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<sst xmlns="http://schemas.openxmlformats.org/spreadsheetml/2006/main" count="28111" uniqueCount="6217">
  <si>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</si>
  <si>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</si>
  <si>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</si>
  <si>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</si>
  <si>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</si>
  <si>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</si>
  <si>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</si>
  <si>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</si>
  <si>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</si>
  <si>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</si>
  <si>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</si>
  <si>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</si>
  <si>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</si>
  <si>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</si>
  <si>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</si>
  <si>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</si>
  <si>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</si>
  <si>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</si>
  <si>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</si>
  <si>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</si>
  <si>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</si>
  <si>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</si>
  <si>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</si>
  <si>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</si>
  <si>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</si>
  <si>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</si>
  <si>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</si>
  <si>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</si>
  <si>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</si>
  <si>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</si>
  <si>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</si>
  <si>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</si>
  <si>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</si>
  <si>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</si>
  <si>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</si>
  <si>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</si>
  <si>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</si>
  <si>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</si>
  <si>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</si>
  <si>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</si>
  <si>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</si>
  <si>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</si>
  <si>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</si>
  <si>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</si>
  <si>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</si>
  <si>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</si>
  <si>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</si>
  <si>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</si>
  <si>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</si>
  <si>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</si>
  <si>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</si>
  <si>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</si>
  <si>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</si>
  <si>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</si>
  <si>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</si>
  <si>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</si>
  <si>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</si>
  <si>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</si>
  <si>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</si>
  <si>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</si>
  <si>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</si>
  <si>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</si>
  <si>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</si>
  <si>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</si>
  <si>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</si>
  <si>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</si>
  <si>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</si>
  <si>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</si>
  <si>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</si>
  <si>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</si>
  <si>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</si>
  <si>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</si>
  <si>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</si>
  <si>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</si>
  <si>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</si>
  <si>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</si>
  <si>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</si>
  <si>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</si>
  <si>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</si>
  <si>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</si>
  <si>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</si>
  <si>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</si>
  <si>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</si>
  <si>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</si>
  <si>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</si>
  <si>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</si>
  <si>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</si>
  <si>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</si>
  <si>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</si>
  <si>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</si>
  <si>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</si>
  <si>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</si>
  <si>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</si>
  <si>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</si>
  <si>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</si>
  <si>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</si>
  <si>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</si>
  <si>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</si>
  <si>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</si>
  <si>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</si>
  <si>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</si>
  <si>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</si>
  <si>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</si>
  <si>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</si>
  <si>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</si>
  <si>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</si>
  <si>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</si>
  <si>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</si>
  <si>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</si>
  <si>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</si>
  <si>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</si>
  <si>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</si>
  <si>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</si>
  <si>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</si>
  <si>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</si>
  <si>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</si>
  <si>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</si>
  <si>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</si>
  <si>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</si>
  <si>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</si>
  <si>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</si>
  <si>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</si>
  <si>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</si>
  <si>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</si>
  <si>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</si>
  <si>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</si>
  <si>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</si>
  <si>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</si>
  <si>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</si>
  <si>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</si>
  <si>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</si>
  <si>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</si>
  <si>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</si>
  <si>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</si>
  <si>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</si>
  <si>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</si>
  <si>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</si>
  <si>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</si>
  <si>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</si>
  <si>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</si>
  <si>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</si>
  <si>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</si>
  <si>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</si>
  <si>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</si>
  <si>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</si>
  <si>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</si>
  <si>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</si>
  <si>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</si>
  <si>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</si>
  <si>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</si>
  <si>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</si>
  <si>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</si>
  <si>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</si>
  <si>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</si>
  <si>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</si>
  <si>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</si>
  <si>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</si>
  <si>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</si>
  <si>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</si>
  <si>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</si>
  <si>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</si>
  <si>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</si>
  <si>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</si>
  <si>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</si>
  <si>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</si>
  <si>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</si>
  <si>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</si>
  <si>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</si>
  <si>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</si>
  <si>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</si>
  <si>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</si>
  <si>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</si>
  <si>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</si>
  <si>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</si>
  <si>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</si>
  <si>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</si>
  <si>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</si>
  <si>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</si>
  <si>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</si>
  <si>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</si>
  <si>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</si>
  <si>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</si>
  <si>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</si>
  <si>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</si>
  <si>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</si>
  <si>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</si>
  <si>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</si>
  <si>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</si>
  <si>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</si>
  <si>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</si>
  <si>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</si>
  <si>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</si>
  <si>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</si>
  <si>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</si>
  <si>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</si>
  <si>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</si>
  <si>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</si>
  <si>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</si>
  <si>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</si>
  <si>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</si>
  <si>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</si>
  <si>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</si>
  <si>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</si>
  <si>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</si>
  <si>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</si>
  <si>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</si>
  <si>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</si>
  <si>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</si>
  <si>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</si>
  <si>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</si>
  <si>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</si>
  <si>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</si>
  <si>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rolex</t>
  </si>
  <si>
    <t>larryneelis</t>
  </si>
  <si>
    <t>rashawnscott</t>
  </si>
  <si>
    <t>kelle938</t>
  </si>
  <si>
    <t>jcw05887206</t>
  </si>
  <si>
    <t>enterandwincoza</t>
  </si>
  <si>
    <t>djseanswift1</t>
  </si>
  <si>
    <t>clark_gasm</t>
  </si>
  <si>
    <t>tafkabdhcg73</t>
  </si>
  <si>
    <t>impettyasfuck</t>
  </si>
  <si>
    <t>wthompsonjd</t>
  </si>
  <si>
    <t>bmwillz1</t>
  </si>
  <si>
    <t>aubboq</t>
  </si>
  <si>
    <t>cortessemia</t>
  </si>
  <si>
    <t>jodingerscat</t>
  </si>
  <si>
    <t>maybepilejokes</t>
  </si>
  <si>
    <t>cffschroeder</t>
  </si>
  <si>
    <t>cherrycordial98</t>
  </si>
  <si>
    <t>meladalklimat</t>
  </si>
  <si>
    <t>cindizzi</t>
  </si>
  <si>
    <t>younglistener</t>
  </si>
  <si>
    <t>migali</t>
  </si>
  <si>
    <t>gk73986146</t>
  </si>
  <si>
    <t>entitybeyond</t>
  </si>
  <si>
    <t>jeggit</t>
  </si>
  <si>
    <t>madmontesaurus</t>
  </si>
  <si>
    <t>lyricsbytia</t>
  </si>
  <si>
    <t>scottglasspool</t>
  </si>
  <si>
    <t>bear1forty1</t>
  </si>
  <si>
    <t>dragonsexclndr</t>
  </si>
  <si>
    <t>drkajalsingh1</t>
  </si>
  <si>
    <t>dustymoonshine</t>
  </si>
  <si>
    <t>scottiemcscoots</t>
  </si>
  <si>
    <t>ludosbestfriend</t>
  </si>
  <si>
    <t>supgirl</t>
  </si>
  <si>
    <t>taylorctaylor67</t>
  </si>
  <si>
    <t>cdnolympichorse</t>
  </si>
  <si>
    <t>itsjustisaac_</t>
  </si>
  <si>
    <t>hildedonnak</t>
  </si>
  <si>
    <t>nocontxtbilly</t>
  </si>
  <si>
    <t>8bitcanvas</t>
  </si>
  <si>
    <t>9888</t>
  </si>
  <si>
    <t>sisteragm</t>
  </si>
  <si>
    <t>shellz_gotcheez</t>
  </si>
  <si>
    <t>hallmum5</t>
  </si>
  <si>
    <t>nmoorewrites</t>
  </si>
  <si>
    <t>cyberbulliespod</t>
  </si>
  <si>
    <t>kenny973</t>
  </si>
  <si>
    <t>appdropped_uk</t>
  </si>
  <si>
    <t>lzats</t>
  </si>
  <si>
    <t>magicantmelody</t>
  </si>
  <si>
    <t>littleroc02</t>
  </si>
  <si>
    <t>dark_kudoh</t>
  </si>
  <si>
    <t>sandtonseedlin1</t>
  </si>
  <si>
    <t>drug8514</t>
  </si>
  <si>
    <t>pinkstips</t>
  </si>
  <si>
    <t>phillylama</t>
  </si>
  <si>
    <t>avinash91251851</t>
  </si>
  <si>
    <t>correctingnjt</t>
  </si>
  <si>
    <t>yilpy</t>
  </si>
  <si>
    <t>agentbigbutt</t>
  </si>
  <si>
    <t>thatcasshole</t>
  </si>
  <si>
    <t>jhonnyadawau</t>
  </si>
  <si>
    <t>themodelstore</t>
  </si>
  <si>
    <t>babytotoddlers</t>
  </si>
  <si>
    <t>liminaljustice</t>
  </si>
  <si>
    <t>hypnobabies</t>
  </si>
  <si>
    <t>csherbs19</t>
  </si>
  <si>
    <t>momandnewborn</t>
  </si>
  <si>
    <t>slidellmemorial</t>
  </si>
  <si>
    <t>nursinperson</t>
  </si>
  <si>
    <t>dnl62</t>
  </si>
  <si>
    <t>disneykid1955</t>
  </si>
  <si>
    <t>doulacareusa</t>
  </si>
  <si>
    <t>challengegodess</t>
  </si>
  <si>
    <t>misophonicspree</t>
  </si>
  <si>
    <t>golden_3tree</t>
  </si>
  <si>
    <t>8tama8tama</t>
  </si>
  <si>
    <t>neel_shah</t>
  </si>
  <si>
    <t>drmackendo</t>
  </si>
  <si>
    <t>justanoutlawfic</t>
  </si>
  <si>
    <t>girlygirlsguide</t>
  </si>
  <si>
    <t>patriciasinglet</t>
  </si>
  <si>
    <t>survivor_mums</t>
  </si>
  <si>
    <t>layingegg</t>
  </si>
  <si>
    <t>slackeyyyy</t>
  </si>
  <si>
    <t>expectmore</t>
  </si>
  <si>
    <t>caseycattell</t>
  </si>
  <si>
    <t>ko_ono</t>
  </si>
  <si>
    <t>torquetastic</t>
  </si>
  <si>
    <t>_kleos_</t>
  </si>
  <si>
    <t>sydrpfp</t>
  </si>
  <si>
    <t>40010gawa</t>
  </si>
  <si>
    <t>bends_the</t>
  </si>
  <si>
    <t>kouta_birth</t>
  </si>
  <si>
    <t>baruvola4</t>
  </si>
  <si>
    <t>baruvola</t>
  </si>
  <si>
    <t>fuji_latex</t>
  </si>
  <si>
    <t>gardencuts</t>
  </si>
  <si>
    <t>warpaintdfs</t>
  </si>
  <si>
    <t>schmuckiiii</t>
  </si>
  <si>
    <t>nlpublications</t>
  </si>
  <si>
    <t>mandyshelton</t>
  </si>
  <si>
    <t>tetojouhou_bot</t>
  </si>
  <si>
    <t>azaliahjsalleh</t>
  </si>
  <si>
    <t>hntrjmpr12</t>
  </si>
  <si>
    <t>capricezfloyd</t>
  </si>
  <si>
    <t>msenit4life</t>
  </si>
  <si>
    <t>miahandley_</t>
  </si>
  <si>
    <t>jeonbenet</t>
  </si>
  <si>
    <t>lorsque_le_jour</t>
  </si>
  <si>
    <t>aqualady_</t>
  </si>
  <si>
    <t>rupernino</t>
  </si>
  <si>
    <t>ariadnemaze</t>
  </si>
  <si>
    <t>dwaltondamem</t>
  </si>
  <si>
    <t>all4babies1</t>
  </si>
  <si>
    <t>jakelotusmusic</t>
  </si>
  <si>
    <t>newbestdeals2</t>
  </si>
  <si>
    <t>dior______</t>
  </si>
  <si>
    <t>minibaby</t>
  </si>
  <si>
    <t>bowiecritic</t>
  </si>
  <si>
    <t>usbreastfeeding</t>
  </si>
  <si>
    <t>wendys_garden</t>
  </si>
  <si>
    <t>lady_nishaaa</t>
  </si>
  <si>
    <t>rahul96036194</t>
  </si>
  <si>
    <t>sheasy64</t>
  </si>
  <si>
    <t>tatsuhiisa</t>
  </si>
  <si>
    <t>heem_6k</t>
  </si>
  <si>
    <t>dcbirthdoulas</t>
  </si>
  <si>
    <t>xsuhoerx</t>
  </si>
  <si>
    <t>kyleriegel4</t>
  </si>
  <si>
    <t>hihuu_bgm_bot</t>
  </si>
  <si>
    <t>beez2016</t>
  </si>
  <si>
    <t>marjpamintuan</t>
  </si>
  <si>
    <t>poetikmiss</t>
  </si>
  <si>
    <t>tumalizerza</t>
  </si>
  <si>
    <t>khuthalani_</t>
  </si>
  <si>
    <t>scumezza</t>
  </si>
  <si>
    <t>jesssysa</t>
  </si>
  <si>
    <t>sineshee</t>
  </si>
  <si>
    <t>deborahannsaint</t>
  </si>
  <si>
    <t>vernellgordon</t>
  </si>
  <si>
    <t>senor_phantom</t>
  </si>
  <si>
    <t>inboxva</t>
  </si>
  <si>
    <t>mariebo02802331</t>
  </si>
  <si>
    <t>tortoise_invest</t>
  </si>
  <si>
    <t>niela19910314</t>
  </si>
  <si>
    <t>shantelgovender</t>
  </si>
  <si>
    <t>iammissmichelle</t>
  </si>
  <si>
    <t>thatgirljade_</t>
  </si>
  <si>
    <t>shareefosexton</t>
  </si>
  <si>
    <t>cardiwithpearls</t>
  </si>
  <si>
    <t>lisaabrandt</t>
  </si>
  <si>
    <t>lamazingmedia</t>
  </si>
  <si>
    <t>getoffmyzickk</t>
  </si>
  <si>
    <t>zeropucksgivn</t>
  </si>
  <si>
    <t>bethmoorelpm</t>
  </si>
  <si>
    <t>restoration112</t>
  </si>
  <si>
    <t>dearmeaggy</t>
  </si>
  <si>
    <t>creativersis</t>
  </si>
  <si>
    <t>giveawaygoat</t>
  </si>
  <si>
    <t>parentinghub1</t>
  </si>
  <si>
    <t>zai_suleman</t>
  </si>
  <si>
    <t>japid421</t>
  </si>
  <si>
    <t>anzsy</t>
  </si>
  <si>
    <t>paarden</t>
  </si>
  <si>
    <t>themaddingkron</t>
  </si>
  <si>
    <t>lizpr</t>
  </si>
  <si>
    <t>teammfitz</t>
  </si>
  <si>
    <t>perkesindiego</t>
  </si>
  <si>
    <t>nanacastro_</t>
  </si>
  <si>
    <t>killalaura</t>
  </si>
  <si>
    <t>mortokaio</t>
  </si>
  <si>
    <t>msdotfit1</t>
  </si>
  <si>
    <t>cortez_hsp</t>
  </si>
  <si>
    <t>maryshuger</t>
  </si>
  <si>
    <t>quaffbeer</t>
  </si>
  <si>
    <t>3illsweet</t>
  </si>
  <si>
    <t>iluvfragrance</t>
  </si>
  <si>
    <t>gracesmom48</t>
  </si>
  <si>
    <t>mary_markssngr</t>
  </si>
  <si>
    <t>parentsbabyexpo</t>
  </si>
  <si>
    <t>gga2311</t>
  </si>
  <si>
    <t>dagnificent</t>
  </si>
  <si>
    <t>isabellecarasso</t>
  </si>
  <si>
    <t>enas_shop</t>
  </si>
  <si>
    <t>rmatthewspsyedu</t>
  </si>
  <si>
    <t>jesus_buffet</t>
  </si>
  <si>
    <t>diegojoani</t>
  </si>
  <si>
    <t>msucehs</t>
  </si>
  <si>
    <t>jillgw</t>
  </si>
  <si>
    <t>coatclinic</t>
  </si>
  <si>
    <t>tfromthetdot</t>
  </si>
  <si>
    <t>kwholesaler</t>
  </si>
  <si>
    <t>joe43174234</t>
  </si>
  <si>
    <t>goodwomenhealth</t>
  </si>
  <si>
    <t>fnxfleder</t>
  </si>
  <si>
    <t>lamaze_lucas</t>
  </si>
  <si>
    <t>benjyfishy</t>
  </si>
  <si>
    <t>ewok</t>
  </si>
  <si>
    <t>sly_nikof</t>
  </si>
  <si>
    <t>prismteeqzy</t>
  </si>
  <si>
    <t>mitr0</t>
  </si>
  <si>
    <t>prismmushway</t>
  </si>
  <si>
    <t>bkalysseller</t>
  </si>
  <si>
    <t>prismpayam</t>
  </si>
  <si>
    <t>mongraal</t>
  </si>
  <si>
    <t>gutethegreat</t>
  </si>
  <si>
    <t>frecklesxx20</t>
  </si>
  <si>
    <t>katarinadramis</t>
  </si>
  <si>
    <t>randilynhh</t>
  </si>
  <si>
    <t>iamthewhistleb1</t>
  </si>
  <si>
    <t>wegotcharacter_</t>
  </si>
  <si>
    <t>photographerwrs</t>
  </si>
  <si>
    <t>mae_dayj</t>
  </si>
  <si>
    <t>bizelle_</t>
  </si>
  <si>
    <t>regularguy630</t>
  </si>
  <si>
    <t>ur_radio</t>
  </si>
  <si>
    <t>catheternebula</t>
  </si>
  <si>
    <t>ucrstation</t>
  </si>
  <si>
    <t>lamazeonline</t>
  </si>
  <si>
    <t>finditatfilibi</t>
  </si>
  <si>
    <t>tommyra27930311</t>
  </si>
  <si>
    <t>_sirhampton_</t>
  </si>
  <si>
    <t>bae___max</t>
  </si>
  <si>
    <t>berksmaternity</t>
  </si>
  <si>
    <t>kevinstaut</t>
  </si>
  <si>
    <t>jojogilmore</t>
  </si>
  <si>
    <t>danitheduck21</t>
  </si>
  <si>
    <t>mathildepanot</t>
  </si>
  <si>
    <t>jlmelenchon</t>
  </si>
  <si>
    <t>cyclodisruptive</t>
  </si>
  <si>
    <t>lamazepietro</t>
  </si>
  <si>
    <t>kevinsta</t>
  </si>
  <si>
    <t>steveguerdat</t>
  </si>
  <si>
    <t>kentfarrington</t>
  </si>
  <si>
    <t>scott_brash</t>
  </si>
  <si>
    <t>rolexgrandslam</t>
  </si>
  <si>
    <t>laurenthehough</t>
  </si>
  <si>
    <t>arishaffir</t>
  </si>
  <si>
    <t>therock</t>
  </si>
  <si>
    <t>cj_isnowblue</t>
  </si>
  <si>
    <t>gobiggurlsgo</t>
  </si>
  <si>
    <t>othellobt</t>
  </si>
  <si>
    <t>rodkast</t>
  </si>
  <si>
    <t>ltaxson</t>
  </si>
  <si>
    <t>drakegatsby</t>
  </si>
  <si>
    <t>shortsleevesuit</t>
  </si>
  <si>
    <t>gus_802</t>
  </si>
  <si>
    <t>jordamus_prime</t>
  </si>
  <si>
    <t>globeandmail</t>
  </si>
  <si>
    <t>manny_ottawa</t>
  </si>
  <si>
    <t>cangal21</t>
  </si>
  <si>
    <t>elizabe25405947</t>
  </si>
  <si>
    <t>mohamed601phm</t>
  </si>
  <si>
    <t>ohmygoff</t>
  </si>
  <si>
    <t>moonmonsta</t>
  </si>
  <si>
    <t>millihill</t>
  </si>
  <si>
    <t>jimgthornton</t>
  </si>
  <si>
    <t>healthevmatters</t>
  </si>
  <si>
    <t>healthwatchuk</t>
  </si>
  <si>
    <t>midwivesrcm</t>
  </si>
  <si>
    <t>bjogtweets</t>
  </si>
  <si>
    <t>rcog</t>
  </si>
  <si>
    <t>adweeks</t>
  </si>
  <si>
    <t>susan_bewley</t>
  </si>
  <si>
    <t>nicole_cliffe</t>
  </si>
  <si>
    <t>slowseptember</t>
  </si>
  <si>
    <t>ataokennel</t>
  </si>
  <si>
    <t>goggdog42</t>
  </si>
  <si>
    <t>toucherandrich</t>
  </si>
  <si>
    <t>missds17</t>
  </si>
  <si>
    <t>notclarinet</t>
  </si>
  <si>
    <t>chefbigfine_</t>
  </si>
  <si>
    <t>nhlnetwork</t>
  </si>
  <si>
    <t>nhlflyers</t>
  </si>
  <si>
    <t>frazermi</t>
  </si>
  <si>
    <t>ewarren</t>
  </si>
  <si>
    <t>heyyguido</t>
  </si>
  <si>
    <t>mestisa_rose</t>
  </si>
  <si>
    <t>shboogies</t>
  </si>
  <si>
    <t>kendalsheppard</t>
  </si>
  <si>
    <t>challengefanog</t>
  </si>
  <si>
    <t>lamaz</t>
  </si>
  <si>
    <t>adamhastings96</t>
  </si>
  <si>
    <t>rugbysco</t>
  </si>
  <si>
    <t>rugbystuff</t>
  </si>
  <si>
    <t>mlbbreathe</t>
  </si>
  <si>
    <t>dailyrotosharks</t>
  </si>
  <si>
    <t>choppodong</t>
  </si>
  <si>
    <t>ffootballgeek</t>
  </si>
  <si>
    <t>fantasydraft</t>
  </si>
  <si>
    <t>dfsarmy</t>
  </si>
  <si>
    <t>michaelreeves08</t>
  </si>
  <si>
    <t>poshmarkapp</t>
  </si>
  <si>
    <t>wfqh</t>
  </si>
  <si>
    <t>jtbxo</t>
  </si>
  <si>
    <t>topsyjkv</t>
  </si>
  <si>
    <t>ineedamarteney</t>
  </si>
  <si>
    <t>motherfstories</t>
  </si>
  <si>
    <t>zoe_bearx</t>
  </si>
  <si>
    <t>facebookwatch</t>
  </si>
  <si>
    <t>joonassuotamo</t>
  </si>
  <si>
    <t>steveyedlin</t>
  </si>
  <si>
    <t>adrianedmondson</t>
  </si>
  <si>
    <t>thefrankozjam</t>
  </si>
  <si>
    <t>rianjohnson</t>
  </si>
  <si>
    <t>lauradern</t>
  </si>
  <si>
    <t>hamillhimself</t>
  </si>
  <si>
    <t>razorwireryan</t>
  </si>
  <si>
    <t>mosaiccanyon</t>
  </si>
  <si>
    <t>genevajacuzzi</t>
  </si>
  <si>
    <t>infinite_scream</t>
  </si>
  <si>
    <t>ursamajr</t>
  </si>
  <si>
    <t>panacotts</t>
  </si>
  <si>
    <t>blonderach33</t>
  </si>
  <si>
    <t>erulastiel14</t>
  </si>
  <si>
    <t>aprilprt</t>
  </si>
  <si>
    <t>rgay</t>
  </si>
  <si>
    <t>bloomberg</t>
  </si>
  <si>
    <t>juliareinstein</t>
  </si>
  <si>
    <t>newschill</t>
  </si>
  <si>
    <t>freeme93</t>
  </si>
  <si>
    <t>tweetsofcoco</t>
  </si>
  <si>
    <t>bertkreischer</t>
  </si>
  <si>
    <t>kuyanyan</t>
  </si>
  <si>
    <t>yourmorning</t>
  </si>
  <si>
    <t>trish_bradley</t>
  </si>
  <si>
    <t>hurryhurryomaha</t>
  </si>
  <si>
    <t>ebay</t>
  </si>
  <si>
    <t>courtilini14</t>
  </si>
  <si>
    <t>veronika_dafoe</t>
  </si>
  <si>
    <t>comfortablysmug</t>
  </si>
  <si>
    <t>dfssoapbox</t>
  </si>
  <si>
    <t>babyfriendly</t>
  </si>
  <si>
    <t>atain7</t>
  </si>
  <si>
    <t>jennythem</t>
  </si>
  <si>
    <t>ispankmyturtle</t>
  </si>
  <si>
    <t>catherineglins2</t>
  </si>
  <si>
    <t>peacenik0</t>
  </si>
  <si>
    <t>bumblebee7183</t>
  </si>
  <si>
    <t>xfilesdiaries</t>
  </si>
  <si>
    <t>lorimhodges1</t>
  </si>
  <si>
    <t>grungekid84</t>
  </si>
  <si>
    <t>eventbrite</t>
  </si>
  <si>
    <t>adamserwer</t>
  </si>
  <si>
    <t>lorishemek</t>
  </si>
  <si>
    <t>falconlyy</t>
  </si>
  <si>
    <t>ohcrr</t>
  </si>
  <si>
    <t>k1nzell</t>
  </si>
  <si>
    <t>prismtomy</t>
  </si>
  <si>
    <t>nattilynne</t>
  </si>
  <si>
    <t>nicolledwallace</t>
  </si>
  <si>
    <t>joyannreid</t>
  </si>
  <si>
    <t>bethturnernc1</t>
  </si>
  <si>
    <t>vickinelsonnc1</t>
  </si>
  <si>
    <t>henryfitzroy</t>
  </si>
  <si>
    <t>mickstjohnnc1</t>
  </si>
  <si>
    <t>josefkostannc1</t>
  </si>
  <si>
    <t>jaslennox</t>
  </si>
  <si>
    <t>tinu</t>
  </si>
  <si>
    <t>whutthehale</t>
  </si>
  <si>
    <t>allysonfelix</t>
  </si>
  <si>
    <t>amyschumer</t>
  </si>
  <si>
    <t>dineshdsouza</t>
  </si>
  <si>
    <t>rachelrowe3</t>
  </si>
  <si>
    <t>marynewburn1</t>
  </si>
  <si>
    <t>ccriadoperez</t>
  </si>
  <si>
    <t>ruthannharpur</t>
  </si>
  <si>
    <t>tpm_journal</t>
  </si>
  <si>
    <t>all4maternity</t>
  </si>
  <si>
    <t>acbmidwife</t>
  </si>
  <si>
    <t>humanisingbirth</t>
  </si>
  <si>
    <t>profjennygamble</t>
  </si>
  <si>
    <t>carolynhastie</t>
  </si>
  <si>
    <t>rjwrm</t>
  </si>
  <si>
    <t>sagefemmesb</t>
  </si>
  <si>
    <t>gibblejo</t>
  </si>
  <si>
    <t>gillmoncrieff</t>
  </si>
  <si>
    <t>Mentions</t>
  </si>
  <si>
    <t>Replies to</t>
  </si>
  <si>
    <t>@RolexGrandSlam Good luck to the #RolexFamily @scott_brash, @kentfarrington, Martin Fuchs, @steveguerdat, Eric Lamaze, @kevinstaut.</t>
  </si>
  <si>
    <t>_xD83D__xDE02_ NASA those lying _xD83D__xDCA9_. Mission Control couldn’t find a fetus in a Lamaze Class. https://t.co/wojhmV9JrA</t>
  </si>
  <si>
    <t>@JoJoGilmore Strengthen that pelvic floor and you’ll be alright. Also looking up some lamaze classes</t>
  </si>
  <si>
    <t>Guys. People drank at my baby shower. So I'm allowed to live my best this weekend. I didnt hey a visa to do lamaze breathing</t>
  </si>
  <si>
    <t>His wife taught him the Lamaze Method for giving birth, he adapted it to add tears_xD83D__xDE22__xD83D__xDE2D_ https://t.co/DFZT5kSjEj</t>
  </si>
  <si>
    <t>Win a Lamaze Hamper - https://t.co/dFIjn7zRTn #ParentingHub</t>
  </si>
  <si>
    <t>RT @UCRSTATION: solo LaMaze - dj squirt drops_2</t>
  </si>
  <si>
    <t>RT @JodingersCat: Karen nobody cares about your SAT scores at Lamaze class</t>
  </si>
  <si>
    <t>@danitheduck21 When they were at the hospital and sam was going with molly to lamaze class... he didnt outright say it but he alluded to it and said that he and sam could try again. _xD83D__xDE14__xD83D__xDE14_</t>
  </si>
  <si>
    <t>Don't let them break your spirit! (Or your lead / lamaze rhythm). https://t.co/4oKbCfTw1k</t>
  </si>
  <si>
    <t>Sean McVay is Jared Goff's Lamaze coach.</t>
  </si>
  <si>
    <t>@LamazePietro @CycloDisruptive @JLMelenchon @MathildePanot Voilà exactement ce que tu m'a répondu.
Lamaze Pietro@LamazePietro
·
6h
En réponse à 
@AubBoq
@CycloDisruptive
  et 2 autres
Petite raciste xénophobe</t>
  </si>
  <si>
    <t>Karen nobody cares about your SAT scores at Lamaze class</t>
  </si>
  <si>
    <t>Good for you!!  My son, Tom, was EXTREMELY needle phobic. It took 4-6 nurses to hold him down.  I finally had him do Lamaze exercises _xD83D__xDE1C_ But the turning point came when we all  gave blood in a family group. He had to be ‘Tough’ for his girl cousins.  He became a “man” LOL _xD83D__xDE0D__xD83D__xDE0D_ https://t.co/35JHCNJZTN</t>
  </si>
  <si>
    <t>quick thing right before i nap but why did i have a dream where johnny dyed his hair like butterscotch blond and we were married and expecting and going to lamaze together. what the fuck is with my subconscious lately</t>
  </si>
  <si>
    <t>RT @ROLEX: @RolexGrandSlam Good luck to the #RolexFamily @scott_brash, @kentfarrington, Martin Fuchs, @steveguerdat, Eric Lamaze, @kevinsta…</t>
  </si>
  <si>
    <t>@laurenthehough Was running out of characters. It regulates breathing -really keeps me from hyperventilating when anxious.Someone asked me like Lamaze ?_xD83D__xDE02_hell no, no panting do it slow. I’m 62, never gave birth.this may not be the best of the internet, but try it.Laughing helps too _xD83D__xDC9F_</t>
  </si>
  <si>
    <t>@AriShaffir https://t.co/hF7WftoODB Lamaze maybe?</t>
  </si>
  <si>
    <t>@CJ_isnowblue @TheRock I guess The rick  was was your external focal point during lamaze_xD83D__xDE0F_</t>
  </si>
  <si>
    <t>@GoBigGurlsGo Nope. We’re too far along in the game to be entertaining close minded people. If I wanted to meet a woman. She could say “Meet me at the Pride parade, tampon isle, Lamaze class”. I’d be there.</t>
  </si>
  <si>
    <t>Nifty, confusing, but nifty. So I'm a DEMON, who slays Demons. So... Did I pull a Nezuko? Or did I agree to Shinobu Kocho's "torture you mercilessly for every eaten human" system? Would explain the Breath of the Insect. Tortured and given a butterfly based Lamaze class, fun.</t>
  </si>
  <si>
    <t>The local café has just been descended upon by a herd of fecundities and their beaus from the Lamaze class above. I've had to head for higher ground. #Retreat</t>
  </si>
  <si>
    <t>RT @Jeggit: The local café has just been descended upon by a herd of fecundities and their beaus from the Lamaze class above. I've had to h…</t>
  </si>
  <si>
    <t>What is #DoulaAdvocacy?
When I #Teach #Lamaze in #Childbirth Class, I teach The 6 Healthy Birth Practices and I like to focus on #3: Bring a #Doula (who Trains Dad _xD83D__xDCAA__xD83C__xDFFE__xD83D__xDCAA__xD83C__xDFFE__xD83D__xDCAA__xD83C__xDFFE__xD83D__xDC95_) for Continuous Support. 
This... https://t.co/XHYp7IetsX</t>
  </si>
  <si>
    <t>@AriShaffir Lamaze class</t>
  </si>
  <si>
    <t>@AriShaffir Lamaze!  Go help a single mother.  _xD83E__xDD14_There might be water involved. _xD83D__xDE2C_</t>
  </si>
  <si>
    <t>Jason Voorhees should teach Lamaze classes...”chi chi chi ha ha ha...” I’m sure someone else has thought of this joke but I found myself to be very clever this morning.</t>
  </si>
  <si>
    <t>RT @LamazeOnline: “If a woman doesn't look like a GODDESS in #labor, then someone isn't treating her right.” ~Ina May Gaskin #NMW2019 #midw…</t>
  </si>
  <si>
    <t>@ltaxson @RodKast @othellobt I guarantee you when you tweeted this he was at a Lamaze class</t>
  </si>
  <si>
    <t>@ShortSleeveSuit @DrakeGatsby I got kicked out of Lamaze class for the same thing.</t>
  </si>
  <si>
    <t>@Gus_802 Okay. I've unfollowed 65 accounts since this morning. Only 170 more to go. &amp;lt;starts stretching, lamaze breathing&amp;gt;</t>
  </si>
  <si>
    <t>@Jordamus_Prime Love you, Dude. It will get easier, I promise. Just breathe, Lamaze isn’t just for labor!</t>
  </si>
  <si>
    <t>@cdnolympichorse @cangal21 @manny_ottawa @globeandmail You deserve a follow, I absolutely love show jumping....Eric Lamaze now resides where I grew up.</t>
  </si>
  <si>
    <t>@TaylorCtaylor67 @cangal21 @manny_ottawa @globeandmail Eric Lamaze is fantastic but Ian millar will always be my hero:)</t>
  </si>
  <si>
    <t>@NoContxtBilly Smh you didnt even know what lamaze was someone had to explain the joke to you ya FOOL</t>
  </si>
  <si>
    <t>@Elizabe25405947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t>
  </si>
  <si>
    <t>@mohamed601phm just like in lamaze</t>
  </si>
  <si>
    <t>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</si>
  <si>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Lamazeはあもさんがジャケット描いてたのもあって買いに行ったんだった気がしたけど、もうすっかりファン…</t>
  </si>
  <si>
    <t>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</si>
  <si>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@OhMyGOFF Good morning Angie Happy Sunday!  You and your husband Robert are more then just the Parents of Wren! You are a beautiful couple! The nurse that did the Lamaze childbirth in 1984 said”Never forget you were a couple before you were Parents!”</t>
  </si>
  <si>
    <t>@OhMyGOFF I meant to type Lamaze childbirth classes Angie</t>
  </si>
  <si>
    <t>@MoonMonsta I probably will too. Ima try Lamaze classes to see if they help.</t>
  </si>
  <si>
    <t>RT @BerksMaternity: @susan_bewley @adweeks @rcog @BJOGTweets @MidwivesRCM @HealthWatchUK @HealthEvMatters @jimgthornton @millihill Might I…</t>
  </si>
  <si>
    <t>@slowseptember @Nicole_Cliffe My father was hell bent on naming me Demosthenes. Apparently he told every other couple in my parents lamaze class that it would be my name. Thankfully my mother won out. _xD83D__xDE02_</t>
  </si>
  <si>
    <t>On this episode, the Cyberbullies kick off MackTober 2. They discuss Shack, Mack, lamaze, colored polos, pleats, the diamond exchange, and grabass on the couch as they dissect 1991's Baby of the Bride. https://t.co/Q864cHQ9jp</t>
  </si>
  <si>
    <t>RT @cyberbulliespod: On this episode, the Cyberbullies kick off MackTober 2. They discuss Shack, Mack, lamaze, colored polos, pleats, the d…</t>
  </si>
  <si>
    <t>Get this Lamaze Night Night Owl Activity Toy for £13.88 (21% off)
https://t.co/0w3JTuTepC https://t.co/zxOvHjMXuf</t>
  </si>
  <si>
    <t>@goggdog42 @ATAOkennel Will looks like he’s in lamaze class</t>
  </si>
  <si>
    <t>NEW LAMAZE P SONG....</t>
  </si>
  <si>
    <t>RT @ParentingHub1: CLICK, LIKE, TAG AND SHARE WITH YOUR FRIENDS TO WIN WITH LAMAZE @GiveawayGoat
https://t.co/NYXYvzcRlr https://t.co/eOcMF…</t>
  </si>
  <si>
    <t>Lamaze y sus canciones chorras.... XD</t>
  </si>
  <si>
    <t>https://t.co/6BftBbZrjE
바닥에 스며든 요구르트다 - Lamaze P
이분은 또 뭔일이 있었던거야</t>
  </si>
  <si>
    <t>@Toucherandrich did Stephanie have to coach Fred a la Lamaze class?  #Fredspoop</t>
  </si>
  <si>
    <t>@MissDS17 #lamaze</t>
  </si>
  <si>
    <t>@notclarinet I thought you were going to my Lamaze class with me sunday morning</t>
  </si>
  <si>
    <t>@ChefBigFine_ I should ask him if he went to lamaze class and the whole nine</t>
  </si>
  <si>
    <t>Hip related physiotherapy looks a lot like a lamaze class</t>
  </si>
  <si>
    <t>.FULL DOWNLOAD EBOOK Lamaze Peek a Boo Forest Soft Book By  FULL &amp;gt;&amp;gt; https://t.co/k38DkPXKIo</t>
  </si>
  <si>
    <t>Happy #Tuesday everyone! Did you know today is Octopus day?_xD83D__xDC19_
We have the lovely Lamaze Octotunes instock, this toy is ideal for babies! So soft with, bright colours and it's musical tentacals will keep your baby amused for hours!
#OctopusDay #toys #baby #present #ocean #children https://t.co/laiNKR2TRt</t>
  </si>
  <si>
    <t>LAMAZE Cotton Spandex Sleep Bra for Nursing and Maternity - Heather Grey, L https://t.co/ZgPdwEJsII via @babytotoddlers</t>
  </si>
  <si>
    <t>@NHLFlyers @NHLNetwork Why are they at Harvard? It's too late for a Lamaze brush-up.</t>
  </si>
  <si>
    <t>"Though there is no strong scientific support for immediate cord clamping (ICC), entrenched medical habits can be glacially slow in changing." #delayedcordclamping #DCC #childbirth 
https://t.co/cuSXh0JvQf</t>
  </si>
  <si>
    <t>@frazermi Like heavy lamaze breathing with the occasional grunt mixed in.</t>
  </si>
  <si>
    <t>RT @SlidellMemorial: Lamaze class starts on Oct. 29. Full info &amp;amp; register: (985) 280-2657 #Lamaze #BabyPrep #Newborn #NewParents #SMHBirthi…</t>
  </si>
  <si>
    <t>Lamaze class starts on Oct. 29. Full info &amp;amp; register: (985) 280-2657 #Lamaze #BabyPrep #Newborn #NewParents #SMHBirthingCenter https://t.co/ikAzkajcL9</t>
  </si>
  <si>
    <t>@ewarren Where the reservation or a Lamaze class?</t>
  </si>
  <si>
    <t>@mestisa_rose @heyyguido In my Lamaze class, one of the dads asked why we have a belly button.  You could HEAR the nurse midwife and all the wives rolling their eyes. _xD83D__xDE02_</t>
  </si>
  <si>
    <t>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t>
  </si>
  <si>
    <t>@ChallengeFanOG @KendalSheppard @shboogies No,  he's definitely going through Lamaze and is preparing to give birth from all this attention. _xD83E__xDD30__xD83C__xDFFC_</t>
  </si>
  <si>
    <t>- We may not be able to eject the escape pods.
- We'll push them out if we have to.
- Good thing I've been taking lamaze classes.
#AllStarTrek #VOY #TheHauntingOfDeck12</t>
  </si>
  <si>
    <t>RT @baruvola4: _xD83D__xDC4F__xD83D__xDC4F_new MV公開!!!_xD83D__xDC4F__xD83D__xDC4F_
3人時代唯一にして現在廃盤となっている音源「うつつ」より、「逃避行のブルース(OLD MIX)」がまさかのMV化！！
監督は「coma coma coma coma」のリミックスを手掛け、自身もLAMAZEやZh…</t>
  </si>
  <si>
    <t>RT @baruvola4: 監督してくれた洋輔さんのプロジェクト、LAMAZEはこの様なサウンドです。
とはいえこれもあくまで彼の創造する音楽の氷山の一角なので良かったらチェックしてみて下さい。
https://t.co/wgzKqoTNZ5</t>
  </si>
  <si>
    <t>RT @JillGW: "Safe, supportive, and empowering childbirth care should be the norm.  Unfortunately, that is not the case."
@ExpectMore @Lamaz…</t>
  </si>
  <si>
    <t>@Rugbystuff @RugbySco @adamhastings96 Lamaze class takes an odd turn.</t>
  </si>
  <si>
    <t>Only Charlotte would get kicked out of lamaze. #PrivatePractice</t>
  </si>
  <si>
    <t>@patriciasinglet @Survivor_Mums That is wonderful, Patricia. My husband and I took the Lamaze classes, too. He was with me for all three births. He was one proud dad! _xD83D__xDE03_</t>
  </si>
  <si>
    <t>@girlygirlsguide @Survivor_Mums My husband &amp;amp; I took a Lamaze Class in 1976 so he could be present for the birth of our son &amp;amp; later our daughter. Sharing those births were amazing &amp;amp; bonded our love &amp;amp; marriage to a deeper level. I had an epidural for both births.</t>
  </si>
  <si>
    <t>RT @girlygirlsguide: @patriciasinglet @Survivor_Mums That is wonderful, Patricia. My husband and I took the Lamaze classes, too. He was wit…</t>
  </si>
  <si>
    <t>@patriciasinglet shared that Lamaze Class increased the bond of love and marriage. That's truely lovely. #SMUQT https://t.co/OuTqJIce1E</t>
  </si>
  <si>
    <t>RT @Survivor_Mums: @patriciasinglet shared that Lamaze Class increased the bond of love and marriage. That's truely lovely. #SMUQT https://…</t>
  </si>
  <si>
    <t>Just like in lamaze</t>
  </si>
  <si>
    <t>RT @LayingEgg: Just like in lamaze</t>
  </si>
  <si>
    <t>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</si>
  <si>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RT @_kleos_: There should be Lamaze coaches, but for postseason baseball @MlbBreathe</t>
  </si>
  <si>
    <t>There should be Lamaze coaches, but for postseason baseball @MlbBreathe</t>
  </si>
  <si>
    <t>RT @kouta_birth: LAMAZE / 年功序列に殺されかける REMIX (Originally recorded by birth)
https://t.co/abClNvIoZa</t>
  </si>
  <si>
    <t>LAMAZE / 年功序列に殺されかける REMIX (Originally recorded by birth)
https://t.co/abClNvIoZa</t>
  </si>
  <si>
    <t>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リリース当時のミックスバージョンとなってます。見てね。
https://t.co/DhqeFpCuVv</t>
  </si>
  <si>
    <t>_xD83D__xDC4F__xD83D__xDC4F_new MV公開!!!_xD83D__xDC4F__xD83D__xDC4F_
3人時代唯一にして現在廃盤となっている音源「うつつ」より、「逃避行のブルース(OLD MIX)」がまさかのMV化！！
監督は「coma coma coma coma」のリミックスを手掛け、自身もLAMAZEやZhisなどマルチに活動するYosuke Mochizuki氏！
ご賞味下さい_xD83D__xDD25_
https://t.co/F8Flg6K0fr</t>
  </si>
  <si>
    <t>監督してくれた洋輔さんのプロジェクト、LAMAZEはこの様なサウンドです。
とはいえこれもあくまで彼の創造する音楽の氷山の一角なので良かったらチェックしてみて下さい。
https://t.co/wgzKqoTNZ5</t>
  </si>
  <si>
    <t>気付いたらLamazeさん連投しててびっくりしたよ</t>
  </si>
  <si>
    <t>Lamaze Spin &amp;amp; Explore Garden Gym Baby Play Mat Infant Activity Tummy Time Toy Free Ship £36.99 #babyinfant #toybaby #infantbaby https://t.co/cJX7lbf2y4</t>
  </si>
  <si>
    <t>Lamaze Spin &amp;amp; Explore Garden Gym Baby Play Mat Infant Activity Tummy Time Toy Free Ship £36.99 #toybaby #activitytoy #matgym https://t.co/cJX7lbf2y4</t>
  </si>
  <si>
    <t>@DFSArmy @FantasyDraft @ffootballgeek @ChoppoDong @DailyRotoSharks Me and my wife at a Lamaze class</t>
  </si>
  <si>
    <t>@michaelreeves08 https://t.co/PVHYDKSjDZ</t>
  </si>
  <si>
    <t>Futa Lamaze Class: 1 pregnant futa, 4 pregnant woman! #Pregnancy #Futanari #EARTG
https://t.co/5OofPVJysh https://t.co/5P9wQktpSm</t>
  </si>
  <si>
    <t>Check out what I just added to my closet on Poshmark: Nurture by Lamaze Leather Mules Clogs. https://t.co/Irwnnax5fH via @poshmarkapp #shopmycloset</t>
  </si>
  <si>
    <t>重音テトの音源初のCD収録は『EXIT TUNES PRESENTS THE COMPLETE BEST OF ラマーズP feat. 初音ミク』の「驫麤（「馬」3つと「鹿」3つの漢字）～とりぷるばか～」で、コーラスに使われています。
https://t.co/jPtl4uVQvA</t>
  </si>
  <si>
    <t>@WFQH Psl antenatal
Pengisian topic mybe cover
Before birth, during pregnancy.
Ade topic posture, labour stages, lamaze breathing,exs. 
Husband pun boleh join sekali</t>
  </si>
  <si>
    <t>@jtbxo No but look at Eric Lamaze, Scott brash, Shane sweetnam etc. they don’t have perfect, correct eq riders but they are definitely effective riders.</t>
  </si>
  <si>
    <t>It’s raining _xD83C__xDF27_ imma nap well _xD83D__xDE34_ until Lamaze class _xD83D__xDE2B__xD83D__xDE2B_</t>
  </si>
  <si>
    <t>@topsyjkv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t>
  </si>
  <si>
    <t>@IneedaMarteney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“_xD83D__xDE08_”</t>
  </si>
  <si>
    <t>i need to do like lamaze breathing right now i’m full on flipping out .......</t>
  </si>
  <si>
    <t>@MotherFStories Au contraire, la méthode de l'accouchement sans douleur du Dr Lamaze (auj. adaptée avec les diverses prépa yoga,etc..) est plus moderne que l'abrutissement par les anesthésiants...</t>
  </si>
  <si>
    <t>RT @lorsque_le_jour: @MotherFStories Au contraire, la méthode de l'accouchement sans douleur du Dr Lamaze (auj. adaptée avec les diverses p…</t>
  </si>
  <si>
    <t>I’m having one of those days where I’m catching myself using lamaze techniques to calm down.</t>
  </si>
  <si>
    <t>@zoe_bearx Did they ever teach you Lamaze breathing techniques for childbirth? They’re also useful for falling asleep. Imagining from your toes to your head relaxing, in detail. I don’t think I’ve ever gotten above the hips before falling asleep.</t>
  </si>
  <si>
    <t>@mosaiccanyon @RazorwireRyan @HamillHimself @LauraDern @rianjohnson @TheFrankOzJam @AdrianEdmondson @steveyedlin @JoonasSuotamo @FacebookWatch Let’s just say I was doing some ragged, almost Lamaze breathing,  so I didn’t miss anything ....</t>
  </si>
  <si>
    <t>#Lamaze #Fifi The #Firefly - https://t.co/SlNDHvoChk. https://t.co/z1C6aQhc5H</t>
  </si>
  <si>
    <t>#NationalAlbumDay Please listen to ‘Lamaze’ by @GenevaJacuzzi. I still adore its invention, singularity, texture and playfulness.</t>
  </si>
  <si>
    <t>648 Lamaze Wrist Rattles red and yellow straps https://t.co/mCa1N01NTA</t>
  </si>
  <si>
    <t>649 Ladybug and Butterfly Pair Lamaze Foot FInder https://t.co/WcoiGoWuwc</t>
  </si>
  <si>
    <t>649 Ladybug and Butterfly Pair Lamaze Foot FInders https://t.co/Yiijj8S4o8</t>
  </si>
  <si>
    <t>Couple’s Lamaze class today! _xD83D__xDE43_</t>
  </si>
  <si>
    <t>It’s only white couples in my Lamaze class _xD83D__xDE13_</t>
  </si>
  <si>
    <t>This life sha.
I remember with Asher how I was buying all them Lamaze and stage by stage toys. With Nathan, I’m happy to give him papers, plastic, remote controls etc to play because local woman cannot comman kee hersef</t>
  </si>
  <si>
    <t>If you listen to a song like 'Aden Lamaze Method Of Childbirth' you get some sense of how troubled he was.</t>
  </si>
  <si>
    <t>RT @LamazeOnline: "You Can't Prevent SIDS; You Can Lower Your Risk." How? Learn more this #SIDSAwareness month from our #GivingBirthWithCon…</t>
  </si>
  <si>
    <t>@ursamajr @infinite_scream Can we practice lamaze in the morning or is it just a box of wine or what we have like 36 hours.</t>
  </si>
  <si>
    <t>Lamaze classes are really important for achieving successful results.
_xD83D__xDE0B__xD83D__xDE0B_
#GoodMorning
#HappySunday https://t.co/DHukPLiJtS</t>
  </si>
  <si>
    <t>RT @Lady_nishaaa: Lamaze classes are really important for achieving successful results.
_xD83D__xDE0B__xD83D__xDE0B_
#GoodMorning
#HappySunday https://t.co/DHukPLi…</t>
  </si>
  <si>
    <t>Broke: Men Are From Mars, Women Are From Venus
Woke: Men Do Lamaze, Women Have A Penis</t>
  </si>
  <si>
    <t>@panacotts sylvain tryina teach felix lamaze breathing and felix just tells him he looks like a dumbass</t>
  </si>
  <si>
    <t>They should incorporate deprivation tanks into the Lamaze technique</t>
  </si>
  <si>
    <t>Another great #lamaze #birthclass with mizzambra in NOVA. Starting next month we will be offering classes in Adelphi, MD and Stafford, VA - register online! https://t.co/SOdeI0RrCd</t>
  </si>
  <si>
    <t>Lamaze esta subiendo muchas songs, me enamora</t>
  </si>
  <si>
    <t>@BlondeRach33 #Lamaze</t>
  </si>
  <si>
    <t>(科學世紀のカフェテラス)[Siestail]Lamaze https://t.co/8Cs2LTlcOH house 위주의 어레인지. 총 6 트랙</t>
  </si>
  <si>
    <t>@Erulastiel14 He took lessons and wants her to see what he learned. I learned a lot in Lamaze class but I’m not trying to show that off. Lol!</t>
  </si>
  <si>
    <t>@aprilprt ay, sa natural childbirth pala ang Lamaze.</t>
  </si>
  <si>
    <t>RT @GiveawayGoat: GIVEAWAY! Win a Lamaze hamper valued at R600 to inspire your little one to explore their senses with @ParentingHub1!
All…</t>
  </si>
  <si>
    <t>@BethMooreLPM Beth you can get me laughin in one post n near tears in another. I taught Lamaze for years n have considered returning...this would be a great ice breaker! LU</t>
  </si>
  <si>
    <t>RT @BethMooreLPM: I’d be sitting on one for weeks. Pains were getting intense. “Think you could speed up a little?” He did.  I started pant…</t>
  </si>
  <si>
    <t>@rgay My daughter and son in law skipped Lamaze classes and chose YouTube instead.</t>
  </si>
  <si>
    <t>Listen to this week’s sustainable energy podcast with Senior Portfolio Manager Jean-Hugues de Lamaze: https://t.co/Pl1cyzq4v7</t>
  </si>
  <si>
    <t>Senior PM Jean-Hugues De Lamaze: The global utilities sector has solid growth prospects and remains undervalued @Bloomberg: https://t.co/EvjxlrdHcD</t>
  </si>
  <si>
    <t>PM Jean-Hugues de Lamaze: #Utilities are undervalued relative to the bond market and their own fundamentals: https://t.co/Pl1cyzq4v7</t>
  </si>
  <si>
    <t>https://t.co/1xGuAwJW47</t>
  </si>
  <si>
    <t>@ThatGirlJade_ Jade Lamaze!! _xD83D__xDE0D__xD83D__xDE18_</t>
  </si>
  <si>
    <t>RT @iAmMissMichelle: @ThatGirlJade_ Jade Lamaze!! _xD83D__xDE0D__xD83D__xDE18_</t>
  </si>
  <si>
    <t>Don’t compare me to mf’ers... I was there for Lamaze classes, I was there buying receiving blankets/onesies/pampers/milk, I was changing pampers, I was making formulas &amp;amp; bottles, I was up late night feeding, I was washing clothes by hand, I was going to the dr, I gave medicine...</t>
  </si>
  <si>
    <t>I wonder how many couples from our 1st Lamaze class are still together... Long story short... I was 16, my wife was 15... 10 couples, 9 talked &amp;amp; stared... 4 couples received certificates, 3 couples apologized... 
#IJS</t>
  </si>
  <si>
    <t>@3illSweet @NewsCHill @juliareinstein We watched old Lamaze class filmstrips.</t>
  </si>
  <si>
    <t>I'm doing my lamaze breathing</t>
  </si>
  <si>
    <t>@tweetsofCOCO @FreeMe93 So this is what they be doing in lamaze class _xD83D__xDE2D__xD83D__xDE2D__xD83D__xDE2D_</t>
  </si>
  <si>
    <t>@bertkreischer Lamaze?!?  Work on your breathing technique!  Then let’s go get a beer after the show in The ‘Cuse before it starts fucking snowing!!!! #Syracuse #LandmarkTheatre</t>
  </si>
  <si>
    <t>I’d be sitting on one for weeks. Pains were getting intense. “Think you could speed up a little?” He did.  I started panting. Sweating. “Keith, you’re going to have to do better than that.” Sped up a bit more, maneuvering around traffic. I started Lamaze breathing. Woowoohee.</t>
  </si>
  <si>
    <t>I am laughing so hard at my own joke right now that I have to use lamaze breathing to stop myself from literally passing away</t>
  </si>
  <si>
    <t>GIVEAWAY! Win a Lamaze hamper valued at R600 to inspire your little one to explore their senses with @ParentingHub1!
All RETWEETS appreciated ❤️
See the link below!
#giveawaygoat #baby #lifestyle
 https://t.co/VHbsX8gy1o</t>
  </si>
  <si>
    <t>CLICK, LIKE, TAG AND SHARE WITH YOUR FRIENDS TO WIN WITH LAMAZE @GiveawayGoat
https://t.co/NYXYvzcRlr https://t.co/eOcMFrMvOh</t>
  </si>
  <si>
    <t>CLICK, LIKE, TAG AND SHARE WITH YOUR FRIENDS TO WIN WITH LAMAZE @GiveawayGoat
https://t.co/NYXYvzcRlr https://t.co/jWJMTDH8wl</t>
  </si>
  <si>
    <t>RT @ParentingHub1: CLICK, LIKE, TAG AND SHARE WITH YOUR FRIENDS TO WIN WITH LAMAZE @GiveawayGoat
https://t.co/NYXYvzcRlr https://t.co/jWJMT…</t>
  </si>
  <si>
    <t>Second Heaven Lamaze-REMIX？？？？？？</t>
  </si>
  <si>
    <t>#Babytoys #stackingtoys #stackingtoysforbabies #stackingtoysfortoddlers #littletikes #vtech #fisherprice #nestingtoys #lamaze #lamazetoys #littletikeshenfriends #stackingring #stackingrings #elclittlesenses #elc… https://t.co/60qwcTkQla</t>
  </si>
  <si>
    <t>Eric Lamaze: ‘Ik gebruik mijn energie voor paarden en sport’: Eric Lamaze heeft zich gevestigd op Les Ecuries d’Ecaussinnes, de stal van de Belg Christophe Ameeuw. De aan een hersentumor... https://t.co/dGOfhJLZHT https://t.co/AsJWTQmfE1</t>
  </si>
  <si>
    <t>@kuyanyan It's like Lamaze patterned breathing, but to keep something in instead of getting it out. Hahahahahahaha sheeet</t>
  </si>
  <si>
    <t>This is @Trish_Bradley , basically a “interviewee Lamaze coach” for @YourMorning ... she coaxed me through the whole process. I LOVE HER. https://t.co/SHisz6e7SE</t>
  </si>
  <si>
    <t>Senior PM Jean-Hugues De Lamaze: The global utilities sector has solid growth prospects and remains undervalued @Bloomberg: https://t.co/az7Z7gXgf1</t>
  </si>
  <si>
    <t>Senior PM Jean-Hugues De Lamaze: The global utilities sector has solid growth prospects and remains undervalued @Bloomberg: https://t.co/VbJFXCnmng</t>
  </si>
  <si>
    <t>@killaLaura I’m gonna try a Lamaze class soon with my man because I’m terrified tbh. _xD83D__xDE02_</t>
  </si>
  <si>
    <t>@NanaCastro_ I watched so many Lamaze videos I was just breathing through my contractions _xD83D__xDE29_</t>
  </si>
  <si>
    <t>Hit her with that Hee Hee Hoo(breathing)...you would think Im teaching Lamaze!!!  Yo @MsDotFit1 that was _xD83D__xDD25__xD83D__xDD25__xD83D__xDD25__xD83D__xDD25_This is why we need more females in battle rap</t>
  </si>
  <si>
    <t>RT @MortokaiO: Hit her with that Hee Hee Hoo(breathing)...you would think Im teaching Lamaze!!!  Yo @MsDotFit1 that was _xD83D__xDD25__xD83D__xDD25__xD83D__xDD25__xD83D__xDD25_This is why we…</t>
  </si>
  <si>
    <t>@hurryhurryomaha That’s sad. Should be better friends.  They’ll need ur advice when/if they have kids. I met my best friend 1st week of college(86). Her dad walked me down the aisle. She was my Lamaze partner for baby #1. She’s my kids’ Aunt Kyla. BFF for 30+ yrs. Blessed.</t>
  </si>
  <si>
    <t>RT @KWholesaler: taking a Lamaze class with my homies so we can help each other out when one of us has  to take a huge shit</t>
  </si>
  <si>
    <t>Check out Lamaze Girl Doll Baby Lovey &amp;amp; Rattle Teether Stroller Crib Activity Toy B202 #Lamaze https://t.co/JHK7MGGgHP via @eBay</t>
  </si>
  <si>
    <t>Check out TOMY Lamaze Flip Flap Green Dragon Toy Baby Soft Plush Developmental B350 #Lamaze https://t.co/AnsHYoyrrp via @eBay</t>
  </si>
  <si>
    <t>Check out TOMY Lamaze Flip Flap Green Dragon Toy Baby Soft Plush Developmental B350 #Lamaze https://t.co/S1gxgS7NiZ via @eBay</t>
  </si>
  <si>
    <t>@Courtilini14 In the tube thingy? I go without and do Lamaze and sing opera in my head. Only once did I wish I’d had the _xD83D__xDC8A_.</t>
  </si>
  <si>
    <t>@Courtilini14 @veronika_dafoe @gracesmom48 I second this .. was in attendance .. 
If you struggle with anxieties, claustrophobia, sedative wouldhelp you relax.. otherwise it’s not a bad thing.. deep breathing (Lamaze..) works..</t>
  </si>
  <si>
    <t>Joy of #Pregnancy How to Survive Losing a Baby https://t.co/kNXhOoAbcj, see more https://t.co/Go21CPUIKi</t>
  </si>
  <si>
    <t>@DFSSoapBox @ComfortablySmug Oh wow. Nothing touches that pain. I am dealing this very moment with it. A whole new level of pain (and this comes from someone who delivered an 8 lb child using the Lamaze method).</t>
  </si>
  <si>
    <t>I'm doing lamaze trying to stop crying, wow, I gave birth to a whole mood</t>
  </si>
  <si>
    <t>Lamaze should be called lamamaz</t>
  </si>
  <si>
    <t>Lamaze Cosimo Concerto Soft Touch Musical Baby Toy from ages 6 months https://t.co/uuoIdodGcH</t>
  </si>
  <si>
    <t>Lamaze Octivity Baby Toy https://t.co/54lxv2M5iy</t>
  </si>
  <si>
    <t>@JennytheM @Atain7 As the Lamaze article you shared mentions BFHI it’s worth reading this new article from Journal of Pediatrics re outcomes of BFHI practices. V concerning re adverse implications of BFHI guidance/practices. https://t.co/UYJrHnUVcP #BetterthanBFI @babyfriendly https://t.co/Hndaf4nXdB</t>
  </si>
  <si>
    <t>@JennytheM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t>
  </si>
  <si>
    <t>thinking about when @ispankmyturtle said “just like in lamaze” UNPROVOKED and how angry it made me</t>
  </si>
  <si>
    <t>@Grungekid84 @LoriMHodges1 @xfilesdiaries @bumblebee7183 @peacenik0 @CatherineGlins2 I believe, but show me. He seems to be just arriving at her house for the Lamaze class and pizza and bringing her a present. I would love to see more proof.</t>
  </si>
  <si>
    <t>Prenatal Lamaze Childbirth Workshops. The next series begins September 19 &amp;amp; 26, October 3 &amp;amp; 10, 4:45-6:30 pm. 
Join in a 4 week series of workshops that are welcoming, inclusive, and open to all interested people!
Register: https://t.co/IjZ6IofFEv https://t.co/omMHgMsiD0</t>
  </si>
  <si>
    <t>RT @MSUCEHS: Prenatal Lamaze Childbirth Workshops. The next series begins September 19 &amp;amp; 26, October 3 &amp;amp; 10, 4:45-6:30 pm. 
Join in a 4 we…</t>
  </si>
  <si>
    <t>"Safe, supportive, and empowering childbirth care should be the norm.  Unfortunately, that is not the case."
@ExpectMore @LamazeOnline
https://t.co/logBgDn8bh</t>
  </si>
  <si>
    <t>Check out "Nov/Dec Prenatal Lamaze 4 week series on Thursdays" https://t.co/LGpkezynAX @Eventbrite</t>
  </si>
  <si>
    <t>https://t.co/rvElDyl7dA https://t.co/w6YocsM6vQ</t>
  </si>
  <si>
    <t>https://t.co/rvElDyl7dA</t>
  </si>
  <si>
    <t>RT @LamazeOnline: "Do One Thing This Month to Improve #Maternity #Health." Yes, YOU! The USA has a big problem: We are one of only 2 countr…</t>
  </si>
  <si>
    <t>Do One Thing This Month to Improve Maternal Health https://t.co/l2RAcuYAGi</t>
  </si>
  <si>
    <t>Dr. Shruti Sridhar always amazed to see the transformation a couple undergoes after being through #childbirth classes. This couple was even more special for The Purple Coat Clinic
#Lamaze #childbirthclass #pregnancypreparation #naturalbirth #midwife #motherbaby #mothersvoices https://t.co/JlAW5H7reR</t>
  </si>
  <si>
    <t>@AdamSerwer I bet they left that part off the lamaze class syllabus.</t>
  </si>
  <si>
    <t>taking a Lamaze class with my homies so we can help each other out when one of us has  to take a huge shit</t>
  </si>
  <si>
    <t>So Iv started an instructional class for the working class man and women . It called “ Ass Lamaze “ for the working class .  To help you master taking it up the ass at work every week .  DM for details</t>
  </si>
  <si>
    <t>@LoriShemek Aka Lamaze Method._xD83D__xDC99__xD83D__xDC9A__xD83D__xDC9B__xD83D__xDC9C__xD83D__xDCA5_</t>
  </si>
  <si>
    <t>I turtle as fast as you on mobile @Mongraal :) https://t.co/lA6ujTQwZ7</t>
  </si>
  <si>
    <t>RT @FnXFleder: I turtle as fast as you on mobile @Mongraal :) https://t.co/lA6ujTQwZ7</t>
  </si>
  <si>
    <t>rt + like this tweet and also follow me im gonna follow some people back</t>
  </si>
  <si>
    <t>RT @benjyfishy: rt + like this tweet and also follow me im gonna follow some people back</t>
  </si>
  <si>
    <t>Goodnight. Guys. https://t.co/TTFEi7qNOr</t>
  </si>
  <si>
    <t>RT @Ewok: Goodnight. Guys. https://t.co/TTFEi7qNOr</t>
  </si>
  <si>
    <t>10 000 Rt on coupe la couette de Hunter en live</t>
  </si>
  <si>
    <t>RT @Sly_Nikof: 10 000 Rt on coupe la couette de Hunter en live</t>
  </si>
  <si>
    <t>Retweetez, likez et followez moi, je follow pas ceux qu'ils le font.</t>
  </si>
  <si>
    <t>RT @PrismTeeqzy: Retweetez, likez et followez moi, je follow pas ceux qu'ils le font.</t>
  </si>
  <si>
    <t>@PrismTeeqzy O zut j’ai retweeté et like</t>
  </si>
  <si>
    <t>kicked @k1nzell from our squad follow @ohcrr and @Falconlyy + RETWEET for a chance to join the new squad</t>
  </si>
  <si>
    <t>RT @mitr0: kicked @k1nzell from our squad follow @ohcrr and @Falconlyy + RETWEET for a chance to join the new squad</t>
  </si>
  <si>
    <t>retweet this and follow me like if done</t>
  </si>
  <si>
    <t>everyone is copying me im done</t>
  </si>
  <si>
    <t>RT @mitr0: retweet this and follow me like if done</t>
  </si>
  <si>
    <t>RT @mitr0: everyone is copying me im done</t>
  </si>
  <si>
    <t>@PrismTomy Mdr le gars a voulu s’appliquer mais à la fin il a vue le résultat et il ses dit non faut stoppé le massacre</t>
  </si>
  <si>
    <t>@PrismTomy 40 min de bug</t>
  </si>
  <si>
    <t>POUR LA SAISON 11 JE FAIS GAGNER UNE SOURIS FINAL MOUSE ÉDITION LIMITÉ ET 5 PASSES DE COMBAT POUR GAGNER IL SUFFIT DE RT + FOLLOW ET METTRE LE CODE MUSHWAY DANS LA BOUTIQUE https://t.co/58nZgFXjWr</t>
  </si>
  <si>
    <t>RT @PrismMushway: POUR LA SAISON 11 JE FAIS GAGNER UNE SOURIS FINAL MOUSE ÉDITION LIMITÉ ET 5 PASSES DE COMBAT POUR GAGNER IL SUFFIT DE RT…</t>
  </si>
  <si>
    <t>@PrismMushway CODE MUSHWAY</t>
  </si>
  <si>
    <t>J'offre le passe de combat à 1 personne ayant RT + FOLLOW si on peut jouer au jeu avant Minuit :D</t>
  </si>
  <si>
    <t>RT @BkalysSeller: J'offre le passe de combat à 1 personne ayant RT + FOLLOW si on peut jouer au jeu avant Minuit :D</t>
  </si>
  <si>
    <t>RT LIKE COMMENTE AVANT 20 H POUR UN FOLLOWBACK C REPARTI</t>
  </si>
  <si>
    <t>RT @PrismPayam: RT LIKE COMMENTE AVANT 20 H POUR UN FOLLOWBACK C REPARTI</t>
  </si>
  <si>
    <t>Retweet, like this and follow me and I'll follow some of you back</t>
  </si>
  <si>
    <t>Imagine if everyone who saw this tweet liked it _xD83D__xDE2F_</t>
  </si>
  <si>
    <t>https://t.co/ij9mInWZxy</t>
  </si>
  <si>
    <t>RT @Mongraal: Retweet, like this and follow me and I'll follow some of you back</t>
  </si>
  <si>
    <t>RT @Mongraal: Imagine if everyone who saw this tweet liked it _xD83D__xDE2F_</t>
  </si>
  <si>
    <t>RT @Mongraal: https://t.co/ij9mInWZxy</t>
  </si>
  <si>
    <t>@NattiLynne Most people suck @ being good people. Congrats by the way!_xD83D__xDE00_ 
You'd definitely be better off with new friends. Maybe lamaze class or something</t>
  </si>
  <si>
    <t>RT @randilynhh: @JoyAnnReid @NicolleDWallace i realized today during his televised rants that unconsciously use pain management breathing w…</t>
  </si>
  <si>
    <t>@JasLennox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t>
  </si>
  <si>
    <t>@JoyAnnReid @NicolleDWallace i realized today during his televised rants that unconsciously use pain management breathing while listening to him. the stupid is so strong it takes lamaze breathing. 
are we done winning yet? plz...</t>
  </si>
  <si>
    <t>_xD83D__xDE0D_ Loving this Lamaze Baby Musical Activity Toy Dog _xD83D__xDE0D_ 
by We Got Character
See it here _xD83D__xDC49__xD83D__xDC49_ https://t.co/aBkH4YhVRt https://t.co/9XHr2PeCiz</t>
  </si>
  <si>
    <t>@Tinu I hear that! I dislocate every day so the wrist today was a 5 give my tibia a minute and I'll start Lamaze breathing</t>
  </si>
  <si>
    <t>RT @PhotographerWRS: @Tinu I hear that! I dislocate every day so the wrist today was a 5 give my tibia a minute and I'll start Lamaze breat…</t>
  </si>
  <si>
    <t>@WhutTheHale Lamaze really works....Iv never taken a class but I did what I saw on tv and it helped_xD83D__xDE2D_</t>
  </si>
  <si>
    <t>#InTheDeliveryRoomSongsOrFilms Man of Lamaze</t>
  </si>
  <si>
    <t>Solo LaMaze ft. DJ Khaled - OoSheWanParty</t>
  </si>
  <si>
    <t>Rumour spreadin' 'round
In that Texas town
About that shack outside LaMaze........ #InTheDeliveryRoomSongsOrFilms https://t.co/JXiXJtHXbj</t>
  </si>
  <si>
    <t>solo LaMaze - dj squirt drops_2</t>
  </si>
  <si>
    <t>solo LaMaze - dj squirt drops_3</t>
  </si>
  <si>
    <t>solo LaMaze - solo lamaze single drop</t>
  </si>
  <si>
    <t>solo LaMaze - dj squirt drops_1</t>
  </si>
  <si>
    <t>Congratulations, @allysonfelix! After the athlete's decision to pursue family life came with its struggles on the professional side too, she proved that you shouldn't "let anyone tell you that you can’t." #newmom #healthymama #strongmama #newbaby #Lamaze https://t.co/g7NyfPvMiu</t>
  </si>
  <si>
    <t>@amyschumer posted about the struggle of going back to work after #baby. Whatever path you choose, from staying home to returning to your full time position, know that you are not alone in your feelings. This post and the comments are worth a read: https://t.co/efDyd65yYd #Lamaze https://t.co/RAJCaXfcTO</t>
  </si>
  <si>
    <t>#Midwives can improve rates of premature #birth, #interventions used in birth, #breastfeeding, and length of hospital stay. What else? Find out what it means to choose a #midwife for your birth in this #GivingBirthWithConfidence post. #Lamaze https://t.co/nhAearWnly https://t.co/RumOsmrg6o</t>
  </si>
  <si>
    <t>“If a woman doesn't look like a GODDESS in #labor, then someone isn't treating her right.” ~Ina May Gaskin #NMW2019 #midwives #midwifery #childbirth #labor #pregnancy #Lamaze https://t.co/NllX67Qeg8</t>
  </si>
  <si>
    <t>#Parenthood #newmom #newborn #newbaby #Lamaze https://t.co/4AKDPzKyZi</t>
  </si>
  <si>
    <t>Sitting encourages rhythmic movement and uses gravity to encourage the #baby's descent. No wonder this is another #Lamaze recommended position to help you progress through #labor. See all of the benefits before the big day! #safeandhealthybirth #keepmoving https://t.co/luKD8svUez https://t.co/Qf8Bn48vtV</t>
  </si>
  <si>
    <t>"You Can't Prevent SIDS; You Can Lower Your Risk." How? Learn more this #SIDSAwareness month from our #GivingBirthWithConfidence post. #Lamaze #newborn #newbaby #parenting # https://t.co/v91KlShDXm https://t.co/PzI54muENp</t>
  </si>
  <si>
    <t>It’s a snap! For #SIDSAwarenessMonth, take a picture of the babies in your life sleeping safely and then share on social media using #SafeSleepSnap to spread the word about safe infant sleep. #Lamaze https://t.co/FULPVbISr4 https://t.co/nhzW9yd0KV</t>
  </si>
  <si>
    <t>Today, October 15, is #PregnancyandInfantLoss Remembrance Day. Losing a #baby, whether in #pregnancy, at #birth, or in #infancy, is an experience that affects you for life. Please know you are not alone. #Lamaze #GivingBirthWithConfidence https://t.co/su5w8Do1cr https://t.co/Pl4nveKqce</t>
  </si>
  <si>
    <t>"Do One Thing This Month to Improve #Maternity #Health." Yes, YOU! The USA has a big problem: We are one of only 2 countries where the rate of #maternal death is going up instead of down. Find out how you can help in this #GivingBirthWithConfidence #Lamaze https://t.co/gHEbuUiTWt https://t.co/qrYCqootOb</t>
  </si>
  <si>
    <t>Firm, flat, and free of soft/loose items: The recipe for a safe sleep environment! Learn more. #SafeToSleep #SafeSleepSnap #SIDSAwarenessMonth #Lamaze https://t.co/FULPVbISr4 https://t.co/rSvO6IyQt3</t>
  </si>
  <si>
    <t>Baby Developmental Toy Lot Car Seat Toys Books Rattles Carter’s Lamaze Miyim https://t.co/LkjildHBRN https://t.co/BkbI49k5gz</t>
  </si>
  <si>
    <t>HUGE Lot Baby Toddler High Contrast Developmental Toys Lamaze Melissa Doug + https://t.co/gbgWM7B6Zr https://t.co/dtohKWxO6y</t>
  </si>
  <si>
    <t>LAMAZE CARTERS Elephant Book Train Baby Toys Sensory Sound Developmental Lot 20 https://t.co/uqhTjMdR0U https://t.co/ZsSH6tyIrB</t>
  </si>
  <si>
    <t>Lamaze Olly Oinker Goes to the Park Soft Fabric Book for Baby/Kids w/Sounds https://t.co/JPp1KikwNK https://t.co/VViCnsCaxZ</t>
  </si>
  <si>
    <t>@DineshDSouza ...respect is taught from first the cradle, not when they are fifteen. Most not all parents have no parental skills. Video games, TVs in the cars. Such a waste. 
 Lamaze classes, for getting them here. From there they are treated for ADD ,and drugged up...</t>
  </si>
  <si>
    <t>Chicks missing Lamaze classes to go throw the box in a different state?</t>
  </si>
  <si>
    <t>My mom made a friend in her Lamaze class and her name was Maxine
If I was a boy I was going to be named Thomas Alexander after Tommy Lee of Motley Crue and Alexander Van Halen of Van Halen. My younger Brother ended up getting that name instead. I’m still mad https://t.co/y50LfhNXgA</t>
  </si>
  <si>
    <t>@susan_bewley @adweeks @rcog @BJOGTweets @MidwivesRCM @HealthWatchUK @HealthEvMatters @jimgthornton @millihill Might I bring to party both Birthplace study - might point2 improved outcomes for wmn through rather less interventionist short-term-view means - &amp;amp; detailed analysis of ARRIVE ('frying pan v fire' in her view - flawed) by HGoer @MaryNewburn1 @RachelRowe3  https://t.co/eth23d41R1</t>
  </si>
  <si>
    <t>@RuthAnnHarpur @susan_bewley @adweeks ARRIVE does not contradict all those claims.  And what place midwife led care? With continuity of carer? See Birthplace study? 'Medicalised frying plan v medicalised fire' comparisons  fail women? @CCriadoPerez https://t.co/eth23d41R1</t>
  </si>
  <si>
    <t>@adweeks @susan_bewley @RuthAnnHarpur @CCriadoPerez Milli's icons are fab (out as cards soon) &amp;amp;  yes CG138 1.5.24 information boxes - with supporting health literacy work, Including 'how to ask your care giver their philosophy' Andrew: Lamaze USA admirably blunt about that - it matters. /1 https://t.co/gFPAOAkarW</t>
  </si>
  <si>
    <t>@GillMoncrieff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t>
  </si>
  <si>
    <t>https://twitter.com/cajun4trump/status/1179952430215303170</t>
  </si>
  <si>
    <t>https://twitter.com/nadsjohnny/status/1179962363069550593</t>
  </si>
  <si>
    <t>https://enterandwin.co.za/?p=8648</t>
  </si>
  <si>
    <t>https://twitter.com/CassandraYoung/status/1180073562671067136</t>
  </si>
  <si>
    <t>https://twitter.com/bryblog/status/1180076851181625345</t>
  </si>
  <si>
    <t>https://www.eventbrite.com/e/birth-fair-2019-tickets-67366574237</t>
  </si>
  <si>
    <t>https://www.facebook.com/5315667/posts/10105632285476604/</t>
  </si>
  <si>
    <t>https://soundcloud.com/user-672357623/episode-45-baby-of-the-bride</t>
  </si>
  <si>
    <t>https://www.amazon.co.uk/dp/B00HXBKTZU?tag=droppeduktw-21</t>
  </si>
  <si>
    <t>https://parentinghub.co.za/win-with-lamaze/</t>
  </si>
  <si>
    <t>https://www.youtube.com/watch?v=2qb4ODo1jYM&amp;feature=youtu.be</t>
  </si>
  <si>
    <t>https://antrasmn01.ebookmarket.pro/?book=B0043D28B4</t>
  </si>
  <si>
    <t>https://babytotoddlers.com/maternity/lamaze-cotton-spandex-sleep-bra-for-nursing-and-maternity-heather-grey-l/</t>
  </si>
  <si>
    <t>https://www.lamaze.org/Connecting-the-Dots/common-objections-to-delayed-cord-clamping-whats-the-evidence-say?fbclid=IwAR3HgZbyVsq_X_6JCecbhU5TI8towKTiiPoJ3UCXoblSOiGffOuBpzoeHCU&amp;utm_medium=social&amp;utm_source=twitter&amp;utm_campaign=postfity&amp;utm_content=postfityf5082</t>
  </si>
  <si>
    <t>https://www.youtube.com/watch?v=K41mXrwX_ns&amp;feature=youtu.be</t>
  </si>
  <si>
    <t>https://twitter.com/patriciasinglet/status/1181559756932161538</t>
  </si>
  <si>
    <t>https://www.youtube.com/watch?v=-0OaOOuoAyE&amp;feature=youtu.be</t>
  </si>
  <si>
    <t>https://www.youtube.com/watch?v=Mid0ShrfPMs&amp;feature=youtu.be</t>
  </si>
  <si>
    <t>http://rover.ebay.com/rover/1/710-53481-19255-0/1?ff3=2&amp;toolid=10039&amp;campid=5337424366&amp;item=401916138971&amp;vectorid=229508&amp;lgeo=1</t>
  </si>
  <si>
    <t>https://www.amazon.com/LAMAZE-L27901-Lamaze-Peek-A-Boo-Forest/dp/B0043D28B4?pf_rd_p=54583f0b-2550-4320-90d9-99a4f807d451&amp;pf_rd_r=HRF347JBNVWRS5QPTSYC</t>
  </si>
  <si>
    <t>https://www.amazon.com/dp/B072YXBKKP/ref=as_li_ss_tl?ie=UTF8&amp;linkCode=ll1&amp;tag=naughladiepub-20&amp;linkId=b14353015ca6e00216f734ddf58302ef</t>
  </si>
  <si>
    <t>https://poshmark.com/listing/Nurture-by-Lamaze-Leather-Mules-Clogs-5d576cf710f00fea0f007d03?utm_campaign=referral_code%3DLUCKYGIRL122&amp;utm_content=feature%3Dsh_li_el_ios%26rfuid%3D5c8040fd3e81418865cc0bcb%26ext_trk%3Dbranch&amp;utm_source=tw_sh</t>
  </si>
  <si>
    <t>http://www.lamaze.jp/</t>
  </si>
  <si>
    <t>https://bitly.com/a/warning?hash=35swDgC&amp;url=https%3A%2F%2Fall4babies.co.business%2Flamaze-fifi-the-firefly%2F</t>
  </si>
  <si>
    <t>http://www.usharethis.net/648/Lamaze-Wrist-Rattles-red-and-yellow-straps.html</t>
  </si>
  <si>
    <t>http://www.usharethis.net/649/Ladybug-and-Butterfly-Pair-Lamaze-Foot-FInder.html</t>
  </si>
  <si>
    <t>http://www.usharethis.net/649/Ladybug-and-Butterfly-Pair-Lamaze-Foot-FInders.html</t>
  </si>
  <si>
    <t>https://www.instagram.com/p/B3lIST5Anua/?igshid=13ektugca3sug</t>
  </si>
  <si>
    <t>http://blog.naver.com/kierren/20155485261</t>
  </si>
  <si>
    <t>http://podcasts.tortoiseadvisors.com/12ba657f</t>
  </si>
  <si>
    <t>https://finance.yahoo.com/news/pg-e-shows-wall-street-110000710.html</t>
  </si>
  <si>
    <t>https://giveawaygoat.co.za/2019/10/01/win-with-lamaze-and-parenting-hub/</t>
  </si>
  <si>
    <t>https://www.instagram.com/p/B3o1fpuHAq6/?igshid=tfukyim2xmrt</t>
  </si>
  <si>
    <t>https://www.horses.nl/springen/springen-overig/eric-lamaze-ik-gebruik-mijn-energie-voor-paarden-en-sport/?utm_source=dlvr.it&amp;utm_medium=twitter</t>
  </si>
  <si>
    <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t>
  </si>
  <si>
    <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</si>
  <si>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t>
  </si>
  <si>
    <t>https://www.lamaze.org/Giving-Birth-with-Confidence/GBWC-Post/how-to-survive-losing-a-baby-1 http://tweetedtimes.com/v/15908</t>
  </si>
  <si>
    <t>https://www.e-nas.co.uk/shop/lamaze-cosimo-concerto-soft-touch-musical-baby-toy-from-ages-6-months/</t>
  </si>
  <si>
    <t>https://www.e-nas.co.uk/shop/lamaze-octivity-baby-toy/</t>
  </si>
  <si>
    <t>https://secure.jbs.elsevierhealth.com/action/getSharedSiteSession?redirect=https%3A%2F%2Fwww.jpeds.com%2Farticle%2FS0022-3476%2819%2931122-9%2Ffulltext&amp;rc=0</t>
  </si>
  <si>
    <t>https://www.eventbrite.com/e/septoct-prenatal-lamaze-childbirth-workshops-low-cost-4-week-series-open-to-all-pls-share-tickets-62643303808</t>
  </si>
  <si>
    <t>https://www.lamaze.org/Connecting-the-Dots/Post/expecting-more-a-new-ariadne-labs-campaign-that-intends-to-shift-the-narrative-around-childbirth</t>
  </si>
  <si>
    <t>https://www.eventbrite.com/e/novdec-prenatal-lamaze-4-week-series-on-thursdays-tickets-70782368971?utm-medium=discovery&amp;utm-campaign=social&amp;utm-content=attendeeshare&amp;aff=estw&amp;utm-source=tw&amp;utm-term=listing</t>
  </si>
  <si>
    <t>https://www.eventbrite.com/e/novdec-prenatal-lamaze-4-week-series-on-thursdays-tickets-70782368971</t>
  </si>
  <si>
    <t>https://www.lamaze.org/Home/artmid/436/articleid/2440</t>
  </si>
  <si>
    <t>https://www.wegotcharacter.com/products/lamaze-baby-musical-activity-toy-dog</t>
  </si>
  <si>
    <t>https://www.unilad.co.uk/news/us-news/allyson-felix-breaks-usain-bolt-record-10-months-after-giving-birth/?fbclid=IwAR2ZOjPsU3cOFL19_LF7B9KXOKsmr7wuXiXa9VFpds8UtxwM9H6sbj4NWTs</t>
  </si>
  <si>
    <t>https://www.instagram.com/p/B3Qr342JTaO/?utm_source=ig_web_button_share_sheet</t>
  </si>
  <si>
    <t>https://www.lamaze.org/Giving-Birth-with-Confidence/GBWC-Post/what-does-it-mean-to-choose-a-midwife-for-your-birth?fbclid=IwAR17atloF82oS9Z44fVHskyRgxLnyxalxjluObeYjgLX9nUJr7bXyGsqcQc</t>
  </si>
  <si>
    <t>https://www.lamaze.org/Parents</t>
  </si>
  <si>
    <t>https://www.lamaze.org/Giving-Birth-with-Confidence/GBWC-Post/you-cant-prevent-sids-you-can-lower-your-risk-1</t>
  </si>
  <si>
    <t>https://safetosleep.nichd.nih.gov/resources/caregivers/environment/look</t>
  </si>
  <si>
    <t>https://www.lamaze.org/Giving-Birth-with-Confidence/GBWC-Post/how-to-survive-losing-a-baby-1</t>
  </si>
  <si>
    <t>https://www.lamaze.org/Giving-Birth-with-Confidence/GBWC-Post/do-one-thing-this-month-to-improve-maternity-health-1</t>
  </si>
  <si>
    <t>http://rover.ebay.com/rover/1/711-53200-19255-0/1?ff3=2&amp;toolid=10039&amp;campid=5336982613&amp;item=293280398026&amp;vectorid=229466&amp;lgeo=1&amp;utm_source=dlvr.it&amp;utm_medium=twitter</t>
  </si>
  <si>
    <t>http://rover.ebay.com/rover/1/711-53200-19255-0/1?ff3=2&amp;toolid=10039&amp;campid=5336982613&amp;item=153686313189&amp;vectorid=229466&amp;lgeo=1&amp;utm_source=dlvr.it&amp;utm_medium=twitter</t>
  </si>
  <si>
    <t>http://rover.ebay.com/rover/1/711-53200-19255-0/1?ff3=2&amp;toolid=10039&amp;campid=5336982613&amp;item=174068038130&amp;vectorid=229466&amp;lgeo=1&amp;utm_source=dlvr.it&amp;utm_medium=twitter</t>
  </si>
  <si>
    <t>http://rover.ebay.com/rover/1/711-53200-19255-0/1?ff3=2&amp;toolid=10039&amp;campid=5336982613&amp;item=202801583840&amp;vectorid=229466&amp;lgeo=1&amp;utm_source=dlvr.it&amp;utm_medium=twitter</t>
  </si>
  <si>
    <t>https://twitter.com/thebaddestmitch/status/837114279782412289</t>
  </si>
  <si>
    <t>https://www.lamaze.org/Connecting-the-Dots/parsing-the-arrive-trial-should-first-time-parents-be-routinely-induced-at-39-weeks</t>
  </si>
  <si>
    <t>https://www.pinterandmartin.com/vbp</t>
  </si>
  <si>
    <t>twitter.com</t>
  </si>
  <si>
    <t>co.za</t>
  </si>
  <si>
    <t>eventbrite.com</t>
  </si>
  <si>
    <t>facebook.com</t>
  </si>
  <si>
    <t>soundcloud.com</t>
  </si>
  <si>
    <t>co.uk</t>
  </si>
  <si>
    <t>youtube.com</t>
  </si>
  <si>
    <t>ebookmarket.pro</t>
  </si>
  <si>
    <t>babytotoddlers.com</t>
  </si>
  <si>
    <t>lamaze.org</t>
  </si>
  <si>
    <t>ebay.com</t>
  </si>
  <si>
    <t>amazon.com</t>
  </si>
  <si>
    <t>poshmark.com</t>
  </si>
  <si>
    <t>lamaze.jp</t>
  </si>
  <si>
    <t>bitly.com</t>
  </si>
  <si>
    <t>usharethis.net</t>
  </si>
  <si>
    <t>instagram.com</t>
  </si>
  <si>
    <t>naver.com</t>
  </si>
  <si>
    <t>tortoiseadvisors.com</t>
  </si>
  <si>
    <t>yahoo.com</t>
  </si>
  <si>
    <t>horses.nl</t>
  </si>
  <si>
    <t>lamaze.org tweetedtimes.com</t>
  </si>
  <si>
    <t>elsevierhealth.com</t>
  </si>
  <si>
    <t>wegotcharacter.com</t>
  </si>
  <si>
    <t>nih.gov</t>
  </si>
  <si>
    <t>pinterandmartin.com</t>
  </si>
  <si>
    <t>rolexfamily</t>
  </si>
  <si>
    <t>parentinghub</t>
  </si>
  <si>
    <t>retreat</t>
  </si>
  <si>
    <t>doulaadvocacy teach lamaze childbirth doula</t>
  </si>
  <si>
    <t>labor nmw2019</t>
  </si>
  <si>
    <t>fredspoop</t>
  </si>
  <si>
    <t>lamaze</t>
  </si>
  <si>
    <t>tuesday octopusday toys baby present ocean children</t>
  </si>
  <si>
    <t>delayedcordclamping dcc childbirth</t>
  </si>
  <si>
    <t>lamaze babyprep newborn newparents</t>
  </si>
  <si>
    <t>lamaze babyprep newborn newparents smhbirthingcenter</t>
  </si>
  <si>
    <t>lamaze teacher childbirtheducator doula learn knowledgeispower childbirth baby labor delivery breastfeed education</t>
  </si>
  <si>
    <t>allstartrek voy thehauntingofdeck12</t>
  </si>
  <si>
    <t>privatepractice</t>
  </si>
  <si>
    <t>smuqt</t>
  </si>
  <si>
    <t>babyinfant toybaby infantbaby</t>
  </si>
  <si>
    <t>toybaby activitytoy matgym</t>
  </si>
  <si>
    <t>pregnancy futanari eartg</t>
  </si>
  <si>
    <t>shopmycloset</t>
  </si>
  <si>
    <t>lamaze fifi firefly</t>
  </si>
  <si>
    <t>nationalalbumday</t>
  </si>
  <si>
    <t>sidsawareness</t>
  </si>
  <si>
    <t>goodmorning happysunday</t>
  </si>
  <si>
    <t>lamaze birthclass</t>
  </si>
  <si>
    <t>utilities</t>
  </si>
  <si>
    <t>ijs</t>
  </si>
  <si>
    <t>syracuse landmarktheatre</t>
  </si>
  <si>
    <t>giveawaygoat baby lifestyle</t>
  </si>
  <si>
    <t>babytoys stackingtoys stackingtoysforbabies stackingtoysfortoddlers littletikes vtech fisherprice nestingtoys lamaze lamazetoys littletikeshenfriends stackingring stackingrings elclittlesenses elc</t>
  </si>
  <si>
    <t>pregnancy</t>
  </si>
  <si>
    <t>betterthanbfi</t>
  </si>
  <si>
    <t>publicationbias phdchat</t>
  </si>
  <si>
    <t>maternity health</t>
  </si>
  <si>
    <t>childbirth lamaze childbirthclass pregnancypreparation naturalbirth midwife motherbaby mothersvoices</t>
  </si>
  <si>
    <t>inthedeliveryroomsongsorfilms</t>
  </si>
  <si>
    <t>newmom healthymama strongmama newbaby lamaze</t>
  </si>
  <si>
    <t>baby lamaze</t>
  </si>
  <si>
    <t>midwives birth interventions breastfeeding midwife givingbirthwithconfidence lamaze</t>
  </si>
  <si>
    <t>labor nmw2019 midwives midwifery childbirth labor pregnancy lamaze</t>
  </si>
  <si>
    <t>parenthood newmom newborn newbaby lamaze</t>
  </si>
  <si>
    <t>baby lamaze labor safeandhealthybirth keepmoving</t>
  </si>
  <si>
    <t>sidsawareness givingbirthwithconfidence lamaze newborn newbaby parenting</t>
  </si>
  <si>
    <t>sidsawarenessmonth safesleepsnap lamaze</t>
  </si>
  <si>
    <t>pregnancyandinfantloss baby pregnancy birth infancy lamaze givingbirthwithconfidence</t>
  </si>
  <si>
    <t>maternity health maternal givingbirthwithconfidence lamaze</t>
  </si>
  <si>
    <t>safetosleep safesleepsnap sidsawarenessmonth lamaze</t>
  </si>
  <si>
    <t>https://pbs.twimg.com/media/EGO9FBWXUAAtJXW.jpg</t>
  </si>
  <si>
    <t>https://pbs.twimg.com/media/EGWVx-YWwAE0Yz3.jpg</t>
  </si>
  <si>
    <t>https://pbs.twimg.com/media/EGYFf1pWkAEIt79.jpg</t>
  </si>
  <si>
    <t>https://pbs.twimg.com/media/EGZ13x2UwAAunfM.jpg</t>
  </si>
  <si>
    <t>https://pbs.twimg.com/media/CKIlH8kVEAA7vXp.jpg</t>
  </si>
  <si>
    <t>https://pbs.twimg.com/tweet_video_thumb/EGnA1VpWkAEYUxD.jpg</t>
  </si>
  <si>
    <t>https://pbs.twimg.com/media/EGqLCK6UcAEY6qR.jpg</t>
  </si>
  <si>
    <t>https://pbs.twimg.com/media/EGvWoI6U8AAUM4A.jpg</t>
  </si>
  <si>
    <t>https://pbs.twimg.com/media/EFZMZxZWkAA6zh7.jpg</t>
  </si>
  <si>
    <t>https://pbs.twimg.com/media/EFZMppFWwAEb22K.jpg</t>
  </si>
  <si>
    <t>https://pbs.twimg.com/media/EG63ZZ8UUAAQKZG.jpg</t>
  </si>
  <si>
    <t>https://pbs.twimg.com/media/EG7laMuX0AEyJ4P.jpg</t>
  </si>
  <si>
    <t>https://pbs.twimg.com/media/EG__xwlXkAAltgI.jpg</t>
  </si>
  <si>
    <t>https://pbs.twimg.com/media/D_nKzQGXsAAOYQ0.jpg</t>
  </si>
  <si>
    <t>https://pbs.twimg.com/media/EGCTVN6XkAIbP8r.jpg</t>
  </si>
  <si>
    <t>https://pbs.twimg.com/media/EHAtbAVUcAENtgU.jpg</t>
  </si>
  <si>
    <t>https://pbs.twimg.com/ext_tw_video_thumb/1180180650885865479/pu/img/3ss54dzSA3O2eeyu.jpg</t>
  </si>
  <si>
    <t>https://pbs.twimg.com/media/EGxzgg0X0AMhYut.png</t>
  </si>
  <si>
    <t>https://pbs.twimg.com/media/EGx4QpuW4AQ9kcA.jpg</t>
  </si>
  <si>
    <t>https://pbs.twimg.com/ext_tw_video_thumb/1184573657332494338/pu/img/UMOOKEqOtxSfjUcv.jpg</t>
  </si>
  <si>
    <t>https://pbs.twimg.com/media/EHDxqrBW4AAhPOY.jpg</t>
  </si>
  <si>
    <t>https://pbs.twimg.com/tweet_video_thumb/EHEM4RdWoAEfvcb.jpg</t>
  </si>
  <si>
    <t>https://pbs.twimg.com/media/EG2PWvpX4AEG91R.jpg</t>
  </si>
  <si>
    <t>https://pbs.twimg.com/media/EGCzkH2WwAAeBiN.jpg</t>
  </si>
  <si>
    <t>https://pbs.twimg.com/media/EGH9KIKWwAECxmM.png</t>
  </si>
  <si>
    <t>https://pbs.twimg.com/media/EGSQV7uW4AE80Tg.jpg</t>
  </si>
  <si>
    <t>https://pbs.twimg.com/media/EGcjhUpWkAEIX5M.png</t>
  </si>
  <si>
    <t>https://pbs.twimg.com/media/EGhoKIlWoAAoZXZ.jpg</t>
  </si>
  <si>
    <t>https://pbs.twimg.com/media/EG7eM8qXkAUEcVz.png</t>
  </si>
  <si>
    <t>https://pbs.twimg.com/media/EG70bOEXYAAoHWI.jpg</t>
  </si>
  <si>
    <t>https://pbs.twimg.com/media/EHAnzAcWsAYvGKP.png</t>
  </si>
  <si>
    <t>https://pbs.twimg.com/media/EHFxYYvXkAUQCqj.jpg</t>
  </si>
  <si>
    <t>https://pbs.twimg.com/media/EG8MbS8U4AAundF.jpg</t>
  </si>
  <si>
    <t>https://pbs.twimg.com/media/EHAS1tAUUAEFodm.jpg</t>
  </si>
  <si>
    <t>https://pbs.twimg.com/media/EHEyNTWVUAAsBTC.jpg</t>
  </si>
  <si>
    <t>https://pbs.twimg.com/media/EHF7jq6UEAARFiA.jpg</t>
  </si>
  <si>
    <t>http://pbs.twimg.com/profile_images/1070337286338940929/2F7gZ9Cr_normal.jpg</t>
  </si>
  <si>
    <t>http://pbs.twimg.com/profile_images/962253342465343488/H3DaFU2E_normal.jpg</t>
  </si>
  <si>
    <t>http://pbs.twimg.com/profile_images/1112881773283823617/_6icT7qN_normal.jpg</t>
  </si>
  <si>
    <t>http://pbs.twimg.com/profile_images/1071556681971191808/etIDMPBl_normal.jpg</t>
  </si>
  <si>
    <t>http://pbs.twimg.com/profile_images/1177809757564014592/rOglaX9n_normal.jpg</t>
  </si>
  <si>
    <t>http://pbs.twimg.com/profile_images/1101225453/EndW_normal.JPG</t>
  </si>
  <si>
    <t>http://pbs.twimg.com/profile_images/1149666863946842112/adtUZFpC_normal.jpg</t>
  </si>
  <si>
    <t>http://pbs.twimg.com/profile_images/1176713702558568448/V9ag5S5H_normal.jpg</t>
  </si>
  <si>
    <t>http://pbs.twimg.com/profile_images/1175789261586436098/ynpYwIuj_normal.jpg</t>
  </si>
  <si>
    <t>http://pbs.twimg.com/profile_images/1165651205869244417/sUBFNYr9_normal.jpg</t>
  </si>
  <si>
    <t>http://pbs.twimg.com/profile_images/861005364849987586/MVOZCVIE_normal.jpg</t>
  </si>
  <si>
    <t>http://pbs.twimg.com/profile_images/1177370444447571974/6roTwMSH_normal.jpg</t>
  </si>
  <si>
    <t>http://pbs.twimg.com/profile_images/1125123030932389890/FMrQ5ctZ_normal.jpg</t>
  </si>
  <si>
    <t>http://pbs.twimg.com/profile_images/1152260315234668544/tfdh4V1x_normal.jpg</t>
  </si>
  <si>
    <t>http://pbs.twimg.com/profile_images/1182398791858696192/di_5nwGE_normal.jpg</t>
  </si>
  <si>
    <t>http://pbs.twimg.com/profile_images/1162696286325186560/W1t4qnat_normal.jpg</t>
  </si>
  <si>
    <t>http://pbs.twimg.com/profile_images/1089933046223007744/xN66Cb7A_normal.jpg</t>
  </si>
  <si>
    <t>http://pbs.twimg.com/profile_images/1181321074832629760/3W66C320_normal.jpg</t>
  </si>
  <si>
    <t>http://pbs.twimg.com/profile_images/1132029007002841088/BThDwZoc_normal.jpg</t>
  </si>
  <si>
    <t>http://pbs.twimg.com/profile_images/1099754456537653248/KqjndLL__normal.png</t>
  </si>
  <si>
    <t>http://pbs.twimg.com/profile_images/1179894937611046912/o8FfIW9e_normal.jpg</t>
  </si>
  <si>
    <t>http://pbs.twimg.com/profile_images/1154947941590847488/Ll1y3J4G_normal.jpg</t>
  </si>
  <si>
    <t>http://pbs.twimg.com/profile_images/1170152986275917829/8jropSNI_normal.jpg</t>
  </si>
  <si>
    <t>http://abs.twimg.com/sticky/default_profile_images/default_profile_normal.png</t>
  </si>
  <si>
    <t>http://pbs.twimg.com/profile_images/850464819350294530/OjBAdUhi_normal.jpg</t>
  </si>
  <si>
    <t>http://pbs.twimg.com/profile_images/768069238208638976/hTUxOwKK_normal.png</t>
  </si>
  <si>
    <t>http://pbs.twimg.com/profile_images/1074422603400519682/jWeIaN2__normal.jpg</t>
  </si>
  <si>
    <t>http://pbs.twimg.com/profile_images/730110622222815234/9DbBMYLi_normal.jpg</t>
  </si>
  <si>
    <t>http://pbs.twimg.com/profile_images/845837588908965888/0r9gA7mj_normal.jpg</t>
  </si>
  <si>
    <t>http://pbs.twimg.com/profile_images/1171598847178629121/e3i-m2su_normal.jpg</t>
  </si>
  <si>
    <t>http://pbs.twimg.com/profile_images/1175697228347740160/-9XmI3SN_normal.jpg</t>
  </si>
  <si>
    <t>http://pbs.twimg.com/profile_images/1179176436063703040/w5wzKijm_normal.jpg</t>
  </si>
  <si>
    <t>http://pbs.twimg.com/profile_images/1181382530555154433/0XMcZFa7_normal.jpg</t>
  </si>
  <si>
    <t>http://pbs.twimg.com/profile_images/1182715280310591488/mWFLHJSQ_normal.jpg</t>
  </si>
  <si>
    <t>http://pbs.twimg.com/profile_images/1179886206357655552/v37SLjTm_normal.jpg</t>
  </si>
  <si>
    <t>http://pbs.twimg.com/profile_images/1124379814238900224/m4T7pJTj_normal.jpg</t>
  </si>
  <si>
    <t>http://pbs.twimg.com/profile_images/760912014277509122/jcqh0kzt_normal.jpg</t>
  </si>
  <si>
    <t>http://pbs.twimg.com/profile_images/1087222585648005121/RbiV7C0L_normal.jpg</t>
  </si>
  <si>
    <t>http://pbs.twimg.com/profile_images/1147146483008827392/to8ENL3S_normal.jpg</t>
  </si>
  <si>
    <t>http://pbs.twimg.com/profile_images/1181470713401593856/_fDF2y-t_normal.jpg</t>
  </si>
  <si>
    <t>http://pbs.twimg.com/profile_images/1180282603028410373/iAOZ3Qi5_normal.png</t>
  </si>
  <si>
    <t>http://pbs.twimg.com/profile_images/1156494957881860101/5MpPuc72_normal.png</t>
  </si>
  <si>
    <t>http://pbs.twimg.com/profile_images/871849184042913792/RQs93Oz6_normal.jpg</t>
  </si>
  <si>
    <t>http://pbs.twimg.com/profile_images/1119338583469502464/d1Zwg9OO_normal.jpg</t>
  </si>
  <si>
    <t>http://pbs.twimg.com/profile_images/862240836448333824/kBk418ge_normal.jpg</t>
  </si>
  <si>
    <t>http://pbs.twimg.com/profile_images/1170179686732840961/nkGmUkle_normal.jpg</t>
  </si>
  <si>
    <t>http://pbs.twimg.com/profile_images/927212051465990147/B_wmQx3R_normal.jpg</t>
  </si>
  <si>
    <t>http://pbs.twimg.com/profile_images/3359588684/5e366a0f4ee2536286719bacbb725ba7_normal.jpeg</t>
  </si>
  <si>
    <t>http://pbs.twimg.com/profile_images/1169646079975014400/3G9CYNA3_normal.jpg</t>
  </si>
  <si>
    <t>http://pbs.twimg.com/profile_images/1180873810381299716/ZZBhwXmR_normal.png</t>
  </si>
  <si>
    <t>http://pbs.twimg.com/profile_images/1174623682007916544/jhUXhIAR_normal.jpg</t>
  </si>
  <si>
    <t>http://pbs.twimg.com/profile_images/1145892443096846340/G8mw4ACZ_normal.png</t>
  </si>
  <si>
    <t>http://pbs.twimg.com/profile_images/1053157516241235968/a521p10J_normal.jpg</t>
  </si>
  <si>
    <t>http://pbs.twimg.com/profile_images/1160088713038184448/9h6PVCLp_normal.jpg</t>
  </si>
  <si>
    <t>http://pbs.twimg.com/profile_images/1174632426427113475/jZcwjPke_normal.jpg</t>
  </si>
  <si>
    <t>http://pbs.twimg.com/profile_images/524187999387389954/lVGi7LDU_normal.jpeg</t>
  </si>
  <si>
    <t>http://pbs.twimg.com/profile_images/1181653102560038913/tLvFljhW_normal.jpg</t>
  </si>
  <si>
    <t>http://pbs.twimg.com/profile_images/1058585000357040129/ByMfa00M_normal.jpg</t>
  </si>
  <si>
    <t>http://pbs.twimg.com/profile_images/961820090197975040/0ZxZFYFc_normal.jpg</t>
  </si>
  <si>
    <t>http://pbs.twimg.com/profile_images/1118161015634632704/cat06dXj_normal.jpg</t>
  </si>
  <si>
    <t>http://pbs.twimg.com/profile_images/896140932784848896/A313mPnl_normal.jpg</t>
  </si>
  <si>
    <t>http://pbs.twimg.com/profile_images/1181380354289963008/5fDH4U2Y_normal.jpg</t>
  </si>
  <si>
    <t>http://pbs.twimg.com/profile_images/548421601155244033/CM8sKHn4_normal.png</t>
  </si>
  <si>
    <t>http://pbs.twimg.com/profile_images/378800000565489876/a7249a2138a688e6bdb51342787dd4fd_normal.jpeg</t>
  </si>
  <si>
    <t>http://pbs.twimg.com/profile_images/1157384334371778565/dAQwtNLK_normal.jpg</t>
  </si>
  <si>
    <t>http://pbs.twimg.com/profile_images/807923334256230404/gER_1m1P_normal.jpg</t>
  </si>
  <si>
    <t>http://pbs.twimg.com/profile_images/963620395931881472/ekZ171aA_normal.jpg</t>
  </si>
  <si>
    <t>http://pbs.twimg.com/profile_images/699643485/mini-nursin-blocks01_normal.jpg</t>
  </si>
  <si>
    <t>http://pbs.twimg.com/profile_images/660167234313166853/s4Z2K3sw_normal.jpg</t>
  </si>
  <si>
    <t>http://pbs.twimg.com/profile_images/1165368483661733888/olAsBODy_normal.jpg</t>
  </si>
  <si>
    <t>http://pbs.twimg.com/profile_images/1130700760268853253/Vaf_8yf9_normal.png</t>
  </si>
  <si>
    <t>http://pbs.twimg.com/profile_images/513783012408823809/IR6SpqiA_normal.jpeg</t>
  </si>
  <si>
    <t>http://pbs.twimg.com/profile_images/509553094904905728/aQdfngly_normal.jpeg</t>
  </si>
  <si>
    <t>http://pbs.twimg.com/profile_images/683768168662171648/nSOMrx3l_normal.jpg</t>
  </si>
  <si>
    <t>http://pbs.twimg.com/profile_images/1017592184034521088/5SB1rijr_normal.jpg</t>
  </si>
  <si>
    <t>http://pbs.twimg.com/profile_images/872934835169497088/HXU2PaxD_normal.jpg</t>
  </si>
  <si>
    <t>http://pbs.twimg.com/profile_images/1182383074635476998/0xxas7Dj_normal.jpg</t>
  </si>
  <si>
    <t>http://pbs.twimg.com/profile_images/790307884177383425/ENCx5yve_normal.jpg</t>
  </si>
  <si>
    <t>http://pbs.twimg.com/profile_images/1159145926771875840/JeWEpMmB_normal.png</t>
  </si>
  <si>
    <t>http://pbs.twimg.com/profile_images/1139911314862759936/TpNx1aHX_normal.jpg</t>
  </si>
  <si>
    <t>http://pbs.twimg.com/profile_images/1179056539832930306/soWahY_9_normal.jpg</t>
  </si>
  <si>
    <t>http://pbs.twimg.com/profile_images/918908948559880192/CpmDULMK_normal.jpg</t>
  </si>
  <si>
    <t>http://pbs.twimg.com/profile_images/1181301809190559744/bkfO2WZV_normal.jpg</t>
  </si>
  <si>
    <t>http://pbs.twimg.com/profile_images/1127733624613294082/ZmDLVlYj_normal.jpg</t>
  </si>
  <si>
    <t>http://pbs.twimg.com/profile_images/1107619244739452929/F6HFr3AS_normal.jpg</t>
  </si>
  <si>
    <t>http://pbs.twimg.com/profile_images/803586875617329152/ozFKFBv2_normal.jpg</t>
  </si>
  <si>
    <t>http://pbs.twimg.com/profile_images/1114664537037447169/_mpWV6cD_normal.jpg</t>
  </si>
  <si>
    <t>http://pbs.twimg.com/profile_images/1057255110009651202/Cq2Pem2q_normal.jpg</t>
  </si>
  <si>
    <t>http://pbs.twimg.com/profile_images/1024196740503617536/T8TylJOG_normal.jpg</t>
  </si>
  <si>
    <t>http://pbs.twimg.com/profile_images/1168307154362613760/HzQbEbTD_normal.jpg</t>
  </si>
  <si>
    <t>http://pbs.twimg.com/profile_images/685352535457042432/DKdgIkUM_normal.jpg</t>
  </si>
  <si>
    <t>http://pbs.twimg.com/profile_images/587094799326392320/d8orc6ur_normal.jpg</t>
  </si>
  <si>
    <t>http://pbs.twimg.com/profile_images/509676834246504449/MgqtsnAe_normal.jpeg</t>
  </si>
  <si>
    <t>http://pbs.twimg.com/profile_images/1178598279681986561/xqHcHBTA_normal.jpg</t>
  </si>
  <si>
    <t>http://pbs.twimg.com/profile_images/3493714640/b62b8b96158496595ff7d98335d06585_normal.jpeg</t>
  </si>
  <si>
    <t>http://pbs.twimg.com/profile_images/1179515625078689793/3hUVfNCU_normal.jpg</t>
  </si>
  <si>
    <t>http://pbs.twimg.com/profile_images/1122908745124712451/fvRKpODW_normal.png</t>
  </si>
  <si>
    <t>http://pbs.twimg.com/profile_images/732778663444402176/lMzQ7Xx__normal.jpg</t>
  </si>
  <si>
    <t>http://pbs.twimg.com/profile_images/470505987430817792/UrFPsAOp_normal.jpeg</t>
  </si>
  <si>
    <t>http://pbs.twimg.com/profile_images/1051703144072134656/0su9c2hH_normal.jpg</t>
  </si>
  <si>
    <t>http://pbs.twimg.com/profile_images/871864881108180994/jdn52Eeu_normal.jpg</t>
  </si>
  <si>
    <t>http://pbs.twimg.com/profile_images/1180611535615528961/yWgHZmK5_normal.jpg</t>
  </si>
  <si>
    <t>http://pbs.twimg.com/profile_images/1182291102528880640/RdriXjOh_normal.jpg</t>
  </si>
  <si>
    <t>http://pbs.twimg.com/profile_images/1145510535305338880/-X1F-R86_normal.jpg</t>
  </si>
  <si>
    <t>http://pbs.twimg.com/profile_images/1181671349607116805/pWxVZApm_normal.jpg</t>
  </si>
  <si>
    <t>http://pbs.twimg.com/profile_images/1182395682310774784/KyfhHZ-c_normal.jpg</t>
  </si>
  <si>
    <t>http://pbs.twimg.com/profile_images/771980338662780928/Hi0jlp96_normal.jpg</t>
  </si>
  <si>
    <t>http://pbs.twimg.com/profile_images/1166461769260425218/p4w7i0KQ_normal.jpg</t>
  </si>
  <si>
    <t>http://pbs.twimg.com/profile_images/1158250519502249985/x_wQTM_2_normal.jpg</t>
  </si>
  <si>
    <t>http://pbs.twimg.com/profile_images/1011711601513238533/hKeLVwYb_normal.jpg</t>
  </si>
  <si>
    <t>http://pbs.twimg.com/profile_images/1883124661/2228497577_4c1a7f68c3_normal.jpg</t>
  </si>
  <si>
    <t>http://pbs.twimg.com/profile_images/1146750797209841664/MeJo9URK_normal.jpg</t>
  </si>
  <si>
    <t>http://pbs.twimg.com/profile_images/1117497077959991297/rDkwSmCS_normal.jpg</t>
  </si>
  <si>
    <t>http://pbs.twimg.com/profile_images/795311166776086534/3QLk62Gt_normal.jpg</t>
  </si>
  <si>
    <t>http://pbs.twimg.com/profile_images/412607773273096192/RtRqd6ov_normal.jpeg</t>
  </si>
  <si>
    <t>http://pbs.twimg.com/profile_images/1153895348756074496/ThNvtpsn_normal.jpg</t>
  </si>
  <si>
    <t>http://pbs.twimg.com/profile_images/1183485157480624128/4sbi8LJL_normal.jpg</t>
  </si>
  <si>
    <t>http://pbs.twimg.com/profile_images/748099556781350912/3z5MEmY-_normal.jpg</t>
  </si>
  <si>
    <t>http://pbs.twimg.com/profile_images/1151317561994305536/LS2tXNp6_normal.jpg</t>
  </si>
  <si>
    <t>http://pbs.twimg.com/profile_images/1182076556883177472/yfXfWuhY_normal.jpg</t>
  </si>
  <si>
    <t>http://pbs.twimg.com/profile_images/740575280972976130/CE6e8BAc_normal.jpg</t>
  </si>
  <si>
    <t>http://pbs.twimg.com/profile_images/1151747981013606400/Kil1hlJa_normal.jpg</t>
  </si>
  <si>
    <t>http://pbs.twimg.com/profile_images/1053347767450562560/M7cQrLWC_normal.jpg</t>
  </si>
  <si>
    <t>http://pbs.twimg.com/profile_images/2125300869/e0088742_8495855_normal.png</t>
  </si>
  <si>
    <t>http://pbs.twimg.com/profile_images/1109582854328143872/wfwW_qeg_normal.jpg</t>
  </si>
  <si>
    <t>http://pbs.twimg.com/profile_images/2183154926/marj_normal.jpg</t>
  </si>
  <si>
    <t>http://pbs.twimg.com/profile_images/800285361540894720/lQWNPjzW_normal.jpg</t>
  </si>
  <si>
    <t>http://pbs.twimg.com/profile_images/1181515717507727360/7Xnbb_b2_normal.jpg</t>
  </si>
  <si>
    <t>http://pbs.twimg.com/profile_images/1150023094725238784/qxgJpT1u_normal.jpg</t>
  </si>
  <si>
    <t>http://pbs.twimg.com/profile_images/1175819822971674628/2Gb0Oshz_normal.jpg</t>
  </si>
  <si>
    <t>http://pbs.twimg.com/profile_images/1084568287256760321/SKY37u9V_normal.jpg</t>
  </si>
  <si>
    <t>http://pbs.twimg.com/profile_images/1171325199729471488/cNgmsrx0_normal.jpg</t>
  </si>
  <si>
    <t>http://pbs.twimg.com/profile_images/994619140215332864/NbGgiz8T_normal.jpg</t>
  </si>
  <si>
    <t>http://pbs.twimg.com/profile_images/901866483906727936/g6Mq1SNx_normal.jpg</t>
  </si>
  <si>
    <t>http://pbs.twimg.com/profile_images/1083163640294002689/Jo4toSj5_normal.jpg</t>
  </si>
  <si>
    <t>http://pbs.twimg.com/profile_images/567144679180079104/cQTKMxyx_normal.jpeg</t>
  </si>
  <si>
    <t>http://pbs.twimg.com/profile_images/892452727858511872/W2MK7DEy_normal.jpg</t>
  </si>
  <si>
    <t>http://pbs.twimg.com/profile_images/3345581694/c1e585e40046c0b44769a04ac8f43f47_normal.jpeg</t>
  </si>
  <si>
    <t>http://pbs.twimg.com/profile_images/1176873136098332677/u_x4iNcn_normal.jpg</t>
  </si>
  <si>
    <t>http://pbs.twimg.com/profile_images/838038644036366337/P-qBVD4__normal.jpg</t>
  </si>
  <si>
    <t>http://pbs.twimg.com/profile_images/1179170217571897346/YE8-kZma_normal.jpg</t>
  </si>
  <si>
    <t>http://pbs.twimg.com/profile_images/1156201910124339202/4E1J8TWk_normal.jpg</t>
  </si>
  <si>
    <t>http://pbs.twimg.com/profile_images/1142982137978769408/0mg2xL-H_normal.jpg</t>
  </si>
  <si>
    <t>http://pbs.twimg.com/profile_images/1153000320223645696/6_NhB7cr_normal.jpg</t>
  </si>
  <si>
    <t>http://pbs.twimg.com/profile_images/1050195538744885248/_Sk28Jwn_normal.jpg</t>
  </si>
  <si>
    <t>http://pbs.twimg.com/profile_images/1055931740471074816/sFh_oMsj_normal.jpg</t>
  </si>
  <si>
    <t>http://pbs.twimg.com/profile_images/1093249970055118857/3q5QQ6lw_normal.jpg</t>
  </si>
  <si>
    <t>http://pbs.twimg.com/profile_images/866354111519875072/bBXEiWvS_normal.jpg</t>
  </si>
  <si>
    <t>http://pbs.twimg.com/profile_images/1093971681075437570/I4sdBGYe_normal.jpg</t>
  </si>
  <si>
    <t>http://pbs.twimg.com/profile_images/840649978729115648/RuMDFZIp_normal.jpg</t>
  </si>
  <si>
    <t>http://pbs.twimg.com/profile_images/1063470872722202624/wsTKjSVw_normal.jpg</t>
  </si>
  <si>
    <t>http://pbs.twimg.com/profile_images/1151470985033506816/M5kfS4Qw_normal.png</t>
  </si>
  <si>
    <t>http://pbs.twimg.com/profile_images/1143102394772938757/8p7l5xI6_normal.png</t>
  </si>
  <si>
    <t>http://pbs.twimg.com/profile_images/1180567778471874561/C-tv5ONR_normal.jpg</t>
  </si>
  <si>
    <t>http://pbs.twimg.com/profile_images/1165582355530039297/SIZ2H7iu_normal.jpg</t>
  </si>
  <si>
    <t>http://pbs.twimg.com/profile_images/763962010107207680/m2kwQYkk_normal.jpg</t>
  </si>
  <si>
    <t>http://pbs.twimg.com/profile_images/473445359214018561/qMSIEbg7_normal.png</t>
  </si>
  <si>
    <t>http://pbs.twimg.com/profile_images/3252984819/d9170b0629f5d56720a8807b0e4ad701_normal.jpeg</t>
  </si>
  <si>
    <t>http://pbs.twimg.com/profile_images/1056273050927271936/7jV1oq0F_normal.jpg</t>
  </si>
  <si>
    <t>http://pbs.twimg.com/profile_images/1175060567901507590/x4xzew7t_normal.jpg</t>
  </si>
  <si>
    <t>http://pbs.twimg.com/profile_images/1173059230334640128/pYo4H0m9_normal.jpg</t>
  </si>
  <si>
    <t>http://pbs.twimg.com/profile_images/1150630641341542402/nbYrKLjv_normal.jpg</t>
  </si>
  <si>
    <t>http://pbs.twimg.com/profile_images/1127679871986143233/kt9E70dC_normal.jpg</t>
  </si>
  <si>
    <t>http://pbs.twimg.com/profile_images/1180268486762868737/-TjdH925_normal.jpg</t>
  </si>
  <si>
    <t>http://pbs.twimg.com/profile_images/1024036664216150017/wcNTSLSv_normal.jpg</t>
  </si>
  <si>
    <t>http://pbs.twimg.com/profile_images/1160609097743384576/rr_gfZgG_normal.jpg</t>
  </si>
  <si>
    <t>http://pbs.twimg.com/profile_images/957976460328947712/m24rbtcl_normal.jpg</t>
  </si>
  <si>
    <t>http://pbs.twimg.com/profile_images/54466527/051808_001_normal.jpg</t>
  </si>
  <si>
    <t>http://pbs.twimg.com/profile_images/1125296824263245824/OD3qANN5_normal.jpg</t>
  </si>
  <si>
    <t>http://pbs.twimg.com/profile_images/1063664382440177669/rZq8bLb0_normal.jpg</t>
  </si>
  <si>
    <t>http://pbs.twimg.com/profile_images/876817021954015232/7ndv4iOl_normal.jpg</t>
  </si>
  <si>
    <t>http://pbs.twimg.com/profile_images/1008805880282931201/WZl1eZHa_normal.jpg</t>
  </si>
  <si>
    <t>http://pbs.twimg.com/profile_images/1149087377861693440/16Kq-Yow_normal.jpg</t>
  </si>
  <si>
    <t>http://pbs.twimg.com/profile_images/1099954329190985728/5xeD1bt5_normal.png</t>
  </si>
  <si>
    <t>http://pbs.twimg.com/profile_images/847189597092270080/x_GNpBQ4_normal.jpg</t>
  </si>
  <si>
    <t>http://pbs.twimg.com/profile_images/1056329011050278912/KX7Jpn-F_normal.jpg</t>
  </si>
  <si>
    <t>http://pbs.twimg.com/profile_images/1174131776689541121/UhgtyArc_normal.jpg</t>
  </si>
  <si>
    <t>http://pbs.twimg.com/profile_images/1114209245510217728/Sw3xRBK6_normal.jpg</t>
  </si>
  <si>
    <t>http://pbs.twimg.com/profile_images/591575412880191490/eVU41ZDR_normal.jpg</t>
  </si>
  <si>
    <t>http://pbs.twimg.com/profile_images/1115091676446502912/wrw5aUas_normal.jpg</t>
  </si>
  <si>
    <t>http://pbs.twimg.com/profile_images/1166091899096244227/VRL5Woq-_normal.jpg</t>
  </si>
  <si>
    <t>http://pbs.twimg.com/profile_images/1170914892691329025/_BFm9ACW_normal.jpg</t>
  </si>
  <si>
    <t>http://pbs.twimg.com/profile_images/922490786863767552/Ozh2mspI_normal.jpg</t>
  </si>
  <si>
    <t>http://pbs.twimg.com/profile_images/1158314053544140801/mOIvmQDB_normal.jpg</t>
  </si>
  <si>
    <t>http://pbs.twimg.com/profile_images/1175543156101799936/1bkCOhh-_normal.jpg</t>
  </si>
  <si>
    <t>http://pbs.twimg.com/profile_images/1075046191262588928/YrlYkK2W_normal.jpg</t>
  </si>
  <si>
    <t>http://pbs.twimg.com/profile_images/1092505802965946370/RCYtBq7m_normal.jpg</t>
  </si>
  <si>
    <t>http://pbs.twimg.com/profile_images/1113114796000505857/beDbK9tI_normal.png</t>
  </si>
  <si>
    <t>http://pbs.twimg.com/profile_images/1173352540274143232/VEw6-1SN_normal.jpg</t>
  </si>
  <si>
    <t>http://pbs.twimg.com/profile_images/1140014550223347713/9qxKwM_1_normal.jpg</t>
  </si>
  <si>
    <t>http://pbs.twimg.com/profile_images/1142256448124137472/plWOKV2Z_normal.png</t>
  </si>
  <si>
    <t>http://pbs.twimg.com/profile_images/1171923535356317696/R1CaoIv-_normal.jpg</t>
  </si>
  <si>
    <t>http://pbs.twimg.com/profile_images/957452902754168833/HK6yBieq_normal.jpg</t>
  </si>
  <si>
    <t>http://pbs.twimg.com/profile_images/1183558645067538435/B9P2uiED_normal.jpg</t>
  </si>
  <si>
    <t>http://pbs.twimg.com/profile_images/885197606149914629/1JqNdq2o_normal.jpg</t>
  </si>
  <si>
    <t>http://pbs.twimg.com/profile_images/1179495510509531136/-sSlI_Kz_normal.jpg</t>
  </si>
  <si>
    <t>http://pbs.twimg.com/profile_images/897485156004413441/DmqhQjsY_normal.jpg</t>
  </si>
  <si>
    <t>http://pbs.twimg.com/profile_images/1184994387438256128/tAUJ3-Ds_normal.jpg</t>
  </si>
  <si>
    <t>http://pbs.twimg.com/profile_images/1181191845520576513/dHBXu8bf_normal.jpg</t>
  </si>
  <si>
    <t>http://pbs.twimg.com/profile_images/633071996729864192/yyXn67jU_normal.jpg</t>
  </si>
  <si>
    <t>http://pbs.twimg.com/profile_images/3659167314/66eeef62767ff827a5e76e100cb91dd7_normal.jpeg</t>
  </si>
  <si>
    <t>http://pbs.twimg.com/profile_images/1160545934482333696/KNXOs1A8_normal.jpg</t>
  </si>
  <si>
    <t>http://pbs.twimg.com/profile_images/971034496555454464/hUTGTkpJ_normal.jpg</t>
  </si>
  <si>
    <t>http://pbs.twimg.com/profile_images/1182013002637201408/vw9JfQCe_normal.jpg</t>
  </si>
  <si>
    <t>http://pbs.twimg.com/profile_images/1182387654807023616/wKUQ1jWQ_normal.jpg</t>
  </si>
  <si>
    <t>http://pbs.twimg.com/profile_images/1002484130632949760/-wc-oJvP_normal.jpg</t>
  </si>
  <si>
    <t>https://twitter.com/#!/rolex/status/1169256887587676161</t>
  </si>
  <si>
    <t>https://twitter.com/#!/larryneelis/status/1179958485263323137</t>
  </si>
  <si>
    <t>https://twitter.com/#!/rashawnscott/status/1179990249700651008</t>
  </si>
  <si>
    <t>https://twitter.com/#!/kelle938/status/1179997627242483712</t>
  </si>
  <si>
    <t>https://twitter.com/#!/jcw05887206/status/1180017216999378944</t>
  </si>
  <si>
    <t>https://twitter.com/#!/enterandwincoza/status/1180076348556972032</t>
  </si>
  <si>
    <t>https://twitter.com/#!/djseanswift1/status/1180102821351436299</t>
  </si>
  <si>
    <t>https://twitter.com/#!/clark_gasm/status/1180133679798067201</t>
  </si>
  <si>
    <t>https://twitter.com/#!/tafkabdhcg73/status/1180134481459630080</t>
  </si>
  <si>
    <t>https://twitter.com/#!/impettyasfuck/status/1180150920602095616</t>
  </si>
  <si>
    <t>https://twitter.com/#!/wthompsonjd/status/1180162137202860032</t>
  </si>
  <si>
    <t>https://twitter.com/#!/bmwillz1/status/1180176580452196354</t>
  </si>
  <si>
    <t>https://twitter.com/#!/aubboq/status/1180182031583584257</t>
  </si>
  <si>
    <t>https://twitter.com/#!/cortessemia/status/1180191512614686720</t>
  </si>
  <si>
    <t>https://twitter.com/#!/jodingerscat/status/1175408248419168256</t>
  </si>
  <si>
    <t>https://twitter.com/#!/maybepilejokes/status/1180208732002648064</t>
  </si>
  <si>
    <t>https://twitter.com/#!/cffschroeder/status/1180248192803147776</t>
  </si>
  <si>
    <t>https://twitter.com/#!/cherrycordial98/status/1180250056940634112</t>
  </si>
  <si>
    <t>https://twitter.com/#!/meladalklimat/status/1180250160540114945</t>
  </si>
  <si>
    <t>https://twitter.com/#!/cindizzi/status/1180261672331538432</t>
  </si>
  <si>
    <t>https://twitter.com/#!/younglistener/status/1180269967645839360</t>
  </si>
  <si>
    <t>https://twitter.com/#!/migali/status/1180283466627391488</t>
  </si>
  <si>
    <t>https://twitter.com/#!/gk73986146/status/1180305437062844418</t>
  </si>
  <si>
    <t>https://twitter.com/#!/entitybeyond/status/1180345959286329344</t>
  </si>
  <si>
    <t>https://twitter.com/#!/jeggit/status/1180458047539482627</t>
  </si>
  <si>
    <t>https://twitter.com/#!/madmontesaurus/status/1180460873787351040</t>
  </si>
  <si>
    <t>https://twitter.com/#!/lyricsbytia/status/1180471072103288832</t>
  </si>
  <si>
    <t>https://twitter.com/#!/scottglasspool/status/1180478245164081152</t>
  </si>
  <si>
    <t>https://twitter.com/#!/bear1forty1/status/1180484592169447424</t>
  </si>
  <si>
    <t>https://twitter.com/#!/dragonsexclndr/status/1180503259150258182</t>
  </si>
  <si>
    <t>https://twitter.com/#!/drkajalsingh1/status/1180504173919363077</t>
  </si>
  <si>
    <t>https://twitter.com/#!/dustymoonshine/status/1180520491687333888</t>
  </si>
  <si>
    <t>https://twitter.com/#!/scottiemcscoots/status/1180554195130298368</t>
  </si>
  <si>
    <t>https://twitter.com/#!/ludosbestfriend/status/1180593937183981572</t>
  </si>
  <si>
    <t>https://twitter.com/#!/supgirl/status/1180624410656403457</t>
  </si>
  <si>
    <t>https://twitter.com/#!/taylorctaylor67/status/1180645341550518272</t>
  </si>
  <si>
    <t>https://twitter.com/#!/cdnolympichorse/status/1180650717784219651</t>
  </si>
  <si>
    <t>https://twitter.com/#!/itsjustisaac_/status/1180670594016145408</t>
  </si>
  <si>
    <t>https://twitter.com/#!/hildedonnak/status/1180697952253169664</t>
  </si>
  <si>
    <t>https://twitter.com/#!/nocontxtbilly/status/1180722205329506305</t>
  </si>
  <si>
    <t>https://twitter.com/#!/8bitcanvas/status/1180086952801865729</t>
  </si>
  <si>
    <t>https://twitter.com/#!/8bitcanvas/status/1180087208138567680</t>
  </si>
  <si>
    <t>https://twitter.com/#!/9888/status/1180736160089268224</t>
  </si>
  <si>
    <t>https://twitter.com/#!/sisteragm/status/1180804930216562689</t>
  </si>
  <si>
    <t>https://twitter.com/#!/sisteragm/status/1180805519277219840</t>
  </si>
  <si>
    <t>https://twitter.com/#!/shellz_gotcheez/status/1180857222823337992</t>
  </si>
  <si>
    <t>https://twitter.com/#!/hallmum5/status/1180894221793935360</t>
  </si>
  <si>
    <t>https://twitter.com/#!/nmoorewrites/status/1180903355872432128</t>
  </si>
  <si>
    <t>https://twitter.com/#!/cyberbulliespod/status/1180937322172428289</t>
  </si>
  <si>
    <t>https://twitter.com/#!/kenny973/status/1180953305532555265</t>
  </si>
  <si>
    <t>https://twitter.com/#!/appdropped_uk/status/1180995423131115522</t>
  </si>
  <si>
    <t>https://twitter.com/#!/lzats/status/1180997498388799488</t>
  </si>
  <si>
    <t>https://twitter.com/#!/magicantmelody/status/1181048938788511744</t>
  </si>
  <si>
    <t>https://twitter.com/#!/littleroc02/status/1181107593214865408</t>
  </si>
  <si>
    <t>https://twitter.com/#!/dark_kudoh/status/1181121321947860992</t>
  </si>
  <si>
    <t>https://twitter.com/#!/sandtonseedlin1/status/1181140934198734848</t>
  </si>
  <si>
    <t>https://twitter.com/#!/drug8514/status/1181150946052595712</t>
  </si>
  <si>
    <t>https://twitter.com/#!/pinkstips/status/1181162818940407808</t>
  </si>
  <si>
    <t>https://twitter.com/#!/phillylama/status/1181173299889496064</t>
  </si>
  <si>
    <t>https://twitter.com/#!/avinash91251851/status/1181181249018155008</t>
  </si>
  <si>
    <t>https://twitter.com/#!/correctingnjt/status/1181222139044777984</t>
  </si>
  <si>
    <t>https://twitter.com/#!/yilpy/status/1181312181876473856</t>
  </si>
  <si>
    <t>https://twitter.com/#!/agentbigbutt/status/1181318628639162370</t>
  </si>
  <si>
    <t>https://twitter.com/#!/thatcasshole/status/1181353901171195904</t>
  </si>
  <si>
    <t>https://twitter.com/#!/jhonnyadawau/status/1181415196121849856</t>
  </si>
  <si>
    <t>https://twitter.com/#!/themodelstore/status/1181515171052883968</t>
  </si>
  <si>
    <t>https://twitter.com/#!/babytotoddlers/status/1181540688845950976</t>
  </si>
  <si>
    <t>https://twitter.com/#!/liminaljustice/status/1181606210426068992</t>
  </si>
  <si>
    <t>https://twitter.com/#!/hypnobabies/status/1181630469798019074</t>
  </si>
  <si>
    <t>https://twitter.com/#!/csherbs19/status/1181638405735800833</t>
  </si>
  <si>
    <t>https://twitter.com/#!/momandnewborn/status/1181641123716108288</t>
  </si>
  <si>
    <t>https://twitter.com/#!/slidellmemorial/status/1181637998405996545</t>
  </si>
  <si>
    <t>https://twitter.com/#!/nursinperson/status/1181642627625750528</t>
  </si>
  <si>
    <t>https://twitter.com/#!/dnl62/status/1181661485174546432</t>
  </si>
  <si>
    <t>https://twitter.com/#!/disneykid1955/status/1181667676629999616</t>
  </si>
  <si>
    <t>https://twitter.com/#!/doulacareusa/status/1181761557849505792</t>
  </si>
  <si>
    <t>https://twitter.com/#!/challengegodess/status/1181770123964813313</t>
  </si>
  <si>
    <t>https://twitter.com/#!/misophonicspree/status/1181779284341350400</t>
  </si>
  <si>
    <t>https://twitter.com/#!/golden_3tree/status/1181839219573981185</t>
  </si>
  <si>
    <t>https://twitter.com/#!/golden_3tree/status/1181839225546665984</t>
  </si>
  <si>
    <t>https://twitter.com/#!/8tama8tama/status/1181865404244713478</t>
  </si>
  <si>
    <t>https://twitter.com/#!/neel_shah/status/1181937992967114752</t>
  </si>
  <si>
    <t>https://twitter.com/#!/drmackendo/status/1181974701779931136</t>
  </si>
  <si>
    <t>https://twitter.com/#!/justanoutlawfic/status/1181975697163788295</t>
  </si>
  <si>
    <t>https://twitter.com/#!/girlygirlsguide/status/1181560154451582976</t>
  </si>
  <si>
    <t>https://twitter.com/#!/patriciasinglet/status/1181559756932161538</t>
  </si>
  <si>
    <t>https://twitter.com/#!/patriciasinglet/status/1181666382552997889</t>
  </si>
  <si>
    <t>https://twitter.com/#!/survivor_mums/status/1182020523829669893</t>
  </si>
  <si>
    <t>https://twitter.com/#!/patriciasinglet/status/1182024292361478145</t>
  </si>
  <si>
    <t>https://twitter.com/#!/layingegg/status/1182040210705715200</t>
  </si>
  <si>
    <t>https://twitter.com/#!/slackeyyyy/status/1182040832922341378</t>
  </si>
  <si>
    <t>https://twitter.com/#!/expectmore/status/1181935055855374337</t>
  </si>
  <si>
    <t>https://twitter.com/#!/caseycattell/status/1182083713913499648</t>
  </si>
  <si>
    <t>https://twitter.com/#!/ko_ono/status/1182120039769464833</t>
  </si>
  <si>
    <t>https://twitter.com/#!/torquetastic/status/1182145375118999553</t>
  </si>
  <si>
    <t>https://twitter.com/#!/_kleos_/status/1182145310178648065</t>
  </si>
  <si>
    <t>https://twitter.com/#!/sydrpfp/status/1182145533143592960</t>
  </si>
  <si>
    <t>https://twitter.com/#!/40010gawa/status/1182156502422810625</t>
  </si>
  <si>
    <t>https://twitter.com/#!/bends_the/status/1182215425683116032</t>
  </si>
  <si>
    <t>https://twitter.com/#!/kouta_birth/status/1182191352655699968</t>
  </si>
  <si>
    <t>https://twitter.com/#!/baruvola4/status/1182216787108085760</t>
  </si>
  <si>
    <t>https://twitter.com/#!/baruvola/status/1182117843145412609</t>
  </si>
  <si>
    <t>https://twitter.com/#!/baruvola4/status/1182217075307110401</t>
  </si>
  <si>
    <t>https://twitter.com/#!/baruvola4/status/1181780167653384192</t>
  </si>
  <si>
    <t>https://twitter.com/#!/baruvola4/status/1181786858918776833</t>
  </si>
  <si>
    <t>https://twitter.com/#!/baruvola4/status/1182145705558695936</t>
  </si>
  <si>
    <t>https://twitter.com/#!/fuji_latex/status/1182282750948069378</t>
  </si>
  <si>
    <t>https://twitter.com/#!/gardencuts/status/1181939867212767232</t>
  </si>
  <si>
    <t>https://twitter.com/#!/gardencuts/status/1182303689886900224</t>
  </si>
  <si>
    <t>https://twitter.com/#!/warpaintdfs/status/1182317940970053633</t>
  </si>
  <si>
    <t>https://twitter.com/#!/schmuckiiii/status/1182318251059109889</t>
  </si>
  <si>
    <t>https://twitter.com/#!/nlpublications/status/1182385312338571265</t>
  </si>
  <si>
    <t>https://twitter.com/#!/mandyshelton/status/1182385340725657600</t>
  </si>
  <si>
    <t>https://twitter.com/#!/tetojouhou_bot/status/1180962003986202625</t>
  </si>
  <si>
    <t>https://twitter.com/#!/tetojouhou_bot/status/1182411559605137408</t>
  </si>
  <si>
    <t>https://twitter.com/#!/azaliahjsalleh/status/1182498048884129792</t>
  </si>
  <si>
    <t>https://twitter.com/#!/hntrjmpr12/status/1182626947668611072</t>
  </si>
  <si>
    <t>https://twitter.com/#!/capricezfloyd/status/1182639757794390016</t>
  </si>
  <si>
    <t>https://twitter.com/#!/msenit4life/status/1182688404951228417</t>
  </si>
  <si>
    <t>https://twitter.com/#!/miahandley_/status/1182693136776204290</t>
  </si>
  <si>
    <t>https://twitter.com/#!/jeonbenet/status/1182730297437233153</t>
  </si>
  <si>
    <t>https://twitter.com/#!/lorsque_le_jour/status/1182651516051775488</t>
  </si>
  <si>
    <t>https://twitter.com/#!/aqualady_/status/1182745224889667591</t>
  </si>
  <si>
    <t>https://twitter.com/#!/rupernino/status/1182777502659272704</t>
  </si>
  <si>
    <t>https://twitter.com/#!/ariadnemaze/status/1182796229207560194</t>
  </si>
  <si>
    <t>https://twitter.com/#!/dwaltondamem/status/1182812779880865793</t>
  </si>
  <si>
    <t>https://twitter.com/#!/all4babies1/status/1182910723128578049</t>
  </si>
  <si>
    <t>https://twitter.com/#!/jakelotusmusic/status/1182991423244787713</t>
  </si>
  <si>
    <t>https://twitter.com/#!/newbestdeals2/status/1182978056039759872</t>
  </si>
  <si>
    <t>https://twitter.com/#!/newbestdeals2/status/1182985574375780352</t>
  </si>
  <si>
    <t>https://twitter.com/#!/newbestdeals2/status/1182993114668994570</t>
  </si>
  <si>
    <t>https://twitter.com/#!/dior______/status/1182984986703650816</t>
  </si>
  <si>
    <t>https://twitter.com/#!/dior______/status/1183004125488975873</t>
  </si>
  <si>
    <t>https://twitter.com/#!/minibaby/status/1183030571028680709</t>
  </si>
  <si>
    <t>https://twitter.com/#!/bowiecritic/status/1183125262642356224</t>
  </si>
  <si>
    <t>https://twitter.com/#!/usbreastfeeding/status/1183185593204912128</t>
  </si>
  <si>
    <t>https://twitter.com/#!/wendys_garden/status/1183236507475177472</t>
  </si>
  <si>
    <t>https://twitter.com/#!/lady_nishaaa/status/1183275314798985216</t>
  </si>
  <si>
    <t>https://twitter.com/#!/rahul96036194/status/1183282721763651585</t>
  </si>
  <si>
    <t>https://twitter.com/#!/sheasy64/status/1183513217068232704</t>
  </si>
  <si>
    <t>https://twitter.com/#!/tatsuhiisa/status/1183529320062562304</t>
  </si>
  <si>
    <t>https://twitter.com/#!/heem_6k/status/1183543561679233026</t>
  </si>
  <si>
    <t>https://twitter.com/#!/dcbirthdoulas/status/1183554837541093376</t>
  </si>
  <si>
    <t>https://twitter.com/#!/xsuhoerx/status/1183594040018776065</t>
  </si>
  <si>
    <t>https://twitter.com/#!/kyleriegel4/status/1183598001333456899</t>
  </si>
  <si>
    <t>https://twitter.com/#!/hihuu_bgm_bot/status/1181436152475029505</t>
  </si>
  <si>
    <t>https://twitter.com/#!/hihuu_bgm_bot/status/1183610476980129793</t>
  </si>
  <si>
    <t>https://twitter.com/#!/beez2016/status/1183626320904892428</t>
  </si>
  <si>
    <t>https://twitter.com/#!/marjpamintuan/status/1183632618589323264</t>
  </si>
  <si>
    <t>https://twitter.com/#!/poetikmiss/status/1183688101727784961</t>
  </si>
  <si>
    <t>https://twitter.com/#!/tumalizerza/status/1183688230467756032</t>
  </si>
  <si>
    <t>https://twitter.com/#!/khuthalani_/status/1183689809367306240</t>
  </si>
  <si>
    <t>https://twitter.com/#!/scumezza/status/1183690028884643840</t>
  </si>
  <si>
    <t>https://twitter.com/#!/jesssysa/status/1183695694030348291</t>
  </si>
  <si>
    <t>https://twitter.com/#!/sineshee/status/1183698720023552000</t>
  </si>
  <si>
    <t>https://twitter.com/#!/deborahannsaint/status/1183707960616161280</t>
  </si>
  <si>
    <t>https://twitter.com/#!/vernellgordon/status/1183708907874783234</t>
  </si>
  <si>
    <t>https://twitter.com/#!/senor_phantom/status/1183714165183123457</t>
  </si>
  <si>
    <t>https://twitter.com/#!/inboxva/status/1183718635581382656</t>
  </si>
  <si>
    <t>https://twitter.com/#!/mariebo02802331/status/1183719024569376769</t>
  </si>
  <si>
    <t>https://twitter.com/#!/tortoise_invest/status/1182351115628662785</t>
  </si>
  <si>
    <t>https://twitter.com/#!/tortoise_invest/status/1183065160774144000</t>
  </si>
  <si>
    <t>https://twitter.com/#!/tortoise_invest/status/1183745555702284289</t>
  </si>
  <si>
    <t>https://twitter.com/#!/niela19910314/status/1183746750252797952</t>
  </si>
  <si>
    <t>https://twitter.com/#!/shantelgovender/status/1183747509501476865</t>
  </si>
  <si>
    <t>https://twitter.com/#!/iammissmichelle/status/1183751674059526144</t>
  </si>
  <si>
    <t>https://twitter.com/#!/thatgirljade_/status/1183751733035425795</t>
  </si>
  <si>
    <t>https://twitter.com/#!/shareefosexton/status/1183789276909191169</t>
  </si>
  <si>
    <t>https://twitter.com/#!/shareefosexton/status/1183791280511508480</t>
  </si>
  <si>
    <t>https://twitter.com/#!/cardiwithpearls/status/1183832794499301376</t>
  </si>
  <si>
    <t>https://twitter.com/#!/lisaabrandt/status/1183843738017259520</t>
  </si>
  <si>
    <t>https://twitter.com/#!/lamazingmedia/status/1183847254400143360</t>
  </si>
  <si>
    <t>https://twitter.com/#!/getoffmyzickk/status/1183856790162808833</t>
  </si>
  <si>
    <t>https://twitter.com/#!/zeropucksgivn/status/1183901370463719426</t>
  </si>
  <si>
    <t>https://twitter.com/#!/bethmoorelpm/status/1183701274505678848</t>
  </si>
  <si>
    <t>https://twitter.com/#!/restoration112/status/1183951257054142464</t>
  </si>
  <si>
    <t>https://twitter.com/#!/dearmeaggy/status/1183955641783799808</t>
  </si>
  <si>
    <t>https://twitter.com/#!/creativersis/status/1183968627655172096</t>
  </si>
  <si>
    <t>https://twitter.com/#!/giveawaygoat/status/1183688016554016769</t>
  </si>
  <si>
    <t>https://twitter.com/#!/parentinghub1/status/1181101852957372416</t>
  </si>
  <si>
    <t>https://twitter.com/#!/parentinghub1/status/1184000955882209281</t>
  </si>
  <si>
    <t>https://twitter.com/#!/zai_suleman/status/1184040496148221952</t>
  </si>
  <si>
    <t>https://twitter.com/#!/japid421/status/1184064658178592769</t>
  </si>
  <si>
    <t>https://twitter.com/#!/anzsy/status/1184076465001893893</t>
  </si>
  <si>
    <t>https://twitter.com/#!/paarden/status/1184085400681242624</t>
  </si>
  <si>
    <t>https://twitter.com/#!/themaddingkron/status/1184100597705801730</t>
  </si>
  <si>
    <t>https://twitter.com/#!/lizpr/status/1184135994586681349</t>
  </si>
  <si>
    <t>https://twitter.com/#!/teammfitz/status/1184156021062680576</t>
  </si>
  <si>
    <t>https://twitter.com/#!/perkesindiego/status/1184172580539777024</t>
  </si>
  <si>
    <t>https://twitter.com/#!/nanacastro_/status/1184199869617115136</t>
  </si>
  <si>
    <t>https://twitter.com/#!/killalaura/status/1184200431372771333</t>
  </si>
  <si>
    <t>https://twitter.com/#!/mortokaio/status/1184164099388825602</t>
  </si>
  <si>
    <t>https://twitter.com/#!/msdotfit1/status/1184167276506996736</t>
  </si>
  <si>
    <t>https://twitter.com/#!/cortez_hsp/status/1184217154708819969</t>
  </si>
  <si>
    <t>https://twitter.com/#!/maryshuger/status/1184252139800891393</t>
  </si>
  <si>
    <t>https://twitter.com/#!/quaffbeer/status/1184259013501784065</t>
  </si>
  <si>
    <t>https://twitter.com/#!/3illsweet/status/1184259992561561601</t>
  </si>
  <si>
    <t>https://twitter.com/#!/iluvfragrance/status/1180683240652382208</t>
  </si>
  <si>
    <t>https://twitter.com/#!/iluvfragrance/status/1182385425262022659</t>
  </si>
  <si>
    <t>https://twitter.com/#!/iluvfragrance/status/1184261701098770432</t>
  </si>
  <si>
    <t>https://twitter.com/#!/gracesmom48/status/1184248406027460609</t>
  </si>
  <si>
    <t>https://twitter.com/#!/mary_markssngr/status/1184264779692535808</t>
  </si>
  <si>
    <t>https://twitter.com/#!/parentsbabyexpo/status/1184280502259331072</t>
  </si>
  <si>
    <t>https://twitter.com/#!/gga2311/status/1184294948184743937</t>
  </si>
  <si>
    <t>https://twitter.com/#!/dagnificent/status/1184362262187761665</t>
  </si>
  <si>
    <t>https://twitter.com/#!/isabellecarasso/status/1184384647569870848</t>
  </si>
  <si>
    <t>https://twitter.com/#!/enas_shop/status/1182716504212738048</t>
  </si>
  <si>
    <t>https://twitter.com/#!/enas_shop/status/1184422749168635905</t>
  </si>
  <si>
    <t>https://twitter.com/#!/rmatthewspsyedu/status/1184446483736727552</t>
  </si>
  <si>
    <t>https://twitter.com/#!/rmatthewspsyedu/status/1184447597320265728</t>
  </si>
  <si>
    <t>https://twitter.com/#!/jesus_buffet/status/1184470181629718533</t>
  </si>
  <si>
    <t>https://twitter.com/#!/diegojoani/status/1184482065716260866</t>
  </si>
  <si>
    <t>https://twitter.com/#!/msucehs/status/1179445438535077888</t>
  </si>
  <si>
    <t>https://twitter.com/#!/jillgw/status/1181591317027135489</t>
  </si>
  <si>
    <t>https://twitter.com/#!/jillgw/status/1181731543028568066</t>
  </si>
  <si>
    <t>https://twitter.com/#!/jillgw/status/1181970790239088642</t>
  </si>
  <si>
    <t>https://twitter.com/#!/jillgw/status/1180105098996932608</t>
  </si>
  <si>
    <t>https://twitter.com/#!/jillgw/status/1180137129495728129</t>
  </si>
  <si>
    <t>https://twitter.com/#!/jillgw/status/1184490865013731328</t>
  </si>
  <si>
    <t>https://twitter.com/#!/jillgw/status/1184490992419921926</t>
  </si>
  <si>
    <t>https://twitter.com/#!/coatclinic/status/1184496649894125568</t>
  </si>
  <si>
    <t>https://twitter.com/#!/tfromthetdot/status/1184519690087010305</t>
  </si>
  <si>
    <t>https://twitter.com/#!/kwholesaler/status/1184243340373573632</t>
  </si>
  <si>
    <t>https://twitter.com/#!/kwholesaler/status/1184525051477086208</t>
  </si>
  <si>
    <t>https://twitter.com/#!/joe43174234/status/1184549370202476544</t>
  </si>
  <si>
    <t>https://twitter.com/#!/goodwomenhealth/status/1184550170710511616</t>
  </si>
  <si>
    <t>https://twitter.com/#!/fnxfleder/status/1180180746654408704</t>
  </si>
  <si>
    <t>https://twitter.com/#!/lamaze_lucas/status/1180367510975242240</t>
  </si>
  <si>
    <t>https://twitter.com/#!/benjyfishy/status/1183448310725644289</t>
  </si>
  <si>
    <t>https://twitter.com/#!/lamaze_lucas/status/1183448612736569345</t>
  </si>
  <si>
    <t>https://twitter.com/#!/ewok/status/1183447809208586241</t>
  </si>
  <si>
    <t>https://twitter.com/#!/lamaze_lucas/status/1183448814126075904</t>
  </si>
  <si>
    <t>https://twitter.com/#!/sly_nikof/status/1183448819100536834</t>
  </si>
  <si>
    <t>https://twitter.com/#!/lamaze_lucas/status/1183449426666446848</t>
  </si>
  <si>
    <t>https://twitter.com/#!/prismteeqzy/status/1183449701003214848</t>
  </si>
  <si>
    <t>https://twitter.com/#!/lamaze_lucas/status/1183449841076178962</t>
  </si>
  <si>
    <t>https://twitter.com/#!/lamaze_lucas/status/1183449979274321924</t>
  </si>
  <si>
    <t>https://twitter.com/#!/mitr0/status/1183453361749856257</t>
  </si>
  <si>
    <t>https://twitter.com/#!/lamaze_lucas/status/1183453424488255494</t>
  </si>
  <si>
    <t>https://twitter.com/#!/mitr0/status/1183448091502010368</t>
  </si>
  <si>
    <t>https://twitter.com/#!/mitr0/status/1183448433153232904</t>
  </si>
  <si>
    <t>https://twitter.com/#!/lamaze_lucas/status/1183448638615359488</t>
  </si>
  <si>
    <t>https://twitter.com/#!/lamaze_lucas/status/1183448644927868928</t>
  </si>
  <si>
    <t>https://twitter.com/#!/lamaze_lucas/status/1183016679674204160</t>
  </si>
  <si>
    <t>https://twitter.com/#!/lamaze_lucas/status/1183453904450838528</t>
  </si>
  <si>
    <t>https://twitter.com/#!/prismmushway/status/1183453056622563334</t>
  </si>
  <si>
    <t>https://twitter.com/#!/lamaze_lucas/status/1183453183957491712</t>
  </si>
  <si>
    <t>https://twitter.com/#!/lamaze_lucas/status/1183459503423049728</t>
  </si>
  <si>
    <t>https://twitter.com/#!/bkalysseller/status/1183472736678625280</t>
  </si>
  <si>
    <t>https://twitter.com/#!/lamaze_lucas/status/1183479547347570689</t>
  </si>
  <si>
    <t>https://twitter.com/#!/prismpayam/status/1183788924541558784</t>
  </si>
  <si>
    <t>https://twitter.com/#!/lamaze_lucas/status/1183791160277508098</t>
  </si>
  <si>
    <t>https://twitter.com/#!/mongraal/status/1183448318338314245</t>
  </si>
  <si>
    <t>https://twitter.com/#!/mongraal/status/1183452838778867715</t>
  </si>
  <si>
    <t>https://twitter.com/#!/mongraal/status/1184573727817830400</t>
  </si>
  <si>
    <t>https://twitter.com/#!/lamaze_lucas/status/1183448592884875266</t>
  </si>
  <si>
    <t>https://twitter.com/#!/lamaze_lucas/status/1183453099664560128</t>
  </si>
  <si>
    <t>https://twitter.com/#!/lamaze_lucas/status/1184573810592366593</t>
  </si>
  <si>
    <t>https://twitter.com/#!/gutethegreat/status/1184617351808860161</t>
  </si>
  <si>
    <t>https://twitter.com/#!/frecklesxx20/status/1184668135405711361</t>
  </si>
  <si>
    <t>https://twitter.com/#!/katarinadramis/status/1184688310926696449</t>
  </si>
  <si>
    <t>https://twitter.com/#!/randilynhh/status/1184582886516776961</t>
  </si>
  <si>
    <t>https://twitter.com/#!/iamthewhistleb1/status/1184689118883676160</t>
  </si>
  <si>
    <t>https://twitter.com/#!/wegotcharacter_/status/1184712419588923393</t>
  </si>
  <si>
    <t>https://twitter.com/#!/photographerwrs/status/1184673986887602176</t>
  </si>
  <si>
    <t>https://twitter.com/#!/mae_dayj/status/1184717335086501888</t>
  </si>
  <si>
    <t>https://twitter.com/#!/bizelle_/status/1184726152881070081</t>
  </si>
  <si>
    <t>https://twitter.com/#!/regularguy630/status/1184734450535419906</t>
  </si>
  <si>
    <t>https://twitter.com/#!/ur_radio/status/1180024206014238721</t>
  </si>
  <si>
    <t>https://twitter.com/#!/ur_radio/status/1180386218351190017</t>
  </si>
  <si>
    <t>https://twitter.com/#!/ur_radio/status/1180748981162434561</t>
  </si>
  <si>
    <t>https://twitter.com/#!/ur_radio/status/1181110994933882880</t>
  </si>
  <si>
    <t>https://twitter.com/#!/ur_radio/status/1181473761272438785</t>
  </si>
  <si>
    <t>https://twitter.com/#!/ur_radio/status/1181836143601561600</t>
  </si>
  <si>
    <t>https://twitter.com/#!/ur_radio/status/1182198529277730816</t>
  </si>
  <si>
    <t>https://twitter.com/#!/ur_radio/status/1182560919030845442</t>
  </si>
  <si>
    <t>https://twitter.com/#!/ur_radio/status/1182923305193484288</t>
  </si>
  <si>
    <t>https://twitter.com/#!/ur_radio/status/1183285695026208769</t>
  </si>
  <si>
    <t>https://twitter.com/#!/ur_radio/status/1183647710194352129</t>
  </si>
  <si>
    <t>https://twitter.com/#!/ur_radio/status/1184010098370383873</t>
  </si>
  <si>
    <t>https://twitter.com/#!/ur_radio/status/1184372859625508864</t>
  </si>
  <si>
    <t>https://twitter.com/#!/ur_radio/status/1184734872574873600</t>
  </si>
  <si>
    <t>https://twitter.com/#!/catheternebula/status/1184742348967809024</t>
  </si>
  <si>
    <t>https://twitter.com/#!/ucrstation/status/1180097488524591106</t>
  </si>
  <si>
    <t>https://twitter.com/#!/ucrstation/status/1180892634182815750</t>
  </si>
  <si>
    <t>https://twitter.com/#!/ucrstation/status/1181110794089586688</t>
  </si>
  <si>
    <t>https://twitter.com/#!/ucrstation/status/1182217482330869761</t>
  </si>
  <si>
    <t>https://twitter.com/#!/ucrstation/status/1183252586188759040</t>
  </si>
  <si>
    <t>https://twitter.com/#!/ucrstation/status/1183392299679703040</t>
  </si>
  <si>
    <t>https://twitter.com/#!/ucrstation/status/1183439802017955840</t>
  </si>
  <si>
    <t>https://twitter.com/#!/ucrstation/status/1183744096973799425</t>
  </si>
  <si>
    <t>https://twitter.com/#!/ucrstation/status/1183969653904809984</t>
  </si>
  <si>
    <t>https://twitter.com/#!/ucrstation/status/1184624557971386369</t>
  </si>
  <si>
    <t>https://twitter.com/#!/ucrstation/status/1184827211205021698</t>
  </si>
  <si>
    <t>https://twitter.com/#!/lamazeonline/status/1182672555175530496</t>
  </si>
  <si>
    <t>https://twitter.com/#!/lamazeonline/status/1183759900238893056</t>
  </si>
  <si>
    <t>https://twitter.com/#!/lamazeonline/status/1180140536948281344</t>
  </si>
  <si>
    <t>https://twitter.com/#!/lamazeonline/status/1180502932049018880</t>
  </si>
  <si>
    <t>https://twitter.com/#!/lamazeonline/status/1181227709894135809</t>
  </si>
  <si>
    <t>https://twitter.com/#!/lamazeonline/status/1181952484375486466</t>
  </si>
  <si>
    <t>https://twitter.com/#!/lamazeonline/status/1182309427157913603</t>
  </si>
  <si>
    <t>https://twitter.com/#!/lamazeonline/status/1184128067402371072</t>
  </si>
  <si>
    <t>https://twitter.com/#!/lamazeonline/status/1184152502742278145</t>
  </si>
  <si>
    <t>https://twitter.com/#!/lamazeonline/status/1184490462012497922</t>
  </si>
  <si>
    <t>https://twitter.com/#!/lamazeonline/status/1184852842424815621</t>
  </si>
  <si>
    <t>https://twitter.com/#!/finditatfilibi/status/1184178892514320384</t>
  </si>
  <si>
    <t>https://twitter.com/#!/finditatfilibi/status/1184467418057281536</t>
  </si>
  <si>
    <t>https://twitter.com/#!/finditatfilibi/status/1184783383164899329</t>
  </si>
  <si>
    <t>https://twitter.com/#!/finditatfilibi/status/1184864032475336704</t>
  </si>
  <si>
    <t>https://twitter.com/#!/tommyra27930311/status/1184878834082078720</t>
  </si>
  <si>
    <t>https://twitter.com/#!/_sirhampton_/status/1184936374677327872</t>
  </si>
  <si>
    <t>https://twitter.com/#!/bae___max/status/1184949766959947776</t>
  </si>
  <si>
    <t>https://twitter.com/#!/berksmaternity/status/1180891656813514752</t>
  </si>
  <si>
    <t>https://twitter.com/#!/berksmaternity/status/1183633208224763904</t>
  </si>
  <si>
    <t>https://twitter.com/#!/berksmaternity/status/1184948472702746625</t>
  </si>
  <si>
    <t>https://twitter.com/#!/berksmaternity/status/1184953774869303298</t>
  </si>
  <si>
    <t>1169256887587676161</t>
  </si>
  <si>
    <t>1179958485263323137</t>
  </si>
  <si>
    <t>1179990249700651008</t>
  </si>
  <si>
    <t>1179997627242483712</t>
  </si>
  <si>
    <t>1180017216999378944</t>
  </si>
  <si>
    <t>1180076348556972032</t>
  </si>
  <si>
    <t>1180102821351436299</t>
  </si>
  <si>
    <t>1180133679798067201</t>
  </si>
  <si>
    <t>1180134481459630080</t>
  </si>
  <si>
    <t>1180150920602095616</t>
  </si>
  <si>
    <t>1180162137202860032</t>
  </si>
  <si>
    <t>1180176580452196354</t>
  </si>
  <si>
    <t>1180182031583584257</t>
  </si>
  <si>
    <t>1180191512614686720</t>
  </si>
  <si>
    <t>1175408248419168256</t>
  </si>
  <si>
    <t>1180208732002648064</t>
  </si>
  <si>
    <t>1180248192803147776</t>
  </si>
  <si>
    <t>1180250056940634112</t>
  </si>
  <si>
    <t>1180250160540114945</t>
  </si>
  <si>
    <t>1180261672331538432</t>
  </si>
  <si>
    <t>1180269967645839360</t>
  </si>
  <si>
    <t>1180283466627391488</t>
  </si>
  <si>
    <t>1180305437062844418</t>
  </si>
  <si>
    <t>1180345959286329344</t>
  </si>
  <si>
    <t>1180458047539482627</t>
  </si>
  <si>
    <t>1180460873787351040</t>
  </si>
  <si>
    <t>1180471072103288832</t>
  </si>
  <si>
    <t>1180478245164081152</t>
  </si>
  <si>
    <t>1180484592169447424</t>
  </si>
  <si>
    <t>1180503259150258182</t>
  </si>
  <si>
    <t>1180504173919363077</t>
  </si>
  <si>
    <t>1180520491687333888</t>
  </si>
  <si>
    <t>1180554195130298368</t>
  </si>
  <si>
    <t>1180593937183981572</t>
  </si>
  <si>
    <t>1180624410656403457</t>
  </si>
  <si>
    <t>1180645341550518272</t>
  </si>
  <si>
    <t>1180650717784219651</t>
  </si>
  <si>
    <t>1180670594016145408</t>
  </si>
  <si>
    <t>1180697952253169664</t>
  </si>
  <si>
    <t>1180722205329506305</t>
  </si>
  <si>
    <t>1180086952801865729</t>
  </si>
  <si>
    <t>1180087208138567680</t>
  </si>
  <si>
    <t>1180736160089268224</t>
  </si>
  <si>
    <t>1180804930216562689</t>
  </si>
  <si>
    <t>1180805519277219840</t>
  </si>
  <si>
    <t>1180857222823337992</t>
  </si>
  <si>
    <t>1180894221793935360</t>
  </si>
  <si>
    <t>1180903355872432128</t>
  </si>
  <si>
    <t>1180937322172428289</t>
  </si>
  <si>
    <t>1180953305532555265</t>
  </si>
  <si>
    <t>1180995423131115522</t>
  </si>
  <si>
    <t>1180997498388799488</t>
  </si>
  <si>
    <t>1181048938788511744</t>
  </si>
  <si>
    <t>1181107593214865408</t>
  </si>
  <si>
    <t>1181121321947860992</t>
  </si>
  <si>
    <t>1181140934198734848</t>
  </si>
  <si>
    <t>1181150946052595712</t>
  </si>
  <si>
    <t>1181162818940407808</t>
  </si>
  <si>
    <t>1181173299889496064</t>
  </si>
  <si>
    <t>1181181249018155008</t>
  </si>
  <si>
    <t>1181222139044777984</t>
  </si>
  <si>
    <t>1181312181876473856</t>
  </si>
  <si>
    <t>1181318628639162370</t>
  </si>
  <si>
    <t>1181353901171195904</t>
  </si>
  <si>
    <t>1181415196121849856</t>
  </si>
  <si>
    <t>1181515171052883968</t>
  </si>
  <si>
    <t>1181540688845950976</t>
  </si>
  <si>
    <t>1181606210426068992</t>
  </si>
  <si>
    <t>1181630469798019074</t>
  </si>
  <si>
    <t>1181638405735800833</t>
  </si>
  <si>
    <t>1181641123716108288</t>
  </si>
  <si>
    <t>1181637998405996545</t>
  </si>
  <si>
    <t>1181642627625750528</t>
  </si>
  <si>
    <t>1181661485174546432</t>
  </si>
  <si>
    <t>1181667676629999616</t>
  </si>
  <si>
    <t>1181761557849505792</t>
  </si>
  <si>
    <t>1181770123964813313</t>
  </si>
  <si>
    <t>1181779284341350400</t>
  </si>
  <si>
    <t>1181839219573981185</t>
  </si>
  <si>
    <t>1181839225546665984</t>
  </si>
  <si>
    <t>1181865404244713478</t>
  </si>
  <si>
    <t>1181937992967114752</t>
  </si>
  <si>
    <t>1181974701779931136</t>
  </si>
  <si>
    <t>1181975697163788295</t>
  </si>
  <si>
    <t>1181560154451582976</t>
  </si>
  <si>
    <t>1181559756932161538</t>
  </si>
  <si>
    <t>1181666382552997889</t>
  </si>
  <si>
    <t>1182020523829669893</t>
  </si>
  <si>
    <t>1182024292361478145</t>
  </si>
  <si>
    <t>1182040210705715200</t>
  </si>
  <si>
    <t>1182040832922341378</t>
  </si>
  <si>
    <t>1181935055855374337</t>
  </si>
  <si>
    <t>1182083713913499648</t>
  </si>
  <si>
    <t>1182120039769464833</t>
  </si>
  <si>
    <t>1182145375118999553</t>
  </si>
  <si>
    <t>1182145310178648065</t>
  </si>
  <si>
    <t>1182145533143592960</t>
  </si>
  <si>
    <t>1182156502422810625</t>
  </si>
  <si>
    <t>1182215425683116032</t>
  </si>
  <si>
    <t>1182191352655699968</t>
  </si>
  <si>
    <t>1182216787108085760</t>
  </si>
  <si>
    <t>1182117843145412609</t>
  </si>
  <si>
    <t>1182217075307110401</t>
  </si>
  <si>
    <t>1181780167653384192</t>
  </si>
  <si>
    <t>1181786858918776833</t>
  </si>
  <si>
    <t>1182145705558695936</t>
  </si>
  <si>
    <t>1182282750948069378</t>
  </si>
  <si>
    <t>1181939867212767232</t>
  </si>
  <si>
    <t>1182303689886900224</t>
  </si>
  <si>
    <t>1182317940970053633</t>
  </si>
  <si>
    <t>1182318251059109889</t>
  </si>
  <si>
    <t>1182385312338571265</t>
  </si>
  <si>
    <t>1182385340725657600</t>
  </si>
  <si>
    <t>1180962003986202625</t>
  </si>
  <si>
    <t>1182411559605137408</t>
  </si>
  <si>
    <t>1182498048884129792</t>
  </si>
  <si>
    <t>1182626947668611072</t>
  </si>
  <si>
    <t>1182639757794390016</t>
  </si>
  <si>
    <t>1182688404951228417</t>
  </si>
  <si>
    <t>1182693136776204290</t>
  </si>
  <si>
    <t>1182730297437233153</t>
  </si>
  <si>
    <t>1182651516051775488</t>
  </si>
  <si>
    <t>1182745224889667591</t>
  </si>
  <si>
    <t>1182777502659272704</t>
  </si>
  <si>
    <t>1182796229207560194</t>
  </si>
  <si>
    <t>1182812779880865793</t>
  </si>
  <si>
    <t>1182910723128578049</t>
  </si>
  <si>
    <t>1182991423244787713</t>
  </si>
  <si>
    <t>1182978056039759872</t>
  </si>
  <si>
    <t>1182985574375780352</t>
  </si>
  <si>
    <t>1182993114668994570</t>
  </si>
  <si>
    <t>1182984986703650816</t>
  </si>
  <si>
    <t>1183004125488975873</t>
  </si>
  <si>
    <t>1183030571028680709</t>
  </si>
  <si>
    <t>1183125262642356224</t>
  </si>
  <si>
    <t>1183185593204912128</t>
  </si>
  <si>
    <t>1183236507475177472</t>
  </si>
  <si>
    <t>1183275314798985216</t>
  </si>
  <si>
    <t>1183282721763651585</t>
  </si>
  <si>
    <t>1183513217068232704</t>
  </si>
  <si>
    <t>1183529320062562304</t>
  </si>
  <si>
    <t>1183543561679233026</t>
  </si>
  <si>
    <t>1183554837541093376</t>
  </si>
  <si>
    <t>1183594040018776065</t>
  </si>
  <si>
    <t>1183598001333456899</t>
  </si>
  <si>
    <t>1181436152475029505</t>
  </si>
  <si>
    <t>1183610476980129793</t>
  </si>
  <si>
    <t>1183626320904892428</t>
  </si>
  <si>
    <t>1183632618589323264</t>
  </si>
  <si>
    <t>1183688101727784961</t>
  </si>
  <si>
    <t>1183688230467756032</t>
  </si>
  <si>
    <t>1183689809367306240</t>
  </si>
  <si>
    <t>1183690028884643840</t>
  </si>
  <si>
    <t>1183695694030348291</t>
  </si>
  <si>
    <t>1183698720023552000</t>
  </si>
  <si>
    <t>1183707960616161280</t>
  </si>
  <si>
    <t>1183708907874783234</t>
  </si>
  <si>
    <t>1183714165183123457</t>
  </si>
  <si>
    <t>1183718635581382656</t>
  </si>
  <si>
    <t>1183719024569376769</t>
  </si>
  <si>
    <t>1182351115628662785</t>
  </si>
  <si>
    <t>1183065160774144000</t>
  </si>
  <si>
    <t>1183745555702284289</t>
  </si>
  <si>
    <t>1183746750252797952</t>
  </si>
  <si>
    <t>1183747509501476865</t>
  </si>
  <si>
    <t>1183751674059526144</t>
  </si>
  <si>
    <t>1183751733035425795</t>
  </si>
  <si>
    <t>1183789276909191169</t>
  </si>
  <si>
    <t>1183791280511508480</t>
  </si>
  <si>
    <t>1183832794499301376</t>
  </si>
  <si>
    <t>1183843738017259520</t>
  </si>
  <si>
    <t>1183847254400143360</t>
  </si>
  <si>
    <t>1183856790162808833</t>
  </si>
  <si>
    <t>1183901370463719426</t>
  </si>
  <si>
    <t>1183701274505678848</t>
  </si>
  <si>
    <t>1183951257054142464</t>
  </si>
  <si>
    <t>1183955641783799808</t>
  </si>
  <si>
    <t>1183968627655172096</t>
  </si>
  <si>
    <t>1183688016554016769</t>
  </si>
  <si>
    <t>1181101852957372416</t>
  </si>
  <si>
    <t>1184000955882209281</t>
  </si>
  <si>
    <t>1184040496148221952</t>
  </si>
  <si>
    <t>1184064658178592769</t>
  </si>
  <si>
    <t>1184076465001893893</t>
  </si>
  <si>
    <t>1184085400681242624</t>
  </si>
  <si>
    <t>1184100597705801730</t>
  </si>
  <si>
    <t>1184135994586681349</t>
  </si>
  <si>
    <t>1184156021062680576</t>
  </si>
  <si>
    <t>1184172580539777024</t>
  </si>
  <si>
    <t>1184199869617115136</t>
  </si>
  <si>
    <t>1184200431372771333</t>
  </si>
  <si>
    <t>1184164099388825602</t>
  </si>
  <si>
    <t>1184167276506996736</t>
  </si>
  <si>
    <t>1184217154708819969</t>
  </si>
  <si>
    <t>1184252139800891393</t>
  </si>
  <si>
    <t>1184259013501784065</t>
  </si>
  <si>
    <t>1184259992561561601</t>
  </si>
  <si>
    <t>1180683240652382208</t>
  </si>
  <si>
    <t>1182385425262022659</t>
  </si>
  <si>
    <t>1184261701098770432</t>
  </si>
  <si>
    <t>1184248406027460609</t>
  </si>
  <si>
    <t>1184264779692535808</t>
  </si>
  <si>
    <t>1184280502259331072</t>
  </si>
  <si>
    <t>1184294948184743937</t>
  </si>
  <si>
    <t>1184362262187761665</t>
  </si>
  <si>
    <t>1184384647569870848</t>
  </si>
  <si>
    <t>1182716504212738048</t>
  </si>
  <si>
    <t>1184422749168635905</t>
  </si>
  <si>
    <t>1184446483736727552</t>
  </si>
  <si>
    <t>1184447597320265728</t>
  </si>
  <si>
    <t>1184470181629718533</t>
  </si>
  <si>
    <t>1184482065716260866</t>
  </si>
  <si>
    <t>1179445438535077888</t>
  </si>
  <si>
    <t>1181591317027135489</t>
  </si>
  <si>
    <t>1181731543028568066</t>
  </si>
  <si>
    <t>1181970790239088642</t>
  </si>
  <si>
    <t>1180105098996932608</t>
  </si>
  <si>
    <t>1180137129495728129</t>
  </si>
  <si>
    <t>1184490865013731328</t>
  </si>
  <si>
    <t>1184490992419921926</t>
  </si>
  <si>
    <t>1184496649894125568</t>
  </si>
  <si>
    <t>1184519690087010305</t>
  </si>
  <si>
    <t>1184243340373573632</t>
  </si>
  <si>
    <t>1184525051477086208</t>
  </si>
  <si>
    <t>1184549370202476544</t>
  </si>
  <si>
    <t>1184550170710511616</t>
  </si>
  <si>
    <t>1180180746654408704</t>
  </si>
  <si>
    <t>1180367510975242240</t>
  </si>
  <si>
    <t>1183448310725644289</t>
  </si>
  <si>
    <t>1183448612736569345</t>
  </si>
  <si>
    <t>1183447809208586241</t>
  </si>
  <si>
    <t>1183448814126075904</t>
  </si>
  <si>
    <t>1183448819100536834</t>
  </si>
  <si>
    <t>1183449426666446848</t>
  </si>
  <si>
    <t>1183449701003214848</t>
  </si>
  <si>
    <t>1183449841076178962</t>
  </si>
  <si>
    <t>1183449979274321924</t>
  </si>
  <si>
    <t>1183453361749856257</t>
  </si>
  <si>
    <t>1183453424488255494</t>
  </si>
  <si>
    <t>1183448091502010368</t>
  </si>
  <si>
    <t>1183448433153232904</t>
  </si>
  <si>
    <t>1183448638615359488</t>
  </si>
  <si>
    <t>1183448644927868928</t>
  </si>
  <si>
    <t>1183016679674204160</t>
  </si>
  <si>
    <t>1183453904450838528</t>
  </si>
  <si>
    <t>1183453056622563334</t>
  </si>
  <si>
    <t>1183453183957491712</t>
  </si>
  <si>
    <t>1183459503423049728</t>
  </si>
  <si>
    <t>1183472736678625280</t>
  </si>
  <si>
    <t>1183479547347570689</t>
  </si>
  <si>
    <t>1183788924541558784</t>
  </si>
  <si>
    <t>1183791160277508098</t>
  </si>
  <si>
    <t>1183448318338314245</t>
  </si>
  <si>
    <t>1183452838778867715</t>
  </si>
  <si>
    <t>1184573727817830400</t>
  </si>
  <si>
    <t>1183448592884875266</t>
  </si>
  <si>
    <t>1183453099664560128</t>
  </si>
  <si>
    <t>1184573810592366593</t>
  </si>
  <si>
    <t>1184617351808860161</t>
  </si>
  <si>
    <t>1184668135405711361</t>
  </si>
  <si>
    <t>1184688310926696449</t>
  </si>
  <si>
    <t>1184582886516776961</t>
  </si>
  <si>
    <t>1184689118883676160</t>
  </si>
  <si>
    <t>1184712419588923393</t>
  </si>
  <si>
    <t>1184673986887602176</t>
  </si>
  <si>
    <t>1184717335086501888</t>
  </si>
  <si>
    <t>1184726152881070081</t>
  </si>
  <si>
    <t>1184734450535419906</t>
  </si>
  <si>
    <t>1180024206014238721</t>
  </si>
  <si>
    <t>1180386218351190017</t>
  </si>
  <si>
    <t>1180748981162434561</t>
  </si>
  <si>
    <t>1181110994933882880</t>
  </si>
  <si>
    <t>1181473761272438785</t>
  </si>
  <si>
    <t>1181836143601561600</t>
  </si>
  <si>
    <t>1182198529277730816</t>
  </si>
  <si>
    <t>1182560919030845442</t>
  </si>
  <si>
    <t>1182923305193484288</t>
  </si>
  <si>
    <t>1183285695026208769</t>
  </si>
  <si>
    <t>1183647710194352129</t>
  </si>
  <si>
    <t>1184010098370383873</t>
  </si>
  <si>
    <t>1184372859625508864</t>
  </si>
  <si>
    <t>1184734872574873600</t>
  </si>
  <si>
    <t>1184742348967809024</t>
  </si>
  <si>
    <t>1180097488524591106</t>
  </si>
  <si>
    <t>1180892634182815750</t>
  </si>
  <si>
    <t>1181110794089586688</t>
  </si>
  <si>
    <t>1182217482330869761</t>
  </si>
  <si>
    <t>1183252586188759040</t>
  </si>
  <si>
    <t>1183392299679703040</t>
  </si>
  <si>
    <t>1183439802017955840</t>
  </si>
  <si>
    <t>1183744096973799425</t>
  </si>
  <si>
    <t>1183969653904809984</t>
  </si>
  <si>
    <t>1184624557971386369</t>
  </si>
  <si>
    <t>1184827211205021698</t>
  </si>
  <si>
    <t>1182672555175530496</t>
  </si>
  <si>
    <t>1183759900238893056</t>
  </si>
  <si>
    <t>1180140536948281344</t>
  </si>
  <si>
    <t>1180502932049018880</t>
  </si>
  <si>
    <t>1181227709894135809</t>
  </si>
  <si>
    <t>1181952484375486466</t>
  </si>
  <si>
    <t>1182309427157913603</t>
  </si>
  <si>
    <t>1184128067402371072</t>
  </si>
  <si>
    <t>1184152502742278145</t>
  </si>
  <si>
    <t>1184490462012497922</t>
  </si>
  <si>
    <t>1184852842424815621</t>
  </si>
  <si>
    <t>1184178892514320384</t>
  </si>
  <si>
    <t>1184467418057281536</t>
  </si>
  <si>
    <t>1184783383164899329</t>
  </si>
  <si>
    <t>1184864032475336704</t>
  </si>
  <si>
    <t>1184878834082078720</t>
  </si>
  <si>
    <t>1184936374677327872</t>
  </si>
  <si>
    <t>1184949766959947776</t>
  </si>
  <si>
    <t>1180891656813514752</t>
  </si>
  <si>
    <t>1183633208224763904</t>
  </si>
  <si>
    <t>1184948472702746625</t>
  </si>
  <si>
    <t>1184953774869303298</t>
  </si>
  <si>
    <t>1169256301559332866</t>
  </si>
  <si>
    <t>1179988916738412544</t>
  </si>
  <si>
    <t>1179943976373112832</t>
  </si>
  <si>
    <t>1180178327757348866</t>
  </si>
  <si>
    <t>1180259100896063488</t>
  </si>
  <si>
    <t>1180268384258330625</t>
  </si>
  <si>
    <t>1180281574203506689</t>
  </si>
  <si>
    <t>1180300672153071616</t>
  </si>
  <si>
    <t>1180345956253851648</t>
  </si>
  <si>
    <t>1180298840190181378</t>
  </si>
  <si>
    <t>1180240536734711808</t>
  </si>
  <si>
    <t>1180525943250534400</t>
  </si>
  <si>
    <t>1180622771686121472</t>
  </si>
  <si>
    <t>1180643779973439488</t>
  </si>
  <si>
    <t>1180669744447291392</t>
  </si>
  <si>
    <t>1180687983990759424</t>
  </si>
  <si>
    <t>1180720633996554240</t>
  </si>
  <si>
    <t>1180467677191520257</t>
  </si>
  <si>
    <t>1180857036625645568</t>
  </si>
  <si>
    <t>1180900495101063168</t>
  </si>
  <si>
    <t>1180951521329963008</t>
  </si>
  <si>
    <t>1181173857924866049</t>
  </si>
  <si>
    <t>1181234797902999552</t>
  </si>
  <si>
    <t>1181313277323816961</t>
  </si>
  <si>
    <t>1181390438026153985</t>
  </si>
  <si>
    <t>1181636225871929344</t>
  </si>
  <si>
    <t>1181588431610286081</t>
  </si>
  <si>
    <t>1181447086350323712</t>
  </si>
  <si>
    <t>1181767394261454849</t>
  </si>
  <si>
    <t>1181945194515718146</t>
  </si>
  <si>
    <t>1181558469230551040</t>
  </si>
  <si>
    <t>1182315658689814528</t>
  </si>
  <si>
    <t>1182129460637663232</t>
  </si>
  <si>
    <t>1182469268606091264</t>
  </si>
  <si>
    <t>1182623016683036673</t>
  </si>
  <si>
    <t>1182685609292419073</t>
  </si>
  <si>
    <t>1182682265395924992</t>
  </si>
  <si>
    <t>1182601707362177024</t>
  </si>
  <si>
    <t>1182783363108802562</t>
  </si>
  <si>
    <t>1182812368109072386</t>
  </si>
  <si>
    <t>1183236268471341057</t>
  </si>
  <si>
    <t>1183527660984524800</t>
  </si>
  <si>
    <t>1183580178280255489</t>
  </si>
  <si>
    <t>1183624519035940864</t>
  </si>
  <si>
    <t>1183632213612486658</t>
  </si>
  <si>
    <t>1183706001347895296</t>
  </si>
  <si>
    <t>1182813001604202498</t>
  </si>
  <si>
    <t>1183821421887348743</t>
  </si>
  <si>
    <t>1183629326517972992</t>
  </si>
  <si>
    <t>1183818959365144576</t>
  </si>
  <si>
    <t>1183700115325964288</t>
  </si>
  <si>
    <t>1184097691539652608</t>
  </si>
  <si>
    <t>1184199622169939969</t>
  </si>
  <si>
    <t>1184235148591521792</t>
  </si>
  <si>
    <t>1184233706896220162</t>
  </si>
  <si>
    <t>1184254670690230272</t>
  </si>
  <si>
    <t>1184285978493624320</t>
  </si>
  <si>
    <t>1184360812397252611</t>
  </si>
  <si>
    <t>1184420949547982848</t>
  </si>
  <si>
    <t>1184481146412916739</t>
  </si>
  <si>
    <t>1184506213477711875</t>
  </si>
  <si>
    <t>1184042227850448897</t>
  </si>
  <si>
    <t>1183015785733734405</t>
  </si>
  <si>
    <t>1183453831792857090</t>
  </si>
  <si>
    <t>1184616638508949505</t>
  </si>
  <si>
    <t>1184686915838238725</t>
  </si>
  <si>
    <t>1184576564781928448</t>
  </si>
  <si>
    <t>1184634937070247937</t>
  </si>
  <si>
    <t>1184725640253018113</t>
  </si>
  <si>
    <t>1180863865766187008</t>
  </si>
  <si>
    <t>1181136150347550723</t>
  </si>
  <si>
    <t>1184890987925118976</t>
  </si>
  <si>
    <t>1184930329532026887</t>
  </si>
  <si>
    <t>494027712</t>
  </si>
  <si>
    <t/>
  </si>
  <si>
    <t>397852205</t>
  </si>
  <si>
    <t>4107317134</t>
  </si>
  <si>
    <t>1147984311301353472</t>
  </si>
  <si>
    <t>109761773</t>
  </si>
  <si>
    <t>18351318</t>
  </si>
  <si>
    <t>1039139660927258625</t>
  </si>
  <si>
    <t>307633778</t>
  </si>
  <si>
    <t>1159279042748510208</t>
  </si>
  <si>
    <t>6822082</t>
  </si>
  <si>
    <t>3834819796</t>
  </si>
  <si>
    <t>237572596</t>
  </si>
  <si>
    <t>27598503</t>
  </si>
  <si>
    <t>760907323267125249</t>
  </si>
  <si>
    <t>2728468209</t>
  </si>
  <si>
    <t>1112075774578683904</t>
  </si>
  <si>
    <t>1133787811046469632</t>
  </si>
  <si>
    <t>1117968148907614208</t>
  </si>
  <si>
    <t>15219854</t>
  </si>
  <si>
    <t>41275564</t>
  </si>
  <si>
    <t>17793844</t>
  </si>
  <si>
    <t>3321672198</t>
  </si>
  <si>
    <t>22072684</t>
  </si>
  <si>
    <t>2183878805</t>
  </si>
  <si>
    <t>4073736139</t>
  </si>
  <si>
    <t>152143422</t>
  </si>
  <si>
    <t>19618527</t>
  </si>
  <si>
    <t>1059966836</t>
  </si>
  <si>
    <t>357606935</t>
  </si>
  <si>
    <t>1649883992</t>
  </si>
  <si>
    <t>1037793100247298048</t>
  </si>
  <si>
    <t>31128733</t>
  </si>
  <si>
    <t>15469335</t>
  </si>
  <si>
    <t>25769038</t>
  </si>
  <si>
    <t>3150149617</t>
  </si>
  <si>
    <t>1467990516</t>
  </si>
  <si>
    <t>826288847562559488</t>
  </si>
  <si>
    <t>169880264</t>
  </si>
  <si>
    <t>2182959145</t>
  </si>
  <si>
    <t>757633921546878977</t>
  </si>
  <si>
    <t>221995410</t>
  </si>
  <si>
    <t>1062979196958490624</t>
  </si>
  <si>
    <t>51084973</t>
  </si>
  <si>
    <t>4532956038</t>
  </si>
  <si>
    <t>15181689</t>
  </si>
  <si>
    <t>759911629165211649</t>
  </si>
  <si>
    <t>1143949832618500097</t>
  </si>
  <si>
    <t>2371036584</t>
  </si>
  <si>
    <t>130107268</t>
  </si>
  <si>
    <t>156012476</t>
  </si>
  <si>
    <t>6974622</t>
  </si>
  <si>
    <t>1552061509</t>
  </si>
  <si>
    <t>53044340</t>
  </si>
  <si>
    <t>961195732945563650</t>
  </si>
  <si>
    <t>17953972</t>
  </si>
  <si>
    <t>14506909</t>
  </si>
  <si>
    <t>217041119</t>
  </si>
  <si>
    <t>28675636</t>
  </si>
  <si>
    <t>2258369514</t>
  </si>
  <si>
    <t>2784491247</t>
  </si>
  <si>
    <t>781695448801214465</t>
  </si>
  <si>
    <t>3327650140</t>
  </si>
  <si>
    <t>20159794</t>
  </si>
  <si>
    <t>566687079</t>
  </si>
  <si>
    <t>66131850</t>
  </si>
  <si>
    <t>16326882</t>
  </si>
  <si>
    <t>22448617</t>
  </si>
  <si>
    <t>1050479376868024321</t>
  </si>
  <si>
    <t>220048411</t>
  </si>
  <si>
    <t>1045751090111754240</t>
  </si>
  <si>
    <t>1178312521</t>
  </si>
  <si>
    <t>101777639</t>
  </si>
  <si>
    <t>49698134</t>
  </si>
  <si>
    <t>6323932</t>
  </si>
  <si>
    <t>829673923</t>
  </si>
  <si>
    <t>55117855</t>
  </si>
  <si>
    <t>91882544</t>
  </si>
  <si>
    <t>1496502829</t>
  </si>
  <si>
    <t>1618920494</t>
  </si>
  <si>
    <t>20152154</t>
  </si>
  <si>
    <t>38152031</t>
  </si>
  <si>
    <t>en</t>
  </si>
  <si>
    <t>ht</t>
  </si>
  <si>
    <t>fr</t>
  </si>
  <si>
    <t>ja</t>
  </si>
  <si>
    <t>es</t>
  </si>
  <si>
    <t>ko</t>
  </si>
  <si>
    <t>und</t>
  </si>
  <si>
    <t>ca</t>
  </si>
  <si>
    <t>tl</t>
  </si>
  <si>
    <t>nl</t>
  </si>
  <si>
    <t>1179952430215303170</t>
  </si>
  <si>
    <t>1179962363069550593</t>
  </si>
  <si>
    <t>1180073562671067136</t>
  </si>
  <si>
    <t>1180076851181625345</t>
  </si>
  <si>
    <t>837114279782412289</t>
  </si>
  <si>
    <t>Twitter Web App</t>
  </si>
  <si>
    <t>Twitter for iPad</t>
  </si>
  <si>
    <t>Twitter for iPhone</t>
  </si>
  <si>
    <t>Twitter for Android</t>
  </si>
  <si>
    <t>Facebook</t>
  </si>
  <si>
    <t>TweetDeck</t>
  </si>
  <si>
    <t>Twitter Web Client</t>
  </si>
  <si>
    <t>AppDroppedUK</t>
  </si>
  <si>
    <t>Postfity.com</t>
  </si>
  <si>
    <t>RFD monitor backup 2</t>
  </si>
  <si>
    <t>Hootsuite Inc.</t>
  </si>
  <si>
    <t>Tweet Eye Scheduler</t>
  </si>
  <si>
    <t>Poshmark</t>
  </si>
  <si>
    <t>twittbot.net</t>
  </si>
  <si>
    <t>all4babies</t>
  </si>
  <si>
    <t>IFTTT</t>
  </si>
  <si>
    <t>Sprout Social</t>
  </si>
  <si>
    <t>Instagram</t>
  </si>
  <si>
    <t>Hearsay Social</t>
  </si>
  <si>
    <t>dlvr.it</t>
  </si>
  <si>
    <t>The Tweeted Times</t>
  </si>
  <si>
    <t>e-nas_shop</t>
  </si>
  <si>
    <t>Post Studio</t>
  </si>
  <si>
    <t>Radio.co now playing</t>
  </si>
  <si>
    <t>Retweet</t>
  </si>
  <si>
    <t>-106.7576226,35.217658 
-106.566425,35.217658 
-106.566425,35.3747081 
-106.7576226,35.3747081</t>
  </si>
  <si>
    <t>-3.3285119,55.894729 
-3.077505,55.894729 
-3.077505,55.991662 
-3.3285119,55.991662</t>
  </si>
  <si>
    <t>-0.745779800818049,51.4482221321091 
1.76893599950184,51.4482221321091 
1.76893599950184,52.9926789576249 
-0.745779800818049,52.9926789576249</t>
  </si>
  <si>
    <t>United States</t>
  </si>
  <si>
    <t>United Kingdom</t>
  </si>
  <si>
    <t>US</t>
  </si>
  <si>
    <t>GB</t>
  </si>
  <si>
    <t>Rio Rancho, NM</t>
  </si>
  <si>
    <t>Edinburgh, Scotland</t>
  </si>
  <si>
    <t>East, England</t>
  </si>
  <si>
    <t>0046bfef79c8e224</t>
  </si>
  <si>
    <t>7ae9e2f2ff7a87cd</t>
  </si>
  <si>
    <t>3bc1b6cfd27ef7f6</t>
  </si>
  <si>
    <t>Rio Rancho</t>
  </si>
  <si>
    <t>Edinburgh</t>
  </si>
  <si>
    <t>East</t>
  </si>
  <si>
    <t>city</t>
  </si>
  <si>
    <t>admin</t>
  </si>
  <si>
    <t>https://api.twitter.com/1.1/geo/id/0046bfef79c8e224.json</t>
  </si>
  <si>
    <t>https://api.twitter.com/1.1/geo/id/7ae9e2f2ff7a87cd.json</t>
  </si>
  <si>
    <t>https://api.twitter.com/1.1/geo/id/3bc1b6cfd27ef7f6.json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</si>
  <si>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</si>
  <si>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</si>
  <si>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</si>
  <si>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</si>
  <si>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</si>
  <si>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</si>
  <si>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</si>
  <si>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</si>
  <si>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</si>
  <si>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</si>
  <si>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</si>
  <si>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</si>
  <si>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</si>
  <si>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</si>
  <si>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</si>
  <si>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</si>
  <si>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</si>
  <si>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</si>
  <si>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</si>
  <si>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</si>
  <si>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</si>
  <si>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ROLEX</t>
  </si>
  <si>
    <t>Kevin Staut</t>
  </si>
  <si>
    <t>#InternetBillOfRights_xD83C__xDDFA__xD83C__xDDF8_</t>
  </si>
  <si>
    <t>KuntaKinTinaTurner</t>
  </si>
  <si>
    <t>Joey Gilmore</t>
  </si>
  <si>
    <t>Mrs Wife</t>
  </si>
  <si>
    <t>JCW</t>
  </si>
  <si>
    <t>EnterandWin</t>
  </si>
  <si>
    <t>djseanswift</t>
  </si>
  <si>
    <t>UrbanCityRadioStation.com</t>
  </si>
  <si>
    <t>Clark _xD83D__xDCAF_% XMAS</t>
  </si>
  <si>
    <t>Jödi-nger's _xD83C__xDF83_ Black Cat</t>
  </si>
  <si>
    <t>_xD83D__xDE31__xD83D__xDC7B_HotCocoa's Not Dead_xD83D__xDC79__xD83C__xDF83_</t>
  </si>
  <si>
    <t>ReturnoftheSavage_xD83D__xDE0E__xD83D__xDC85__xD83D__xDC85_</t>
  </si>
  <si>
    <t>Dani _xD83C__xDFF3_️‍_xD83C__xDF08_</t>
  </si>
  <si>
    <t>VMwareRecruitmentGuy</t>
  </si>
  <si>
    <t>Seriously though?</t>
  </si>
  <si>
    <t>AB</t>
  </si>
  <si>
    <t>Mathilde Panot</t>
  </si>
  <si>
    <t>Jean-Luc Mélenchon</t>
  </si>
  <si>
    <t>DisruptiveCyclo</t>
  </si>
  <si>
    <t>Lamaze Pietro</t>
  </si>
  <si>
    <t>Mia</t>
  </si>
  <si>
    <t>Maybe Pile</t>
  </si>
  <si>
    <t>John Schroeder</t>
  </si>
  <si>
    <t>_xD835__xDD2E__xD835__xDD32__xD835__xDD26__xD835__xDD2B__xD835__xDD2B_ _xD83E__xDD9D_</t>
  </si>
  <si>
    <t>kevin singh</t>
  </si>
  <si>
    <t>Steve Guerdat</t>
  </si>
  <si>
    <t>Kent Farrington</t>
  </si>
  <si>
    <t>Scott Brash</t>
  </si>
  <si>
    <t>Rolex Grand Slam</t>
  </si>
  <si>
    <t>Cindizzi</t>
  </si>
  <si>
    <t>Lauren Hough</t>
  </si>
  <si>
    <t>Kendra</t>
  </si>
  <si>
    <t>Ari Shaffir</t>
  </si>
  <si>
    <t>mjc</t>
  </si>
  <si>
    <t>Dwayne Johnson</t>
  </si>
  <si>
    <t>CJ _xD83C__xDF0A_</t>
  </si>
  <si>
    <t>GK</t>
  </si>
  <si>
    <t>Autumn Breasts</t>
  </si>
  <si>
    <t>Entity Beyond</t>
  </si>
  <si>
    <t>Jason Michael</t>
  </si>
  <si>
    <t>Steve Monteith</t>
  </si>
  <si>
    <t>TI Ajao RN</t>
  </si>
  <si>
    <t>Scott Glasspool</t>
  </si>
  <si>
    <t>Bear141</t>
  </si>
  <si>
    <t>Dragon Sex Calendar</t>
  </si>
  <si>
    <t>Dr. Kajal Singh</t>
  </si>
  <si>
    <t>Lamaze International</t>
  </si>
  <si>
    <t>Dusty Moonshine</t>
  </si>
  <si>
    <t>OthelloBT_xD83C__xDF54__xD83C__xDF2D_</t>
  </si>
  <si>
    <t>Chad Dukes Rodkast</t>
  </si>
  <si>
    <t>LT</t>
  </si>
  <si>
    <t>Spooky Scoots</t>
  </si>
  <si>
    <t>the drake gatsBOO _xD83D__xDC7B__xD83C__xDF83_</t>
  </si>
  <si>
    <t>Spooky Jeans _xD83E__xDDDB__xD83C__xDFFB_‍♂️_xD83D__xDC56_</t>
  </si>
  <si>
    <t>Scare-AH! _xD83D__xDC7B_</t>
  </si>
  <si>
    <t>_xD835__xDD3E__xD835__xDD66__xD835__xDD64_</t>
  </si>
  <si>
    <t>_xD83C__xDF83_ _xD83D__xDDA4__xD83D__xDD2A_</t>
  </si>
  <si>
    <t>Jordan The Boy Wonder</t>
  </si>
  <si>
    <t>c taylor</t>
  </si>
  <si>
    <t>The Globe and Mail</t>
  </si>
  <si>
    <t>Canadian equestrian</t>
  </si>
  <si>
    <t>Manny_Ottawa</t>
  </si>
  <si>
    <t>Cangal48</t>
  </si>
  <si>
    <t>Isaac</t>
  </si>
  <si>
    <t>No Context Billy and Mandy</t>
  </si>
  <si>
    <t>Donna Hildebrand</t>
  </si>
  <si>
    <t>Elizabeth Hamilton (Like the Musical)</t>
  </si>
  <si>
    <t>Mohamed/phm_xD83E__xDD4B_</t>
  </si>
  <si>
    <t>๑8bit_xD83D__xDC1D__xD83C__xDF6E__xD83D__xDCA2_</t>
  </si>
  <si>
    <t>すぺらんかー</t>
  </si>
  <si>
    <t>Eileen Simmermacher</t>
  </si>
  <si>
    <t>angie goff</t>
  </si>
  <si>
    <t>Hot Mama Shellz _xD83E__xDD70_</t>
  </si>
  <si>
    <t>rengoku_xD83D__xDD25_</t>
  </si>
  <si>
    <t>Dr Jenny Hall</t>
  </si>
  <si>
    <t>Milli Hill</t>
  </si>
  <si>
    <t>jim thornton</t>
  </si>
  <si>
    <t>⚖️Health Evidence Matters_xD83D__xDD77_</t>
  </si>
  <si>
    <t>HealthWatch UK</t>
  </si>
  <si>
    <t>The RCM</t>
  </si>
  <si>
    <t>BJOG</t>
  </si>
  <si>
    <t>Andrew Weeks</t>
  </si>
  <si>
    <t>susan bewley</t>
  </si>
  <si>
    <t>Catherine Williams</t>
  </si>
  <si>
    <t>Nightmare Nick _xD83C__xDF83__xD83D__xDC7B_</t>
  </si>
  <si>
    <t>N is for Nicole, Who Fell Off a Cliffe</t>
  </si>
  <si>
    <t>decoraetive gourd season</t>
  </si>
  <si>
    <t>The Cyberbullies Pod</t>
  </si>
  <si>
    <t>Ken Newarski</t>
  </si>
  <si>
    <t>Laura Zats</t>
  </si>
  <si>
    <t>ATAO Kennel</t>
  </si>
  <si>
    <t>Shawn Goggins</t>
  </si>
  <si>
    <t>_xD83D__xDC9C__xD83D__xDD6F_spooky yoyo_xD83D__xDD6F__xD83D__xDC9C_</t>
  </si>
  <si>
    <t>Rochelle Möller</t>
  </si>
  <si>
    <t>The GiveAway Goat _xD83D__xDC10_</t>
  </si>
  <si>
    <t>Parenting Hub</t>
  </si>
  <si>
    <t>Dark_Kudoh (ダーク_クドウ)</t>
  </si>
  <si>
    <t>Sandton Seedlings</t>
  </si>
  <si>
    <t>맘마가 먹고싶흔 고영</t>
  </si>
  <si>
    <t>Bronwen Cedras</t>
  </si>
  <si>
    <t>john</t>
  </si>
  <si>
    <t>Toucher and Rich</t>
  </si>
  <si>
    <t>Avinash Yadav BJP Khandwa MP,</t>
  </si>
  <si>
    <t>Correcting NJ Transit</t>
  </si>
  <si>
    <t>Mich</t>
  </si>
  <si>
    <t>samuel</t>
  </si>
  <si>
    <t>i aint playin with yall no more</t>
  </si>
  <si>
    <t>T'Chaka Khan</t>
  </si>
  <si>
    <t>IG: chefbigfine_ _xD83D__xDC69__xD83C__xDFFE_‍_xD83C__xDF73_</t>
  </si>
  <si>
    <t>Cassidy Anhorn</t>
  </si>
  <si>
    <t>modelstore</t>
  </si>
  <si>
    <t>Baby To Toddlers.com</t>
  </si>
  <si>
    <t>Liminal Justice</t>
  </si>
  <si>
    <t>NHL Network</t>
  </si>
  <si>
    <t>Philadelphia Flyers</t>
  </si>
  <si>
    <t>Hypnobabies®</t>
  </si>
  <si>
    <t>SniperKing</t>
  </si>
  <si>
    <t>Michelle Frazer</t>
  </si>
  <si>
    <t>Mom and Newborn</t>
  </si>
  <si>
    <t>Slidell Memorial</t>
  </si>
  <si>
    <t>Nursin Person</t>
  </si>
  <si>
    <t>Linda collins</t>
  </si>
  <si>
    <t>Elizabeth Warren</t>
  </si>
  <si>
    <t>The Kid</t>
  </si>
  <si>
    <t>Michelle Guido _xD83C__xDF83_</t>
  </si>
  <si>
    <t>WhitDawg C</t>
  </si>
  <si>
    <t>DoulaCare USA</t>
  </si>
  <si>
    <t>ChallengeGoddess</t>
  </si>
  <si>
    <t>MTV Kendal</t>
  </si>
  <si>
    <t>We got a clue from TJ</t>
  </si>
  <si>
    <t>Misophonic Spree</t>
  </si>
  <si>
    <t>モリュー</t>
  </si>
  <si>
    <t>バルボラ baruvola</t>
  </si>
  <si>
    <t>YoshieはちたまBianca♡</t>
  </si>
  <si>
    <t>Neel Shah, MD</t>
  </si>
  <si>
    <t>Lammers</t>
  </si>
  <si>
    <t>Expecting More</t>
  </si>
  <si>
    <t>Jill Wodnick</t>
  </si>
  <si>
    <t>Al</t>
  </si>
  <si>
    <t>Adam Hastings</t>
  </si>
  <si>
    <t>#rugbyscotland</t>
  </si>
  <si>
    <t>First XV _xD83C__xDFC9_</t>
  </si>
  <si>
    <t>Taylor</t>
  </si>
  <si>
    <t>Dana Arcuri</t>
  </si>
  <si>
    <t>Survivor Mums Unite</t>
  </si>
  <si>
    <t>Patricia Singleton</t>
  </si>
  <si>
    <t>Jeffrey</t>
  </si>
  <si>
    <t>Slackeyy</t>
  </si>
  <si>
    <t>Casey Cattell</t>
  </si>
  <si>
    <t>ko-no</t>
  </si>
  <si>
    <t>トリィ</t>
  </si>
  <si>
    <t>Hypatia</t>
  </si>
  <si>
    <t>MLBBreathe</t>
  </si>
  <si>
    <t>Tom's bread account</t>
  </si>
  <si>
    <t>Seize the means of run production</t>
  </si>
  <si>
    <t>中平典志ユメイハダカ(Ba.)</t>
  </si>
  <si>
    <t>松本のあっちゃん</t>
  </si>
  <si>
    <t>sakai kouta</t>
  </si>
  <si>
    <t>OKMiX</t>
  </si>
  <si>
    <t>Gardencuts</t>
  </si>
  <si>
    <t>Warpaint</t>
  </si>
  <si>
    <t>CeeGee</t>
  </si>
  <si>
    <t>ChoppoDong</t>
  </si>
  <si>
    <t>Kevin Alan (The Geek)</t>
  </si>
  <si>
    <t>FantasyDraft</t>
  </si>
  <si>
    <t>DFS Army</t>
  </si>
  <si>
    <t>Schmuckiiii♦️</t>
  </si>
  <si>
    <t>Michael Reeves</t>
  </si>
  <si>
    <t>Reed James</t>
  </si>
  <si>
    <t>Mandy Shelton</t>
  </si>
  <si>
    <t>重音テトあれこれ情報</t>
  </si>
  <si>
    <t>azalia hjsalleh</t>
  </si>
  <si>
    <t>-</t>
  </si>
  <si>
    <t>S</t>
  </si>
  <si>
    <t>Kali ✨</t>
  </si>
  <si>
    <t>_xD83D__xDC84_Caprice_xD83D__xDC84_</t>
  </si>
  <si>
    <t>Patty Long</t>
  </si>
  <si>
    <t>Jan</t>
  </si>
  <si>
    <t>Mia _xD83D__xDD77_</t>
  </si>
  <si>
    <t>Marteney Jacobs</t>
  </si>
  <si>
    <t>cosmic jop _xD83C__xDF0C_</t>
  </si>
  <si>
    <t>Père Noir et Moisson</t>
  </si>
  <si>
    <t>Mother F*cking Stories</t>
  </si>
  <si>
    <t>Harry</t>
  </si>
  <si>
    <t>Kate Burton</t>
  </si>
  <si>
    <t>Zoe Bear</t>
  </si>
  <si>
    <t>Dwalton</t>
  </si>
  <si>
    <t>Facebook Watch</t>
  </si>
  <si>
    <t>Joonas Suotamo</t>
  </si>
  <si>
    <t>Steve Yedlin</t>
  </si>
  <si>
    <t>Adrian Edmondson</t>
  </si>
  <si>
    <t>Frank Oz</t>
  </si>
  <si>
    <t>Rian Johnson</t>
  </si>
  <si>
    <t>Laura Dern</t>
  </si>
  <si>
    <t>Mark Hamill</t>
  </si>
  <si>
    <t>Luke Ryan</t>
  </si>
  <si>
    <t>☀️Melody Martin</t>
  </si>
  <si>
    <t>All4Babies</t>
  </si>
  <si>
    <t>Jake Lotus</t>
  </si>
  <si>
    <t>Geneva Jacuzzi</t>
  </si>
  <si>
    <t>DIOR</t>
  </si>
  <si>
    <t>Saude Amina Atoyebi</t>
  </si>
  <si>
    <t>Fantasy Bowie Quotes</t>
  </si>
  <si>
    <t>USBC _xD83E__xDD31__xD83C__xDFFF__xD83E__xDD31__xD83C__xDFFB__xD83E__xDD31__xD83C__xDFFD__xD83E__xDD31__xD83C__xDFFE__xD83E__xDD31__xD83C__xDFFC_</t>
  </si>
  <si>
    <t>Wonder Witch</t>
  </si>
  <si>
    <t>Endless Screaming ⚧ ☭</t>
  </si>
  <si>
    <t>UrsaMajor</t>
  </si>
  <si>
    <t>Lady Nisha</t>
  </si>
  <si>
    <t>Rahul</t>
  </si>
  <si>
    <t>Tony_xD83C__xDF3B_</t>
  </si>
  <si>
    <t>spire @ Lorenz’s Grade A Meat _xD83D__xDC9C_</t>
  </si>
  <si>
    <t>pol ✨</t>
  </si>
  <si>
    <t>#SODMG swag heem ひ _xD83E__xDDD9_‍♂️</t>
  </si>
  <si>
    <t>DC Birth Doulas</t>
  </si>
  <si>
    <t>Suhoween _xD83D__xDC7B_</t>
  </si>
  <si>
    <t>Gallivanting &amp; Subversive Activities</t>
  </si>
  <si>
    <t>Rachel</t>
  </si>
  <si>
    <t>비봉구락부 어레인지 봇</t>
  </si>
  <si>
    <t>Go Ducks!</t>
  </si>
  <si>
    <t>Samantha_xD83D__xDC9C__xD83D__xDC69__xD83C__xDFFE_‍_xD83D__xDCBB__xD83D__xDC51_</t>
  </si>
  <si>
    <t>marjorie pamintuan</t>
  </si>
  <si>
    <t>April Porteria</t>
  </si>
  <si>
    <t>Mashudu Matsila</t>
  </si>
  <si>
    <t>✌Tumalizer Wa Lekhosi✌</t>
  </si>
  <si>
    <t>The Language</t>
  </si>
  <si>
    <t>anna sanfilippo</t>
  </si>
  <si>
    <t>Jessy</t>
  </si>
  <si>
    <t>Sinethemba</t>
  </si>
  <si>
    <t>Deborah Ann Saint</t>
  </si>
  <si>
    <t>Beth Moore</t>
  </si>
  <si>
    <t>Vernell</t>
  </si>
  <si>
    <t>Senor</t>
  </si>
  <si>
    <t>Victoria Murray</t>
  </si>
  <si>
    <t>roxane gay</t>
  </si>
  <si>
    <t>Marie Boyd</t>
  </si>
  <si>
    <t>Tortoise</t>
  </si>
  <si>
    <t>Bloomberg LP</t>
  </si>
  <si>
    <t>Niela</t>
  </si>
  <si>
    <t>Shantel Moodley</t>
  </si>
  <si>
    <t>Michelle...</t>
  </si>
  <si>
    <t>feb11th. _xD83C__xDF88_</t>
  </si>
  <si>
    <t>Shareef Omar Sexton</t>
  </si>
  <si>
    <t>MC</t>
  </si>
  <si>
    <t>julia reinstein _xD83D__xDEA1_</t>
  </si>
  <si>
    <t>Corey Hill</t>
  </si>
  <si>
    <t>(((Kobayashi Saru)))_xD83D__xDD96__xD83C__xDFFB_</t>
  </si>
  <si>
    <t>Lisa Ley</t>
  </si>
  <si>
    <t>Louise McAuliffe</t>
  </si>
  <si>
    <t>Lil’ Knot</t>
  </si>
  <si>
    <t>_xD83E__xDD66_</t>
  </si>
  <si>
    <t>ExPoSiNg CocO _xD83E__xDDE2_ (PhD. affidavit)</t>
  </si>
  <si>
    <t>Hat Trick Swayze _xD83C__xDFD2__xD83E__xDD45__xD83D__xDEA8_</t>
  </si>
  <si>
    <t>bert kreischer</t>
  </si>
  <si>
    <t>P. BEAN</t>
  </si>
  <si>
    <t>Meaggy</t>
  </si>
  <si>
    <t>CREATIVERSIS - website &amp; graphic design</t>
  </si>
  <si>
    <t>Zaheida Suleman</t>
  </si>
  <si>
    <t>エイ☔_xD83D__xDE98_</t>
  </si>
  <si>
    <t>Anzsy's toy videos</t>
  </si>
  <si>
    <t>Paarden</t>
  </si>
  <si>
    <t>Juice Colored</t>
  </si>
  <si>
    <t>Yanyan | RR</t>
  </si>
  <si>
    <t>Lafumiko, Toronto</t>
  </si>
  <si>
    <t>Your Morning</t>
  </si>
  <si>
    <t>Trish</t>
  </si>
  <si>
    <t>Matt Fitzgerald</t>
  </si>
  <si>
    <t>David Perkes, CIMA®</t>
  </si>
  <si>
    <t>Nana Castro</t>
  </si>
  <si>
    <t>Killa</t>
  </si>
  <si>
    <t>Mortokai</t>
  </si>
  <si>
    <t>Ms.Fit (QING FIT)</t>
  </si>
  <si>
    <t>Bodega</t>
  </si>
  <si>
    <t>52WeeksMake a GreatYear</t>
  </si>
  <si>
    <t>Mile High Tragic</t>
  </si>
  <si>
    <t>Careful, It's Cold</t>
  </si>
  <si>
    <t>_xD83D__xDC7B_ spooky homie _xD83D__xDC7B_</t>
  </si>
  <si>
    <t>eBay</t>
  </si>
  <si>
    <t>Outlander ReCaps Etc</t>
  </si>
  <si>
    <t>Courtney Williams</t>
  </si>
  <si>
    <t>_xD83C__xDF41__xD83C__xDF42_Mary E. Anderson _xD83C__xDF42__xD83C__xDF41_</t>
  </si>
  <si>
    <t>Veronika Dafoe_xD83D__xDC96__xD83E__xDD51__xD83D__xDCDA__xD83D__xDCFD__xD83C__xDFA5__xD83D__xDCFA__xD83D__xDC9E_</t>
  </si>
  <si>
    <t>ParentsAndBaby</t>
  </si>
  <si>
    <t>GaGa2311</t>
  </si>
  <si>
    <t>Comfortably Smug</t>
  </si>
  <si>
    <t>Mid 40's nostalgic self-reflection guy</t>
  </si>
  <si>
    <t>Dagny the Hagny _xD83D__xDD2E__xD83E__xDDD9__xD83C__xDFFB_‍♀️✨</t>
  </si>
  <si>
    <t>Isabelle Carasso</t>
  </si>
  <si>
    <t>e-Nas</t>
  </si>
  <si>
    <t>Rebecca Matthews</t>
  </si>
  <si>
    <t>Baby Friendly UK</t>
  </si>
  <si>
    <t>Atain_M&amp;B</t>
  </si>
  <si>
    <t>✨JennyTheM©✨❤️✒️ENFP-T #BirthLeadership</t>
  </si>
  <si>
    <t>jesus</t>
  </si>
  <si>
    <t>Merry Christmas</t>
  </si>
  <si>
    <t>Foxluv</t>
  </si>
  <si>
    <t>CathyG</t>
  </si>
  <si>
    <t>Peacenik0</t>
  </si>
  <si>
    <t>AnnMarie    Petrizzo</t>
  </si>
  <si>
    <t>xfd annie_xD83D__xDEF8_</t>
  </si>
  <si>
    <t>Lori M. Hodges</t>
  </si>
  <si>
    <t>Charmion</t>
  </si>
  <si>
    <t>College of Education &amp; Human Services | MSU</t>
  </si>
  <si>
    <t>Eventbrite</t>
  </si>
  <si>
    <t>The Purple Coat Clinic</t>
  </si>
  <si>
    <t>tebs</t>
  </si>
  <si>
    <t>*Palpatine voice* UNLIMITED DADPUNS_xD83C__xDF5D_</t>
  </si>
  <si>
    <t>joe</t>
  </si>
  <si>
    <t>GoodWOMENHealth</t>
  </si>
  <si>
    <t>Lori Shemek, PhD</t>
  </si>
  <si>
    <t>Fledermuesly</t>
  </si>
  <si>
    <t>CODE MONGRAAL</t>
  </si>
  <si>
    <t>我的生活是失業的</t>
  </si>
  <si>
    <t>erickson san gabriel</t>
  </si>
  <si>
    <t>SB Nikof</t>
  </si>
  <si>
    <t>Teeqzy _xD83D__xDC8E_</t>
  </si>
  <si>
    <t>Use Code: Mitr0</t>
  </si>
  <si>
    <t>Falconly</t>
  </si>
  <si>
    <t>crr</t>
  </si>
  <si>
    <t>K1nzell</t>
  </si>
  <si>
    <t>JL Tomy _xD83D__xDC8E_</t>
  </si>
  <si>
    <t>Mushway _xD83D__xDC8E_</t>
  </si>
  <si>
    <t>฿kalys_xD83D__xDC69_‍_xD83C__xDFA4_ 14€ I.K.O.N.I.K</t>
  </si>
  <si>
    <t>Prism Payam _xD83D__xDC8E_</t>
  </si>
  <si>
    <t>Herculean Rodgers</t>
  </si>
  <si>
    <t>Nat Lynne</t>
  </si>
  <si>
    <t>Freckles 20_xD83D__xDC15_</t>
  </si>
  <si>
    <t>Nicolle Wallace</t>
  </si>
  <si>
    <t>Joy Reid</t>
  </si>
  <si>
    <t>PersistentBroad</t>
  </si>
  <si>
    <t>Kᴀᴛᴀʀɪɴᴀ (Kat) RP</t>
  </si>
  <si>
    <t>Beth Turner RP</t>
  </si>
  <si>
    <t>Vicki Nelson</t>
  </si>
  <si>
    <t>Henry Fitzory RP</t>
  </si>
  <si>
    <t>Mick St John RP</t>
  </si>
  <si>
    <t>Jᴏsᴇғ Kᴏsᴛᴀɴ RP</t>
  </si>
  <si>
    <t>Jᴀsᴏɴ Lᴇɴɴᴏx RP</t>
  </si>
  <si>
    <t>IAmTheWhistleblower</t>
  </si>
  <si>
    <t>We Got Character</t>
  </si>
  <si>
    <t>invisiblenotbroken</t>
  </si>
  <si>
    <t>Tinu</t>
  </si>
  <si>
    <t>_xD83D__xDC9A_Maelee Thee Unicorn_xD83E__xDD84_</t>
  </si>
  <si>
    <t>McLovin</t>
  </si>
  <si>
    <t>Ari</t>
  </si>
  <si>
    <t>Regular Guy630</t>
  </si>
  <si>
    <t>UR Radio</t>
  </si>
  <si>
    <t>Witchfinder General Tomas Heart</t>
  </si>
  <si>
    <t>Allyson Felix</t>
  </si>
  <si>
    <t>Amy Schumer</t>
  </si>
  <si>
    <t>Find it at Filibi</t>
  </si>
  <si>
    <t>Tommy Ray</t>
  </si>
  <si>
    <t>Dinesh D'Souza</t>
  </si>
  <si>
    <t>Sir-Hampton</t>
  </si>
  <si>
    <t>Max</t>
  </si>
  <si>
    <t>Rachel Rowe</t>
  </si>
  <si>
    <t>Mary Newburn</t>
  </si>
  <si>
    <t>Caroline Criado Perez</t>
  </si>
  <si>
    <t>Dr Ruth Ann Harpur</t>
  </si>
  <si>
    <t>ThePractisingMidwife</t>
  </si>
  <si>
    <t>✨Anna Coonan-Byrom✨#HE #NTFS2019</t>
  </si>
  <si>
    <t>Lesley Page CBE</t>
  </si>
  <si>
    <t>_xD83D__xDCA7_Prof. Jenny Gamble</t>
  </si>
  <si>
    <t>_xD83C__xDF38_ Carolyn R Hastie _xD83C__xDF38_</t>
  </si>
  <si>
    <t>_xD83C__xDFF3_️‍_xD83C__xDF08_ Rachel Wild</t>
  </si>
  <si>
    <t>Sheena Byrom</t>
  </si>
  <si>
    <t>Jo Dagustun</t>
  </si>
  <si>
    <t>Gill Moncrieff</t>
  </si>
  <si>
    <t>Welcome to the official Rolex Twitter page.</t>
  </si>
  <si>
    <t>Champion d'Europe, vice Champion du Monde par équipes, vice Champion d'Europe par équipes en CSO, Kevin Staut représente le renouveau de l'équitation en Europe.</t>
  </si>
  <si>
    <t>Parent, Christian, USA citizen, patriot. Constitution! Conservative! Freedom! #POTUS #MAGA #KAG #1A #2A</t>
  </si>
  <si>
    <t>She’s like a nerdy Oprah.  #KittyGoodnight on South Side  #BarftVada</t>
  </si>
  <si>
    <t>Lover of most things dairy. This is where I come to retweet into the void.</t>
  </si>
  <si>
    <t>➡️MmaKgatliso
➡️Married to my best friend
➡️My world makes sense ONLY to me
➡️PPE graduate working in a lab
#IdontSugarCoat
#SayNoToPumps
#TsipaOverTwerk</t>
  </si>
  <si>
    <t>❤️:Classic Films &amp; Books, Being A Mom, my lil, Dylan, Braves Baseball-Atlanta, GA✝️_xD83D__xDE0D_Anti-Federalist, NO Trains/Lists or Chains- Plz</t>
  </si>
  <si>
    <t>All the latest South African competitions</t>
  </si>
  <si>
    <t>HOMETOWN ATHENS GA.I BEEN IN THE ATL.SINCE http://92.FAV.DJ'S ,NABBS,HERB,HERSHEY,JELLY,JAZZY JEFF,PRIMO,JMJ,DJ WTSX POWER 104.9FM-LP.,DJ FOR MZNAY</t>
  </si>
  <si>
    <t>We are an online broadcasting radio station Headquartered in Atlanta GA. You may EMAIL your tracks radio ready tracks to _xD83D__xDCE7_https://t.co/63VQ7IaF8X.</t>
  </si>
  <si>
    <t>Host of @TagsCheshire. Overworked, Underpaid, largely indifferent. @GhostlyClark &amp; @clark_gasm_ _xD83D__xDC7B_ Founding member #BarCornerBoys</t>
  </si>
  <si>
    <t>@PawsomeTags: Mewsdays 7PM ET
@HeavenlyTags: Fridays 10AM ET Member of The Brew Crew ☕ 
          Avi &amp; Header by @RiotGrlErin</t>
  </si>
  <si>
    <t>I'm Pennywise's lover, he just doesn't know it yet. Here for hashtag games. FKA @Crystallily73. Ghost: @Ghost7Dead</t>
  </si>
  <si>
    <t>let your voice be heard! fight for REAL justice and equality! TRUMP SUCKS ORANGE ASS_xD83D__xDD95__xD83C__xDFFE__xD83D__xDD95__xD83C__xDFFE__xD83D__xDD95__xD83C__xDFFE_ #resistance #equalrights p.s. i watch alot of tv _xD83D__xDE0A_</t>
  </si>
  <si>
    <t>Dani ❤ She/Her ❤ Randomness all over. Expect lots of politics, Soap talk, LGBT content, and lots of TV shows. ❤ #AmberRiley #Klaine #JaSam #Clana</t>
  </si>
  <si>
    <t>The Recruitment Guy - lover of things that rhyme with Virtualization, Social conduit for those who get amped by Kubernetes, 6th level API/IOT Red Mage (FF1 V.).</t>
  </si>
  <si>
    <t>Eagles
Progress 
Process
Petty 
ENTP
Quality over quantity
http://PayPal.me/Bmwillz
http://Cash.me/Bmwillz
https://venmo.com/code?user_id=2354575512174592989</t>
  </si>
  <si>
    <t>Que viennent enfin les jours heureux et que nous retrouvions le goût du bonheur avec JL Mélenchon 2022 #JaiFIavecJLM - #JusticePourSteve</t>
  </si>
  <si>
    <t>Députée du #ValDeMarne (Gentilly - Ivry - KB - Vitry). 
Vice-présidente du groupe parlementaire La France insoumise à l’Assemblée nationale.</t>
  </si>
  <si>
    <t>Député de la 4e circo des Bouches-du-Rhône, pdt du grpe @FranceInsoumise. JLM ne tweete pas en personne. Snap: @melenchonjl. YT: https://t.co/UZJeDOk6az</t>
  </si>
  <si>
    <t>Ex-compte parodique. Ici on parlera de vélo/mobilité comme vecteur de bien-être, de sciences agri/envi et de lutte acharnée contre les fascismes/extrémismes.</t>
  </si>
  <si>
    <t>This account hosts @Miacortesse's games▪#Monbebe▪#ShowKi and #ShowHyung nation▪https://t.co/MfB88dSTTF</t>
  </si>
  <si>
    <t>_xD83E__xDD5D_Just bad jokes. https://t.co/KDZcThV5XY Alter ego of @MaybePileComedy stay safe</t>
  </si>
  <si>
    <t>Advocating for CF tomorrows!  All tweets are my own.</t>
  </si>
  <si>
    <t>just a raccoon in human clothes with a backpack and a snapple tea</t>
  </si>
  <si>
    <t>‏‏« ليس العثرات سببا دائما للنهايات ربما أراد الله أن يصرف عنك سوءا لم تعلمه والله يعلم وأنتم لا تعلمون »</t>
  </si>
  <si>
    <t>Champion olympique individuel aux JO de Londres en 2012, Vainqueur de la finale du Top 10 mondial en 2010, 2e de la finale de la Coupe du monde en 2012.</t>
  </si>
  <si>
    <t>World's leading US-ranked international show jumping athlete. Currently ranked #5 in the World.</t>
  </si>
  <si>
    <t>Official Twitter for Olympic Team Gold Medalist &amp; Current World No. 9 Scott Brash. For professional inquiries, please contact joel@sportism.net</t>
  </si>
  <si>
    <t>The Major tournaments Aachen, Spruce Meadows, Geneva and ´s-Hertogenbosch connected by a spectacular bonus system.</t>
  </si>
  <si>
    <t>Old Hippie ☮️  Native Texan. Love my family, my Country, my #Astros &amp; all  DOGS _xD83D__xDC15_. Came here for the humor, stayed for #TheResistance</t>
  </si>
  <si>
    <t>Writer @vintageanchor Berliner. Tall. Aghast. Extremely gay. I hate your cat. (say huff) @grantamag @WrathBT @huffpost @harpers she/her rep: Folio/CAA</t>
  </si>
  <si>
    <t>Artist. Comedian. Writer. #amwriting Also, each side has a POV. A reason for being. Understand it before you judge it. Otherwise, you ARE a part of the problem.</t>
  </si>
  <si>
    <t>American Standup . . . . . . . . . . . . . . . . NOT verified. Verifying is for people who want to feel elite. We're all equal nobodies.</t>
  </si>
  <si>
    <t>Just an old rock and roll lighting guy who dislikes the brain dead who can't think for themselves. PTSD survivor. #RESISTER</t>
  </si>
  <si>
    <t>Chivalrous gentleman.. just add fine tequila.</t>
  </si>
  <si>
    <t>I just joined Twitter because I’m sick and tired of Trump!! I’m not staying quiet anymore!! Follow me and IFB #resist #impeachtheMF #impeachtrump _xD83C__xDF0A_</t>
  </si>
  <si>
    <t>Yes its Shadow  ..Comic nerd. Film geek. Titty Retiree</t>
  </si>
  <si>
    <t>A lazy, sarcastic goofball.</t>
  </si>
  <si>
    <t>Scottish journalist and blogger based in Dublin. Writing on politics and society. Columnist for iScot Magazine and author of the Random Public Journal. @RPJblog</t>
  </si>
  <si>
    <t>insurance, off-licence, milk, post, docks a varied career I'm sure you'll agree #PCPEU
#WeAreCorbyn
Democracy is a process not an event</t>
  </si>
  <si>
    <t>tia RN is a Childbirth Educator, Doula, Perinatal Nurse, Public Health Enthusiast &amp; Health Promotions Collaborator with @OlawaleAjao</t>
  </si>
  <si>
    <t>Armchair occulstist, Werewolf groomer, Manchester United fan, Comic book nerd</t>
  </si>
  <si>
    <t>Not a big, hairy, gay bear. (Although I bet they're the gentlest lovers. _xD83E__xDD14_) Go on and Google me while I pic my teeth with a Treadwell bone!</t>
  </si>
  <si>
    <t>Our tweets are written by the one and only Phalcor the Sex Dragon. 2020 Dragon Sex Calendar available now! https://t.co/0ugv5OlVm7 _xD83D__xDC09_ _xD83C__xDF51_ _xD83C__xDF46_ _xD83D__xDCA6_</t>
  </si>
  <si>
    <t>Doctor,Ayurveda, Lamaze Certified Child birth Educator,Garbhsanskar Expert, 
M. D. - Shrijani Garbhsanskar &amp; Antenatal Care 
Chandrawati Hospital</t>
  </si>
  <si>
    <t>Lamaze educators &amp; resources support you on your journey to a safe &amp; healthy birth. #childbirth #pregnancy</t>
  </si>
  <si>
    <t>Professional Bull Rider. Amateur Beer Drinker. Lover of The West. Lone Ranger.</t>
  </si>
  <si>
    <t>Host of the @Rodkast, 30yr old rapper, assimilated foreigner, overweight fitness guru, former South Broward HS 2nd string QB</t>
  </si>
  <si>
    <t>A bi-weekly show for those who think life is unfair featuring @chaddukes, @othellobt &amp; @_MattDotson. Email us at dm@rodkast.com or https://t.co/qmNT2RD2Fk.</t>
  </si>
  <si>
    <t>I put the knives in the dishwasher blade side up. Because I pay attention. I leveled my George Foreman Grill because I refuse to let good grease go to waste.</t>
  </si>
  <si>
    <t>Stay blessed, playboy https://t.co/UEJZoo6D8f</t>
  </si>
  <si>
    <t>Pilot. Mancub. Liar. _xD83C__xDF78__xD83E__xDD18_avi by @fro_vo | header by @marfsalvador</t>
  </si>
  <si>
    <t>pragmatic progressive, gen-x gemini, curvy wife, weed mom, artist's assistant, sensitive snowflake, agoraphobic globalist, misanthropic humanist</t>
  </si>
  <si>
    <t>Aviation ● Boomer ● Design ● Desk Flipper ● Grumpy ● Life ● Music ● News ● Non-Believer ● Politics ● Problematic ● Sarcasm ● Skeptical ● Pedro 2020</t>
  </si>
  <si>
    <t>Creature of the night _xD83E__xDD87_ Horror enthusiast _xD83D__xDC80_ Cinephile _xD83D__xDCFD_ Nerd _xD83E__xDD13_ Undead Warlock _xD83E__xDDDF_‍♀️ ⚰️  Moira Main _xD83D__xDC9C_ Ravenclaw _xD83D__xDC99_</t>
  </si>
  <si>
    <t>Staff Writer @ScienceFiction and Frontman @Dead_Robins! Geek, Journalist, Toy Collector, Musician, and Overall Awesome Guy.</t>
  </si>
  <si>
    <t>Only under a progressive govt do you pay more and get less.The Ontariowe way.</t>
  </si>
  <si>
    <t>Canada's national news organization. Customer service: @GlobeHelp Share info with us anonymously: https://sec.theglobeandmail.com/securedrop/</t>
  </si>
  <si>
    <t>Following along with Canada's mightiest athletes the show jumping,dressage and eventing teams</t>
  </si>
  <si>
    <t>Described as an unwavering patriot. Truth sounds like hate to those who hate the Truth. You have a duty to inform yourself-or I will not be kind. Retired Lawyer</t>
  </si>
  <si>
    <t>I ❤ _xD83C__xDDE8__xD83C__xDDE6_ oil and gas industry. HAPPILY MARRIED. Say NO to Liberals! Add me to a list and you will be blocked! NO DMS!! #TrudeauMustGo</t>
  </si>
  <si>
    <t>'Youre a whore for anything pop punk''
...that pretty much sums it up and im drumming for english breakfast and wedding cake</t>
  </si>
  <si>
    <t>Pennies are the worst treat of all! | he/him _xD83C__xDF08_ | DMs are OPEN for requests for clips!</t>
  </si>
  <si>
    <t>Retired history teacher and childbirth educator, mentor to newbie teachers, happy grandma, Schnoodle owner. Love Jesus.</t>
  </si>
  <si>
    <t>I love Jesus, theatre, writing, and Fred Rogers. I am passionate about disability advocacy, hate bullying, and try to treat everyone like my neighbor.</t>
  </si>
  <si>
    <t>21, big MMA fan _xD83E__xDD4A__xD83E__xDD4B_ and oh Stipe tapped, Alistair felt it. #MMAtwitter</t>
  </si>
  <si>
    <t>俺の絵に気をつけろ お題・質問・感想→ https://t.co/7IPMSR3ylp</t>
  </si>
  <si>
    <t>■同人サークル@Siestailでゆったりと創作活動をしています■ツイート傾向は駄文4･オタ話3･ネタ2･他1割くらい。発言の頻度にはかなりのムラがあります■アイコンは基本的に自分で描いた絵、もしくは自サークル作品の表紙絵です</t>
  </si>
  <si>
    <t>IT'S TIME Y'ALL! @FOX5DC’s #5at4PM | #FOX5LION Weekdays 7PM | #OhMyGoffShow Youtube Apple Podcasts _xD83C__xDF99_</t>
  </si>
  <si>
    <t>Tread lightly in my mentions.</t>
  </si>
  <si>
    <t>Like....I love anime &amp; animals &amp; trees and shit. I do witchy stuff. Slytherin Seeker. Ghost Pokémon Gym leader. PSN:GreenQween333 ~ _xD83C__xDF0D_☀_xD83C__xDF19__xD83D__xDD2E__xD83D__xDC31_♏_xD83D__xDD25_~</t>
  </si>
  <si>
    <t>Wife,mumof5,midwife(physical&amp;spiritual),educator,researcher, Worshipper,trying to make a difference. My views, not those of any org. https://t.co/rrR65bkgbM</t>
  </si>
  <si>
    <t>Bestselling author. Feminist. Mum of 3. #ProChoice.
Founder @birthpositive
Rep @litagencygmc
Positive Birth Book.
Give Birth Like A Feminist out NOW! @hqstories</t>
  </si>
  <si>
    <t>Prof obstetrics, University of Nottingham. Poetry, canoeing, environment, research, politics.</t>
  </si>
  <si>
    <t>Ensure decisions about healthcare are based on #evidence! Providing evidence reviews &amp; EBP training to NHS &amp; Public Health AKA Dr Christina Maslen MSc in EBHC</t>
  </si>
  <si>
    <t>The original HealthWatch. Established 1991. Promoting science and integrity in healthcare. Join us. (Not connected in any way to Healthwatch England)</t>
  </si>
  <si>
    <t>The Royal College of Midwives is the voice of midwifery. We're the UK’s only trade union &amp; professional organisation led by midwives for midwives &amp; MSWs</t>
  </si>
  <si>
    <t>Leading international OBGYN journal. Reporting the best research in women's health from around the world since 1902. Supports #BlueJC. Leads @CoreOutcomes</t>
  </si>
  <si>
    <t>Prof of International Maternal Health at University of Liverpool and consultant obstetrician. Based at the Sanyu Unit, specialises in low cost technologies.</t>
  </si>
  <si>
    <t>obstetrician, academic, BMJ award winner 'speaking truth to power'</t>
  </si>
  <si>
    <t>Service User Rep, Reading Maternity Voices (an NHS MaternityVoicesPartnership) 
proud to have been NICE Fellow 2016-19 (all views my own &amp; RT not endorsement )</t>
  </si>
  <si>
    <t>Horror writer Nick Moore. Rescue dog dad. @NoSleepPodcast Contributor. He/Him  Sign up for my newsletter: https://t.co/SZ0RDkbvS2</t>
  </si>
  <si>
    <t>Writes for Slate, SELF, Vulture, ELLE, Catapult, The Guardian, and Christianity Today. Formerly of The Toast. Proud Utahn. _xD83C__xDFF3_️‍_xD83C__xDF08_ and Christian. Ex-Juuler.</t>
  </si>
  <si>
    <t>local mom, selfie monster. @dancetheskies’ Most Online Friend #toastietwitter she/her</t>
  </si>
  <si>
    <t>Cyberbullies: A Lifetime Movie Podcast - Available on Apple Podcasts, Stitcher, Google Podcasts and wherever fine audio products are found.</t>
  </si>
  <si>
    <t>Co-founder of The Cyberbullies Podcast. Former NJ Devils season ticket holder. 1992,1994 Eastern Regional baseball champion.</t>
  </si>
  <si>
    <t>Best Seller UK Deals. We only select the best price for you. And Save money with our iOS App https://goo.gl/U0B1jc</t>
  </si>
  <si>
    <t>Founder &amp; Agent @HeadwaterLit. Host @printrunpodcast. Intersectional feminist. Geek. Beer lover/tea snob. Pibble enthusiast. She/her. Tweets my own.</t>
  </si>
  <si>
    <t>Sled dog kennel of Will (trans, queer, he/him) and a team of amazing dogs working towards Iditarod 2021 - meet them here: https://t.co/m6oWdq82aI</t>
  </si>
  <si>
    <t>Children's case manager in Alaska. Lichen enthusiast. I live at @ataokennel with 15 dog friends. They/Them...please!</t>
  </si>
  <si>
    <t>hi im yoyo! she/her please. icon by me. please DM me for a commission. _xD83D__xDEE1_☂️</t>
  </si>
  <si>
    <t>#Winning</t>
  </si>
  <si>
    <t>The GiveAway Goat sniffs out the latest giveaways on social media, so that you're always in the running to WIN free stuff! Tag us and we'll share _xD83D__xDC10_</t>
  </si>
  <si>
    <t>An online parenting magazine aimed to uplift, support and inspire parents.</t>
  </si>
  <si>
    <t>Traductor JP→ES desde 2008. Vocaloid. Traductor y compañero de tejemanejes de @mrlive2 e intérprete(通訳者) de @korumi0901. Imagen de perfil por @VNaneP</t>
  </si>
  <si>
    <t>Leading childcare development centre in Bramley. Caters for children from age 1 to Grade R. Tel: +27792962980. E: sandtonseedlings@gmail.com</t>
  </si>
  <si>
    <t>이 얼마나 하찮은 새럼이람</t>
  </si>
  <si>
    <t>Thanks to the people that walked in to my life and made it better and thanks to the ones who walked out and made it amazing.</t>
  </si>
  <si>
    <t>I'm just like that movie star...you know the one...the tall guy with the hair and 2 feet... Yeah, that guy.</t>
  </si>
  <si>
    <t>The official twitter of the #1 Morning Show in Boston TOUCHER &amp; RICH. Run by Rich Shertenlieb, maybe a hacker.</t>
  </si>
  <si>
    <t>Avinash Yadav  Khandwa MP Kishore Da ki nagri.☎️ 9039365945. Jai Shri DadajiKhandwa BJP upadhyaksh Y M</t>
  </si>
  <si>
    <t>We tweet plausible, probable, and sometimes even perfectly accurate "factual inaccuracies" around #NJTransit. Serious parody to soothe the pain of commuting.</t>
  </si>
  <si>
    <t>lover of country music and wine, hugely liberal feminist, critic of NJ Transit</t>
  </si>
  <si>
    <t>#GoodGuy</t>
  </si>
  <si>
    <t>squanderer of opportunities, lord of the edges || HTX</t>
  </si>
  <si>
    <t>Mom. Nurse. Geek.</t>
  </si>
  <si>
    <t>Nothing like a Jersey woman _xD83D__xDE0F_ #NYM #RollTide IG: chefbigfine_ (food page) SC: Chunky_delight6</t>
  </si>
  <si>
    <t>Continuous prover of white people having no culture. Joke writer/shouter. Also I’m gay SORRY MOM</t>
  </si>
  <si>
    <t>I like reading books</t>
  </si>
  <si>
    <t>Online retailer for Authentic #diecast Model Replicas. Specialising in model Cars, Buses, Planes, Plastic Kits, #toys &amp; other #collectable hobbies.</t>
  </si>
  <si>
    <t>We Are More Than Your Average Baby Store Our Baby Store is a one-stop destination for all  baby's needs. From popular brands like Fisher-Price, Britax to....</t>
  </si>
  <si>
    <t>Is this AOL? Feels like AOL.</t>
  </si>
  <si>
    <t>Today on NHL Network: https://t.co/99lKHpo8or. Visit https://t.co/gVWNKN1pVk for more information. Social media/giveaway rules: https://t.co/OsgpiYEwvh</t>
  </si>
  <si>
    <t>Complete childbirth education with successful medical hypnosis techniques for a safer, easier, more comfortable birth. Classes, Home Study &amp; Instructor Training</t>
  </si>
  <si>
    <t>Hakuna Matata | @Twitch Partner | He/Him | Business inquiries csherbs19@gmail.com</t>
  </si>
  <si>
    <t>All about #newmom, #newborn, #maternity, #pregnant, #nursery and much more...</t>
  </si>
  <si>
    <t>Slidell Memorial Hospital is dedicated to improving the quality of life in our community.</t>
  </si>
  <si>
    <t>Coming Soon!</t>
  </si>
  <si>
    <t>U.S. Senator, former teacher, and candidate for president. Wife, mom (Amelia, Alex, Bailey, @CFPB), grandmother, and Okie. She/her. Official campaign account.</t>
  </si>
  <si>
    <t>Runner. I may not be fast, but I finish.
Bleed Dodger Blue</t>
  </si>
  <si>
    <t>The Unapologetic Feminist. she/her_xD83D__xDC8D_ Your White Feminism sucks.</t>
  </si>
  <si>
    <t>Filipina/white, Cali, 30+, married, liberal democrat, Pro-Choice, Cis hetero female (she/her) ^_^ Open to all respectful discussions.</t>
  </si>
  <si>
    <t>Providing #labor and #postpartum #doula care, #parenting and #breastfeeding support to every new #mom to ensure a smooth transition into #motherhood.</t>
  </si>
  <si>
    <t>Angela. Cara. Marie. Camila. Kendal. Tori H. Jenna. Nany. Taylor. Didi. Georgia. Kenya. _xD83D__xDE07__xD83E__xDD70_❤️_xD83D__xDD25_</t>
  </si>
  <si>
    <t>||| thirty, flirty and thriving ||| co-host of @fckedwithpod ||| #thechallenge34 |||#bh90210 ||| #exonthebeach ||| _xD83D__xDC51_ SLAYLAH GODSILLAS _xD83D__xDC51_</t>
  </si>
  <si>
    <t>Road Ruler •Regrettably not a Power Ranger •Mom •Wife •Liberal Christian •Nurse •Ghost Inquisitor •Aries •Pokemon Trainer •Seahawks •Enneagram 9 •Fitness Lover</t>
  </si>
  <si>
    <t>OG fan of The Challenge, Real World &amp; Road Rules since ‘98. I don’t troll &amp; try to stay positive. No spoilers. Follow me if you wish._xD83D__xDE0E__xD83E__xDD19__xD83C__xDFFC_</t>
  </si>
  <si>
    <t>One fine heliotrope.
All rights reserved, sis.</t>
  </si>
  <si>
    <t>カホン、ドラムなどをやっています。サポートも承っております。サポート等のご依頼はDMまたはLINEにお願いします。基本的に敬称略でつぶやきます。本名はかなもりです。【栗、爆ぜて危ない 】【バルボラ@baruvola4】【JUBILEE @JUBILEE_offi】【名取公園@natori_kouen】</t>
  </si>
  <si>
    <t>お酒と音楽とおもしろい事が好きな5人組。【メンバー】 @_k__a_n__a_ @cbecstacy @Golden_3Tree @takeimanta @baruvola 【info】yuurei.da@gmail.com 【web shop】https://t.co/KJtcAfbh1w</t>
  </si>
  <si>
    <t>アイコンは酢平☆作。カバーはゆき作。美術館観たり。音楽ライブ観たり。いろんな景色を観に行きたい。ダンス見習い。ガーデニング。</t>
  </si>
  <si>
    <t>husband, father, scientist, humanist ... _xD83D__xDCAA__xD83C__xDFFE__xD83E__xDD31__xD83C__xDFFE_ instigator: @marchformoms @costsofcare @expectmore // adviser: @nih_orwh @ppfa</t>
  </si>
  <si>
    <t>We are a community dedicated to shifting the narrative of childbirth in the US. How are you #ExpectingMore?</t>
  </si>
  <si>
    <t>#SpeakingOfBirth:  Improving Maternity Care in New Jersey, long time doula, prenatal health &amp;  justice making, community bldg.  plants, hiking, lamaze, mom, UU.</t>
  </si>
  <si>
    <t>GP by day. Asleep by night!</t>
  </si>
  <si>
    <t>Burgh boy playing some ball @glasgowwarriors | Represented by @esportif | Instagram ~ adamhastings96 | Snapchat ~ eedimhastings #belieber</t>
  </si>
  <si>
    <t>A #rugbyunited® account dedicated to all things about @scotlandteam. #backingblue #asone Tweets by @DecSilver, @gman569, @andrewlone28, @supermackie &amp; #RUTeam</t>
  </si>
  <si>
    <t>The official Twitter account of First XV &amp; https://t.co/xNmjDwqMsu. Purveyors of the finest selection of rugby shirts, kit, boots and balls.</t>
  </si>
  <si>
    <t>Another Queer woman. Oncer. OQ. Snowing. Swanfire. Glass Believer. Curious Archer.
World's biggest Snow Queen advocate.</t>
  </si>
  <si>
    <t>#Author #Speaker #SurvivorAdvocate #AmWriting #TruthTeller #Hope #PTSD #Healing #MeToo https://www.amazon.com/Sacred-Wandering-Growing-Your-Faith/dp/0991076850</t>
  </si>
  <si>
    <t>I am a Mum and a Survivor of childhood trauma raising awareness to end this stigma.
...Survive...Rebuild...Thrive...
SurvivorMumsUnite@protonmail.com</t>
  </si>
  <si>
    <t>I am a blogger who writes about my experiences as an incest survivor on my blog Spiritual Journey Of A Lightworker.</t>
  </si>
  <si>
    <t>I have eggs to lay and I’m on a quest to find a great place for them</t>
  </si>
  <si>
    <t>I dunno. Trent Lackey's pretty cool. I dunno.</t>
  </si>
  <si>
    <t>Biotech Scientist turned Maternal Health Advocate • Blogger &amp; Co-author of #nobodytoldmeaboutthat • @heroesformoms Ambassador • I am #1of50K #wecandobetter</t>
  </si>
  <si>
    <t>NIVIRU/Dr. qua/Dr. ひのこ/Ba. nameless_EMILY/Ba. あなたの街の眼鏡屋さん</t>
  </si>
  <si>
    <t>存在はポップ、方向性がマニアック、そんな男になりたい自己満足型ぼっち男。JUST/バルボラ/DaDa/From Sentimental/名取公園【バルボラ@baruvola4 】【DaDa @dada_kofu 】【名取公園@natori_kouen】</t>
  </si>
  <si>
    <t>Mathematician. https://t.co/15G6GqKh6k</t>
  </si>
  <si>
    <t>Baseball is stressful. Remember to breathe.</t>
  </si>
  <si>
    <t>Here be code, bread, and cats though probably not in that order.</t>
  </si>
  <si>
    <t>#voterendon I am but a young girl and know little of the ways of WAR. One third of @restinpitchface. @baseballpro</t>
  </si>
  <si>
    <t>ユメイハダカとReptilian humanoid's でベース弾いてます。</t>
  </si>
  <si>
    <t>松屋とバーガーキングとサイゼリヤが好きです。 松本は苗字ではありません。</t>
  </si>
  <si>
    <t>birth arikarika</t>
  </si>
  <si>
    <t>艦船及び航空機と自動車、スケールモデルや美少女プラモ制作など フォローブロックミュートお気軽に(´･ω･｀)</t>
  </si>
  <si>
    <t>Give your garden the 5 star treatment and do yourself proud! Select from a great range of garden tools. From lawnmowers to chainsaws,we're a cut above the rest!</t>
  </si>
  <si>
    <t>Just an attorney who plays DFS on the side</t>
  </si>
  <si>
    <t>Father, Husband, DFS Player 'CeeGee' on FD and DK, Entrepreneur #SheetSquad #DFSArmy</t>
  </si>
  <si>
    <t>DFS Army lead editor of content, senior contributor and coach, and lover of sports and sarcasm. Notorious ChalkEater! Promo code CHOP earns 20% off each month.</t>
  </si>
  <si>
    <t>Founder and CEO of DFS Army. Leader of the DFS Army NFL Content Team. Ranked #10 Middleweight and #86 NFL #10 MMA DFS grinder. #1 Dad.  https://t.co/RcmTZiHQCd</t>
  </si>
  <si>
    <t>We're changing the game. #RakeFreeDFS is here to stay. Be a part of the revolution at https://t.co/nkDxjhJBqV.</t>
  </si>
  <si>
    <t>Official Twitter account of the #DFSArmy - We offer best in the industry Projections, Optimization, Tools, Articles, &amp; more! Home of the Domination Station</t>
  </si>
  <si>
    <t>ah</t>
  </si>
  <si>
    <t>yeet</t>
  </si>
  <si>
    <t>I'm an #erotica author that loves writing about naughty women doing sexy, fun things! Member of the Wicked Pens! #ASMSG #WPRTG</t>
  </si>
  <si>
    <t>Poshmark is the #1 way to buy and sell fashion.
Support inquiry? Let us know your Poshmark username so we can help! 
Get the app ⬇️</t>
  </si>
  <si>
    <t>重音テトに関する情報や話題をツイートするbotです（非公式）。 公式情報からテトに関するちょっとした話のネタまで幅広く。  アイコンとヘッダーは重音テト公式サイトの配布素材からお借りして加工したものです。 何かありましたら管理人（@UJI_TD）まで。</t>
  </si>
  <si>
    <t>Full time OT at @WQPark_. 
Locum OT at @ppp_jiwadamai. 
 #occupationaltherapy</t>
  </si>
  <si>
    <t>A party girl internally.</t>
  </si>
  <si>
    <t>I spend more time on the ground than I do in the saddle and I spend more time in the saddle than I do in school.</t>
  </si>
  <si>
    <t>9/16/2017 _xD83D__xDC97_ Just doin' the best I can for my thoroughbred</t>
  </si>
  <si>
    <t>_xD83D__xDCF8_Youtube Beauty Influencer ITᔕᗰᗴᑕᗩᑭᖇIᑕᗴᗴᗴᗴ (MUA)</t>
  </si>
  <si>
    <t>Diagnosed w/ #MS. Lost my legs, arms, core, ability to think &amp; more. Now, I'm building a new life. I'm Retraining Connections...Successfully! I am a MS Warrior!</t>
  </si>
  <si>
    <t>Enjoying my new life in sun with my wonderful man. Playing at crafts to distract me from MS _xD83D__xDCA9__xD83D__xDCA9_</t>
  </si>
  <si>
    <t>Fiancée _xD83D__xDC8D_ Mom _xD83E__xDD30__xD83C__xDFFB_Social media marketing _xD83D__xDCCA_ Hook ‘Em _xD83E__xDD18__xD83C__xDFFC_ WV _xD83D__xDD01_ TX</t>
  </si>
  <si>
    <t>b | 30 | she/her | _xD83D__xDD1E_ i hope one day bangtan force feeds me a smoked sausage they’ve cooked over a campfire after winning said sausage in an elaborate game</t>
  </si>
  <si>
    <t>La chose simplement d'elle -même arriva 
Comme la nuit se fait lorsque le jour s'en va 
 #histoire #archives</t>
  </si>
  <si>
    <t>Histoires vraies. Recueil de moments qui ont marqué vos vies avec ou sans enfants. Partagez vos histoires en DM. Illustrations : Astrid Amadieu.</t>
  </si>
  <si>
    <t>Où vas-tu sans lumière ? _xD83D__xDCA1_</t>
  </si>
  <si>
    <t>I want my shadow to be friends with your shadow. VALENCIA CF .. DODGERS...LAKERS...GALAXY</t>
  </si>
  <si>
    <t>PhD’ing on tactile access to microscopic objects. Anthropology BA, museum studies MA, cat herder and professional punmaker. Tell me your favourite history fact.</t>
  </si>
  <si>
    <t>Mental Health . Runner .Baker . chef . Blogging my way through pregnancy and motherhood like a badass ! Mummy to Rex _xD83E__xDD96_</t>
  </si>
  <si>
    <t>Misplaced Bostonian. Dressed actors in my 20’s; then children; now seniors &amp; other disabled. Larp Mom. In the end: Just me.</t>
  </si>
  <si>
    <t>Original shows and videos from producers and creators you love. All in one place. #FacebookWatch</t>
  </si>
  <si>
    <t>The man behind the mask of CHEWBACCA</t>
  </si>
  <si>
    <t>Cameraperson</t>
  </si>
  <si>
    <t>I want to be clear - I don't believe anything I say and my views are not my views.</t>
  </si>
  <si>
    <t>Director of a dozen feature films. Theater director. Yoda performer. Years ago was with The Muppets.</t>
  </si>
  <si>
    <t>little grey cells</t>
  </si>
  <si>
    <t>The official Twitter account for Laura Dern</t>
  </si>
  <si>
    <t>Believe in yourself! Work hard, never give up &amp; anything's possible! OR: Kick back, relax &amp; aim low: You'll never be disappointed..._xD83D__xDE1C_ NO DMs!</t>
  </si>
  <si>
    <t>Movie fanatic, YouTube creator &amp; writer. Video editor for https://t.co/CKXvdwvNcY. Claim to fame: started a Holy Shit chant at WrestleMania XXX.</t>
  </si>
  <si>
    <t>A love so big it should either be outlawed or it should have a capital and its own currency-CFF</t>
  </si>
  <si>
    <t>Looking for a gift for your baby or toddler? Buy Baby Gifts, Baby Clothing, Strollers, Car Seats, Toys and much more at our All4Babies online shop!</t>
  </si>
  <si>
    <t>Musician, videographer, sales claat, and world's 927th best quizzer. I take ages. MURMUR - out now.</t>
  </si>
  <si>
    <t>ig = @genevaxjacuzzi = BIOMORPHIC ENTITY, adult retard. Possible anthropo-humanoid simulation.</t>
  </si>
  <si>
    <t>Check out my site for more great deals.</t>
  </si>
  <si>
    <t>Evolving Human | Christ Follower | Public Servant | Curious Cat | Lifelong Learner | Wife | Mother | @oddsnbitsng</t>
  </si>
  <si>
    <t>Real quotes about songs David never got around to writing. Freaky.</t>
  </si>
  <si>
    <t>US Breastfeeding Committee: a national nonprofit coalition driving collaborative efforts for policy/practices that create a landscape of breastfeeding support.</t>
  </si>
  <si>
    <t>Mother tweeter. Dad joker. Politicked.</t>
  </si>
  <si>
    <t>@NoraReed's true feelings. used to post less but then people apparently decided fascism was a great fucking idea</t>
  </si>
  <si>
    <t>VEGAN FOR THE ANIMALS</t>
  </si>
  <si>
    <t>Desi by heart, living abroad._xD83D__xDE03_
Married._xD83D__xDE0D_
DM open but please use only if necessary._xD83D__xDE09_</t>
  </si>
  <si>
    <t>Indian_xD83C__xDDEE__xD83C__xDDF3_ | I ❤️ My Andhra | Admirer of Sachin, CBN and Modi</t>
  </si>
  <si>
    <t>Anybody's for a cup of tea.
Intersectional Free Speechist.
Resistance is futile, there will be freedom.
Penguin Realist.
Indigenous.
No lists, thanks.</t>
  </si>
  <si>
    <t>Spire | 24 | ♑️ | they/she | INFP | _xD83D__xDD1E_ | do not interact if you’re a minor | it’s currently real sylvain and lorenz fucker hours | icon by @panacotts | FUB free</t>
  </si>
  <si>
    <t>✌pol/brooke. 23. she/her. socal gal w/ penis envy. vanven ruined my life. talk to me whenever! _xD83D__xDC4C_ header by @thefauxsynder + icon by @summersintahoe _xD83E__xDD19_</t>
  </si>
  <si>
    <t>i think my brain is small | i feel just like fabo | #OceanGang</t>
  </si>
  <si>
    <t>group birth doula support for DC and MD areas</t>
  </si>
  <si>
    <t>Un durazno con complejo de mandarina que huele a fresita y sabe a limon :D/ •|
( ´◔ ‸◔‘) Te amo ❤ @Sukiw23</t>
  </si>
  <si>
    <t>Going to be a cancer survivor until something else takes my life. Farming is so much fun! #MIZZOU and all the rest are Blue,#KCROYALS #EVERTON #VALIUM &amp; #CHIEFS</t>
  </si>
  <si>
    <t>I’m older than I wish to be and this town holds no more for me...</t>
  </si>
  <si>
    <t>동방 오리지널 음악 앨범 중 '비봉구락부'에 관련된 앨범 트랙의 어레인지를 주로 츠부야키 하는 봇입니다. 자세한 것은 프로필의 웹 링크로.</t>
  </si>
  <si>
    <t>Loves: Blue Cheese, Michael Che, thumb wars, sneezing, Weather Channel, hockey fights, xtra cheese, bleacher seats, Mario Party, #Kamikaze and Two Pt Coversions</t>
  </si>
  <si>
    <t>Political Writer _xD83D__xDCDD__xD83D__xDC69__xD83C__xDFFE_‍_xD83D__xDCBB__xD83D__xDC9C_| Millennial |History Nerd | She/Her/Hers |</t>
  </si>
  <si>
    <t>instagram: aprilprt</t>
  </si>
  <si>
    <t>God First. Human. Lover. MUSIC in my Neurons. daughter. Foodie. Sophistication. Simple. style. fashion. Venda.</t>
  </si>
  <si>
    <t>Official @Tumalizer Account | @KaizerChiefs Die Hard Supporter | Marketing Graduate</t>
  </si>
  <si>
    <t>_xD83C__xDDFF__xD83C__xDDE6_Life is about managing Hypocrisy _xD83D__xDC41__xD83E__xDD8B_ She/her</t>
  </si>
  <si>
    <t>Unapologetically &amp; fiercely African.  Aviation, Africa, food, the arts, elephants, family, travel, trees, dogs &amp; other random things _xD83C__xDDFF__xD83C__xDDE6_
#OutAndAboutWithAnna</t>
  </si>
  <si>
    <t>Please DON'T follow if you ONLY looking for followers!!!</t>
  </si>
  <si>
    <t>Author of The Elephant Gospel and also new book: Are You Willing?</t>
  </si>
  <si>
    <t>I love Jesus. I love Scripture. I like people. I like diversity. My interactions and follows do not equal endorsements or reflections of doctrinal alignment.</t>
  </si>
  <si>
    <t>23 in a relationship college graduate part time Sales Associate working Retail for 3 years</t>
  </si>
  <si>
    <t>Leave all of your back office tasks to us.  Move those tasks from your inbox to ours</t>
  </si>
  <si>
    <t>I want a tiny baby elephant. If you clap, I clap back. I write: Ayiti, Untamed State, Bad Feminist, Difficult Women, World of Wakanda, Hunger, Not That Bad.</t>
  </si>
  <si>
    <t>Specializing in essential assets and income investing. Retweets or links are not endorsements. Additional disclosure: https://t.co/fBrZX5XL2A</t>
  </si>
  <si>
    <t>Connecting decision makers to a dynamic network of information, people and ideas.</t>
  </si>
  <si>
    <t>Entertainment Music Radio &amp; TV International Entertainment Government LifeStyle Life &amp; Style Travel</t>
  </si>
  <si>
    <t>A friend ,a sister ,a daughter ,a predictor , a confidante , a dog lover , a shoe collector and a fashionista.Some may call me Lucky but I am LadyLuck herself</t>
  </si>
  <si>
    <t>Army VET married to a VET... Together we are ARMY STRONG!! I am an original &amp; a masterpiece. Evil DOES NOT reside in me! I am filled with the essence of life!</t>
  </si>
  <si>
    <t>livin like larry.</t>
  </si>
  <si>
    <t>Father of 4 girls, 2 granddaughters &amp; a grandson</t>
  </si>
  <si>
    <t>history buff, science nerd, EMT in pearls, volunteer, animal lover. Future PA. #depression #anxiety #PMDD #vsg</t>
  </si>
  <si>
    <t>reporter/playing online at @BuzzFeedNews. proud member of @BFNewsUnion. tell me things: julia.reinstein@buzzfeed.com or DM</t>
  </si>
  <si>
    <t>Human Rights Activist. Journalist. Fiction https://t.co/FLo3b2mYil Screenwriter. https://t.co/DOb8cuMFZk  State of the State https://t.co/wVyDG91FqQ
Co-founder of Revelatur</t>
  </si>
  <si>
    <t>Writer. 1970s-vintage Trekkie &amp; Whovian, Yiddishist, Cartomancer #WeAreStarfleet #AbolishICE #ImpeachTrumpPenceBarr #IAmAntifascist #NeverAgainMeansNow no FBRs</t>
  </si>
  <si>
    <t>Currently unwilling participant in most dreadful reality show.</t>
  </si>
  <si>
    <t>Freelance Video_xD83D__xDCF9_ Editor_xD83C__xDFAC_
Lifestyle_xD83D__xDC83_. Foodie_xD83C__xDF7D_. Travel✈_xD83C__xDFD6__xD83C__xDF0F_
MCC_xD83C__xDF7E_crazy. Vino_xD83E__xDD42_ Guinea Pigi.
Social Photo_xD83D__xDCF8_ SM Management
❤Adventure, People, Life, Laughs</t>
  </si>
  <si>
    <t>Not for the Faint at Heart! Don’t @ me your unsolicited feelings, that’s what the trashcan _xD83D__xDDD1_ is for _xD83D__xDE18_</t>
  </si>
  <si>
    <t>Writer. English Teacher. For all enquires: Meloywrites.info@gmail.com</t>
  </si>
  <si>
    <t>I am only Human.</t>
  </si>
  <si>
    <t>Former College Now Professional Men's League Hockey Player Looking 4 A Contract _xD83D__xDE2C_. I'm here 4 Hockey, Politics, Bourbon, Hockey, Beer, Politics, Hockey &amp; Golf</t>
  </si>
  <si>
    <t>I am a Party Animal, Comedian, Actor, Author, Host, Fast Eater, Husband, Dad...I am the Machine. Go watch my specials #TheMachine &amp; #SecretTime now on Netflix!</t>
  </si>
  <si>
    <t>▪PRAYER▪WORD LOVER
▪WORSHIPER▪WARRIOR
▪DISCIPLE▪ENCOURAGER
▪MENTOR▪DAUGHTER
▪SISTER▪MOTHER▪MEME 
▪AUNT ▪AUTHOR ▪BFF</t>
  </si>
  <si>
    <t>Clinical Psychology (PsyD) student in DC. _xD83C__xDF3B_ I miss the sea and sing folk songs in the shower. _xD83C__xDF3B_ I love almost everyone.</t>
  </si>
  <si>
    <t>Experienced Web and Graphic designer, creating innovative digital solutions for clients worldwide.</t>
  </si>
  <si>
    <t>ドノーマルレーシング TC1000:45.580(晴)49.320(雨)
アイコンはとりえす大先生 @tries_toriaezu</t>
  </si>
  <si>
    <t>Child  friendly content. Toys and books reviews.Please check out my YouTube channel for more videos, leave a comment and subscribe. New videos weekly.</t>
  </si>
  <si>
    <t>Alles over jouw edele viervoeter!</t>
  </si>
  <si>
    <t>Eh ayun. 
Easy to please, medyo hard to get.
Natural flirt. Oh ha.</t>
  </si>
  <si>
    <t>I'm not THAT busy daw</t>
  </si>
  <si>
    <t>Hapa in the 6ix. Food. _xD83C__xDF63_ Styles classical musicians. _xD83C__xDFB6_ Video: https://t.co/y4sjdgvDQF #breakfastmeditation</t>
  </si>
  <si>
    <t>Wake up with Your Morning on CTV and @AnneMarieAMK, @BenMulroney, @melissagrelo, @LindseyDeluce, @KelseyMcEwen</t>
  </si>
  <si>
    <t>CTV producer, cupcake connoisseur, jumping shot enthusiast. Tweets are my own.</t>
  </si>
  <si>
    <t>Tortoise Investments</t>
  </si>
  <si>
    <t>Lucky father to my three beautiful girls, dirt bike riding S. CA born and raised. Keeping my head down, working hard.</t>
  </si>
  <si>
    <t>I play too much        info@nanacastro.com IG: @nana_castro</t>
  </si>
  <si>
    <t>_xD83C__xDDE8__xD83C__xDDF4_ IG: killalaura</t>
  </si>
  <si>
    <t>Filmmaker _xD83C__xDFA5_ Actor _xD83D__xDE0E_ Battle Rap Fan. _xD83D__xDC4A__xD83C__xDFFD_</t>
  </si>
  <si>
    <t>I GOTTA BRAND NEW BITCH! AND A BRAND NEW SWAG! IT'S A MANS WORLD BUT NOW MAMAS GOT A BRAND NEW BAG! FOLLOW ON INSTA @MSDOTFIT #QINGQUALITYENT #QINGSHIT</t>
  </si>
  <si>
    <t>For Booking Info: CortezPolitics@GMail.com _xD83D__xDCCC_ Cortez #TheBodegaCollection Out Now</t>
  </si>
  <si>
    <t>my loves: my family, my friends, books &amp; sports...mainly ⚾️</t>
  </si>
  <si>
    <t>Colorado native, Broncos fanatic, believer in Mile High Magic. Scorned by, but desperately loyal to, the Rockies. Proud to be a CSU Ram.</t>
  </si>
  <si>
    <t>How about some chicken poodle soup?   Profile picture is AI generated.  _xD83D__xDE0A_
A mindless, soulless automaton - Like the rest of you.</t>
  </si>
  <si>
    <t>it’s homie time</t>
  </si>
  <si>
    <t>Wholesale and Retail Personal Care and Home Fragrance</t>
  </si>
  <si>
    <t>If you have questions or need help please contact us at @AskeBay</t>
  </si>
  <si>
    <t>Outlander &amp; Politics. Came here for Outlander, but politics happened. #SmashThePatriarchy</t>
  </si>
  <si>
    <t>Entrepreneur Writer Journalist Equestrian Dancer Boogie-boarder _xD83C__xDF0E_ traveler #OutlanderBehindTheScenes https://t.co/9cyIjjfbC6</t>
  </si>
  <si>
    <t>Wife, Mother, Grandma Reader/watcher/supporter of ALL things #Outlander, Love..#SamHeughan #CaitrionaBalfe #Heughligan #MyPeakChallenge</t>
  </si>
  <si>
    <t>classical pianist/opera coach, mom of a professional ballerina. Widow. Liberal ❄️ Huge fan of Outlander books and show _xD83D__xDE0D_ 2019 MPC _xD83D__xDCAA__xD83C__xDFFC__xD83D__xDCAA__xD83C__xDFFC_</t>
  </si>
  <si>
    <t>Sunday, March 4th 10am – 2pm                    The Mansion at Oyster Bay 1 S Woods Rd Woodbury, NY 11797 #babyexpo</t>
  </si>
  <si>
    <t>My Interests: Finance, Whiskey, Politics, Books, Food, Meeting Strangers
#altcenter</t>
  </si>
  <si>
    <t>"An individual's freedom is only as subjective as to what the majority thinks about what happened a week ago." -Thomas Jefferson</t>
  </si>
  <si>
    <t>TV Storyboarder, Writer. Now: Rough Draft. Before:Titmouse, Disney Intr., Powerhouse, FX, [AS], PBS, CC, +. Better than the bio. dagnificent@gmail.com (she/her)</t>
  </si>
  <si>
    <t>Writer. Support staff @thewalkingdead / former page @nbcuniversal. Dorothy Parker meets Adultswim.</t>
  </si>
  <si>
    <t>e-Nas brings you the best hand-picked daily deals. We also have a lot of offers and voucher codes from the most reputed brands in the uk.</t>
  </si>
  <si>
    <t>Mum. Senior Lecturer (HE). SeNSS ESRC PhD Psychology student. QTS. FHEA. Trustee. Interests- developmental psychology, parenting, educ. Opinions own. She/her.</t>
  </si>
  <si>
    <t>The Unicef UK Baby Friendly Initiative works with health services to support breastfeeding and loving parent-infant relationships.</t>
  </si>
  <si>
    <t>Atain: Avoiding Term Admissions Into Neonatal units. A programme to reduce harm &amp; avoidable admissions to neonatal units. Join the journey!</t>
  </si>
  <si>
    <t>#SkinToSkin #Compassion #BeKind #ifBabiesCouldTalk Feminist Midwife @WeMidwives #SideCots Speaker #REBEL Midwifery Consultant</t>
  </si>
  <si>
    <t>22 _xD83C__xDF08_ | i like video games</t>
  </si>
  <si>
    <t>@emyloid poo poo pee pee and my banner</t>
  </si>
  <si>
    <t>Retired classroom aide. Married. 2 grown daughters. XFiles ,MSR,David Duchovny Gillian Anderson Gillovny fanatic.</t>
  </si>
  <si>
    <t>My obsession with The X-Files borders on problematic, and I'm OK with that.</t>
  </si>
  <si>
    <t>_xD83D__xDEF8__xD83D__xDC7D_writer, fic author, x-phile since '97_xD83D__xDC7D__xD83D__xDEF8_ Keeping things positive.✌
my ao3:https://t.co/M46q517KhO
@peacenik0 on tumblr</t>
  </si>
  <si>
    <t>X-Files tweets. INTJ. Co-host of @XFDPodcast. ao3: admiralty. Cleavage &amp; Ambition. I almost knocked Gillian Anderson over but she said “we're cool, we're cool.”</t>
  </si>
  <si>
    <t>Here for the MSR Anything Gillian or David.</t>
  </si>
  <si>
    <t>Welcome to the world of Charmo where everthing is awesome! Fun fact: I'm a girl!</t>
  </si>
  <si>
    <t>Building a healthier, better educated, and more just society. We are Montclair State University's College of Education and Human Services.</t>
  </si>
  <si>
    <t>The world’s largest ticketing &amp; event technology platform, powering millions of events around the globe each year. Need help? Tweet @EventbriteHelp</t>
  </si>
  <si>
    <t>Provides homeopathic treatment, nutritional advice, pregnancy classes and lifestyle coaching for children, pregnant women, and families; all under one roof.</t>
  </si>
  <si>
    <t>I tweet about politics and reality-tv with the same level of seriousness and enthusiasm; deal with it.</t>
  </si>
  <si>
    <t>Staff Writer, @TheAtlantic Ideas. My jokes aren't funny. adam@theatlantic.com adamserwer@protonmail.com</t>
  </si>
  <si>
    <t>Lost my old account @joemac06 for sending unsolicited dick pics to my male followers</t>
  </si>
  <si>
    <t>WOMENS HEALTH NETWORK. Modern Medicine. #WomensHealth. CAREGIVER. #WORKINGWomen. PREVENTION. Plant Protein. #TIMESUP. #FUDGECANCER _xD83D__xDC9A_Healthcare is a Habit. _xD83C__xDF47__xD83C__xDF4F_</t>
  </si>
  <si>
    <t>Health Expert || 2X Bestselling Author "How to Fight FATflammation!" || Podcast Host || Speaker || Fox News || CBS The Doctors TV || Huff Post Top Health Expert</t>
  </si>
  <si>
    <t>Fortnite Mobile Player for @FnxEsports</t>
  </si>
  <si>
    <t>Professional Fortnite Player For @Teamsecret . Come watch me live at https://t.co/j35oBiqz7d -- WC Qualified 3x Duos 1x Solo</t>
  </si>
  <si>
    <t>fortnite for @NRGgg - 4X WORLD CUP QUALIFIED _xD83C__xDFC6_</t>
  </si>
  <si>
    <t>Fortnite Pro Player for @solarytv Winter Royal Finalist  | Winner #DreamhackSevilla2018 _xD83C__xDFC6_</t>
  </si>
  <si>
    <t>@Prism_Gang _xD83D__xDC8E_ Powered by @elgatogamingFR. Business : teeqzy@prismgang.com Code Epic : Teekzie</t>
  </si>
  <si>
    <t>Pro fortnite @Team_Atlantis! #1 blitz showdown_xD83C__xDFC6_ 4x skirmish Winner https://t.co/nJcL1moomz https://t.co/RoNkdYkmCZ - https://t.co/df7cMWxJup</t>
  </si>
  <si>
    <t>@FortniteGame @TrainHardEsport @LogitechGFrance</t>
  </si>
  <si>
    <t>greatest decision you could make | https://t.co/VpGr09ul0k | @LeoJayT</t>
  </si>
  <si>
    <t>Professional Fortnite player 
Currently #1 in Slovenia</t>
  </si>
  <si>
    <t>Le streameur préféré de ton dealeur préféré. Grand gourou des JL. @Prism_Gang _xD83D__xDC8E_ Sponsored by @elgatogamingFR. Contact : tomy@prismgang.com</t>
  </si>
  <si>
    <t>@Prism_Gang _xD83D__xDC8E_Powered by @elgatogamingFR. Instagram : Mxshway / YouTube : Mushway / Twitch : Mushway / Code Epic : Mushway / Contact : mushway@prismgang.com</t>
  </si>
  <si>
    <t>Vendeur de skins exclusifs disponible 24H/24 _xD83C__xDF85_ #BKALYSNOFAKE</t>
  </si>
  <si>
    <t>28 ans, @Prism_Gang. @elgatogamingFR. 
Contact : payam@prismgang.com</t>
  </si>
  <si>
    <t>#GoPackGo #IBelieveInGute #RoadToThe14thChampionship</t>
  </si>
  <si>
    <t>Me. Mom. Wanna be sports photographer. Packers fanatic. Iowa Hawkeyes. New York Yankees. SVU fanatic. Castle fanatic.
#ShaSha #4126988</t>
  </si>
  <si>
    <t>Owned by _xD83D__xDC15_ 10 DOGS_xD83D__xDC9C_
DOGS RULE_xD83D__xDC15_ _xD83D__xDC99_Animals_xD83D__xDC95_Paleontology _xD83D__xDC9B_Psych RN♀DARE TO THINK FOR YOURSELF ⚛️ATHEIST⚛️ TRUMP ➡️MOST DANGEROUS MAN IN WORLD_xD83C__xDF0A_Ω</t>
  </si>
  <si>
    <t>Author of 18 Acres series, mom, dog walker, gardener. Host of Deadline White House at 4 pm on MSNBC</t>
  </si>
  <si>
    <t>“Ignorance, allied with power, is the most ferocious enemy justice can have.” - James Baldwin #AMJoy #reiders</t>
  </si>
  <si>
    <t>msnbc addict-joyful embracer of rampant ADHD-journeying thru life with lovely ppl-a tiny blue dot in West Texas</t>
  </si>
  <si>
    <t>Code name: White Dove. Fighter pilot @JasLennox is Blue Falcon. We're a team @JosefKostanNC1 Comdr of the Ghost Team (Avi not me. Parody) @NightsCovenant1_xD83D__xDD4A_️</t>
  </si>
  <si>
    <t>Sometimes, someone like @MickStJohnNC1 comes into your life, so unexpectedly, takes your heart by surprise, and changes your life forever. Parody RP acct.</t>
  </si>
  <si>
    <t>You weren't in my bed running your hands up and down my body just now were you? @HenryFitzroy Depends. Where you enjoying it? Blood Kiss</t>
  </si>
  <si>
    <t>(Parody) Born Henry Duke of Richmond 1519. In the present day, she @VickiNelsonNC1 threatened my dental work. I hit her over the head~Must be Love (Avi not me)</t>
  </si>
  <si>
    <t>First time I held @BethTurnerNC1  in my arms she was a child, I tried to stay close, just out of sight, in case she needed me. Tonight she did. @NightsCovenant1</t>
  </si>
  <si>
    <t>Vampire-Businessman/Cᴏᴍᴍᴀɴᴅᴇʀ Oғ Sʜᴀᴅᴏᴡ Sᴏʟᴅɪᴇʀs /Wᴇ Pʀᴏᴛᴇᴄᴛ Tʜᴇ Nɪɢʜᴛ/My Angel @AngelKostanNC1/ My Firecracker @KeiraKostanNC1 (RP Parody Acct)</t>
  </si>
  <si>
    <t>Code name: Blue Falcon. White Dove @KatarinaDramis....she is my team mate or is it more?...time will tell...we work for @JosefKostanNC1/parody rp acct</t>
  </si>
  <si>
    <t>I took an oath to defend the Constitution from enemies foreign and domestic. I hold that oath sacred still. We have an Enemy in Trump.  Resist. Fight. Win.</t>
  </si>
  <si>
    <t>We Got Character is taking you back in time with character #apparel, #collectibles, and #toys from the '80s to now. #Blastfromthepast #Fun</t>
  </si>
  <si>
    <t>Podcast for #chronicillness @invisiblenotbrk  
http://www.invisiblenotbroken.com
http://www.owlandtwine.com
♿ Ehlers Danlos
Cabagges+kings for #nanowrimo</t>
  </si>
  <si>
    <t>I write life. Black &amp; disabled. Chat fluffer. 1st @HotMommasProj Fellow. Other Topics: #MySpoons, #ChronicPain, #cancer &amp; Typos cuz #BrainFog. She/her</t>
  </si>
  <si>
    <t>She/Her
DisRights Advocate&amp;Community Builder 
Founder #ChronicLoaf
https://t.co/98hAb1asWs
https://t.co/QDcA2hiRX6 #CannabisConsultant
[TW:I Forget TWs]</t>
  </si>
  <si>
    <t>Playhouse West</t>
  </si>
  <si>
    <t>doin it, and doin it, and doin it well. 
#BlackTechTwitter: automation, scaling, systems, devops, data sci, cloud, cyber sec, python
my favorite biz books _xD83D__xDC47_</t>
  </si>
  <si>
    <t>Just Hashtags</t>
  </si>
  <si>
    <t>OUR MOTTO: BE DISCOVERED BE SEEN &amp; BE HEARD! EVEN IF 1 MILLION PEOPLE KNOW YOU, THERE ARE MILLIONS THAT DON'T! 
https://t.co/RZPMLxEdNr</t>
  </si>
  <si>
    <t>They swim... the mark of Satan is upon them. They must hang.</t>
  </si>
  <si>
    <t>Fighting against the physical inactivity epidemic.</t>
  </si>
  <si>
    <t>On tour - tickets on-sale here: https://t.co/u2LfstdCwR</t>
  </si>
  <si>
    <t>Free #Classified Advertising. Buy &amp; Sell, New or Used! Advertise Your #FaceBook, #Etsy, #LinkedIn, #Pinterest, #Blogs and #YouTube. Find It Love It Buy It!</t>
  </si>
  <si>
    <t>A PATRIOT</t>
  </si>
  <si>
    <t>Can Trump—and we—save America from the Democrats a second time? "Death of a Nation" is available now on DVD, Blu-ray, &amp; Digital HD!</t>
  </si>
  <si>
    <t>What ya life like?</t>
  </si>
  <si>
    <t>I don't need no help I can sabotage me by myself ♐️ _xD81A__xDD10__xD83D__xDDA4__xD83D__xDD2E_bisexual bruja _xD83C__xDF08_</t>
  </si>
  <si>
    <t>Researcher, sometime NIHR Post Doctoral Fellow, @NPEU_Oxford @NPEU_UKMidSS; feminist; mother (not necessarily in that order). Tweeting in personal capacity.</t>
  </si>
  <si>
    <t>Advocate/facilitator of service user involvement in maternity services &amp; research. #Rights #Evidence Aspergers, cancer, mental health, #MVPs #ContofCarer #MUNet</t>
  </si>
  <si>
    <t>Lobbyist for Big Vagina. Author of INVISIBLE WOMEN. Literary agent: tbohan[at]https://t.co/IHXFowx8j2
Speaking agent: hannaholdman[at]https://t.co/ZAHq7gzqwg</t>
  </si>
  <si>
    <t>Clinical Psychologist, PhD Developmental Psych, worked in adult mental health, currently on break from clinical work to have fun with toddler &amp; write. Own views</t>
  </si>
  <si>
    <t>TPM is the leading practice-focused journal for midwives, now incorporating the NEW online platform for all maternity workers _xD83D__xDC49__xD83C__xDFFD_@All4Maternity. Come join us!</t>
  </si>
  <si>
    <t>WELCOME to our exciting online platform for midwives &amp; ALL maternity workers, incorporating @TPM_journal _xD83C__xDF93_ @TSM_journal _xD83D__xDE0A_ Learning, _xD83E__xDD32__xD83C__xDFFC_ Sharing, _xD83E__xDDE1_ Caring</t>
  </si>
  <si>
    <t>Midwife. Mother. Enthusiast. Educator. Researcher. Director The Practising Midwife Journal _xD83D__xDCD3_ Curator https://t.co/BZJRN1kPOV - one half of @ByromandByrom</t>
  </si>
  <si>
    <t>Professor of Midwifery, academic, lives Oxford travels the world https://t.co/b9TIZi1f9X</t>
  </si>
  <si>
    <t>Head of Midwifery. Views expressed here are not my own. Retweets are not endorsement.</t>
  </si>
  <si>
    <t>Working to strengthen midwifery and improve care for childbearing women, partners &amp; babies. https://t.co/xbhy9MRnhn</t>
  </si>
  <si>
    <t>#hellomynameis Rachel | #continuityofcarer | #HealthInequalities #BirthJustice | Specialist midwife for @betterstartBFD change team | usual caveats | she/they</t>
  </si>
  <si>
    <t>Midwife • Feminist • Family • Books @sheenabsood &amp; @SquaringC • @All4Maternity • OBE &amp; Honorary Fellow @midwivesRCM Honorary Doctorates @bournemouthuni @UCLan</t>
  </si>
  <si>
    <t>Social geographer (PhD-qual research-UK birth culture) with keen interest in public policy/justice/good governance. Mumx4. Charity Trustee/volunteer/worker</t>
  </si>
  <si>
    <t>Midwife &amp; MRes research student. Mum to three girls. On The Practising Midwife Editorial Board &amp; part of BloodtoBaby
#whywedoresearch #futuremidwifery</t>
  </si>
  <si>
    <t>Geneva, Switzerland</t>
  </si>
  <si>
    <t>Colorado, USA, Earth</t>
  </si>
  <si>
    <t>Los Angeles, CA</t>
  </si>
  <si>
    <t>Orlando, FL</t>
  </si>
  <si>
    <t>Rustenburg, South Africa</t>
  </si>
  <si>
    <t>Snellville, GA</t>
  </si>
  <si>
    <t>South Africa</t>
  </si>
  <si>
    <t>ATLANTA GA.</t>
  </si>
  <si>
    <t>Atlanta, GA</t>
  </si>
  <si>
    <t>Canyon Lake, TX</t>
  </si>
  <si>
    <t>Litter Box</t>
  </si>
  <si>
    <t>nunya bizness twitter</t>
  </si>
  <si>
    <t xml:space="preserve">New Jersey _xD83D__xDD03_ North Carolina </t>
  </si>
  <si>
    <t>Ivry-sur-Seine, France</t>
  </si>
  <si>
    <t>France</t>
  </si>
  <si>
    <t>In a demon's den.</t>
  </si>
  <si>
    <t>New Zealand</t>
  </si>
  <si>
    <t>21 + they/them | taíno&amp;navajo</t>
  </si>
  <si>
    <t>Zürich, Switzerland</t>
  </si>
  <si>
    <t>Wellington, Florida</t>
  </si>
  <si>
    <t>USA</t>
  </si>
  <si>
    <t>Austin, TX</t>
  </si>
  <si>
    <t>New York City</t>
  </si>
  <si>
    <t>In A Deep Bunker in The USA</t>
  </si>
  <si>
    <t>Oklahoma City, OK</t>
  </si>
  <si>
    <t>Online and Beyond ......</t>
  </si>
  <si>
    <t>Dublin | Glasgow</t>
  </si>
  <si>
    <t>Baltimore, MD</t>
  </si>
  <si>
    <t>Washington, USA</t>
  </si>
  <si>
    <t>Nunya, Alaska</t>
  </si>
  <si>
    <t>St Louis, MO</t>
  </si>
  <si>
    <t>International</t>
  </si>
  <si>
    <t>Denver, CO</t>
  </si>
  <si>
    <t>Washington, DC</t>
  </si>
  <si>
    <t>10800 Main Street</t>
  </si>
  <si>
    <t>Mississippi (not bragging)</t>
  </si>
  <si>
    <t xml:space="preserve">Coastal Elite </t>
  </si>
  <si>
    <t>The Greater Chicagoland Area</t>
  </si>
  <si>
    <t xml:space="preserve">The Labyrinth </t>
  </si>
  <si>
    <t>Deathknell</t>
  </si>
  <si>
    <t>Philadelphia, PA</t>
  </si>
  <si>
    <t>Canada</t>
  </si>
  <si>
    <t xml:space="preserve">Canada </t>
  </si>
  <si>
    <t>Ottawa Canada</t>
  </si>
  <si>
    <t>5sick2 _xD83D__xDE24_</t>
  </si>
  <si>
    <t>Endsville</t>
  </si>
  <si>
    <t>Car</t>
  </si>
  <si>
    <t>森</t>
  </si>
  <si>
    <t>偵都ヨコハマ</t>
  </si>
  <si>
    <t>in a cherry blossom tree</t>
  </si>
  <si>
    <t>Bristol, or where needed</t>
  </si>
  <si>
    <t>Nottingham, UK</t>
  </si>
  <si>
    <t>UK</t>
  </si>
  <si>
    <t>Liverpool</t>
  </si>
  <si>
    <t>London, England</t>
  </si>
  <si>
    <t>England, United Kingdom</t>
  </si>
  <si>
    <t>The North Remembers</t>
  </si>
  <si>
    <t>UT</t>
  </si>
  <si>
    <t>Calgary</t>
  </si>
  <si>
    <t>Vancouver, British Columbia</t>
  </si>
  <si>
    <t>Ringwood, NJ</t>
  </si>
  <si>
    <t>Reino Unido</t>
  </si>
  <si>
    <t>Twin Cities, MN</t>
  </si>
  <si>
    <t>Fairbanks, AK</t>
  </si>
  <si>
    <t>ENG||ESP OK!</t>
  </si>
  <si>
    <t>Stilfontein</t>
  </si>
  <si>
    <t>Johannesburg, South Africa</t>
  </si>
  <si>
    <t>Granada (España) グラナダ（スペイン）</t>
  </si>
  <si>
    <t xml:space="preserve">59 2nd Rd, Kew, Johannesburg, </t>
  </si>
  <si>
    <t>헤더 고앵이 죽은거 아님 자는거임</t>
  </si>
  <si>
    <t>Cape Town</t>
  </si>
  <si>
    <t>MA</t>
  </si>
  <si>
    <t>Madhya Pradesh, India</t>
  </si>
  <si>
    <t>NJ Transit Correction Center</t>
  </si>
  <si>
    <t>ck61</t>
  </si>
  <si>
    <t>Pettyland</t>
  </si>
  <si>
    <t>somewhere cooking</t>
  </si>
  <si>
    <t>South East, England</t>
  </si>
  <si>
    <t>Internet</t>
  </si>
  <si>
    <t>California</t>
  </si>
  <si>
    <t>Slidell, LA</t>
  </si>
  <si>
    <t>Virtually Everywhere</t>
  </si>
  <si>
    <t>Massachusetts</t>
  </si>
  <si>
    <t>Chicago</t>
  </si>
  <si>
    <t>Oklahoma, USA</t>
  </si>
  <si>
    <t>Pacific Northwest _xD83D__xDC99__xD83D__xDC9A_</t>
  </si>
  <si>
    <t>Albany, NY</t>
  </si>
  <si>
    <t>a field of cornflowers at dusk</t>
  </si>
  <si>
    <t>YODARE RECORDS</t>
  </si>
  <si>
    <t>南アルプス市</t>
  </si>
  <si>
    <t>Boston, MA</t>
  </si>
  <si>
    <t>the universal field</t>
  </si>
  <si>
    <t>Haddington, Scotland</t>
  </si>
  <si>
    <t>Glasgow, Scotland</t>
  </si>
  <si>
    <t xml:space="preserve">Scotland </t>
  </si>
  <si>
    <t>Haymarket, Edinburgh, Scotland</t>
  </si>
  <si>
    <t>Connecticut, USA</t>
  </si>
  <si>
    <t>We are everywhere</t>
  </si>
  <si>
    <t>Arkansas</t>
  </si>
  <si>
    <t>A great place to lay my eggs</t>
  </si>
  <si>
    <t>Memphis, TN</t>
  </si>
  <si>
    <t>New Jersey, USA</t>
  </si>
  <si>
    <t>山梨県</t>
  </si>
  <si>
    <t>a salt shaker under the sea</t>
  </si>
  <si>
    <t>北区</t>
  </si>
  <si>
    <t>日本</t>
  </si>
  <si>
    <t>ｱｲﾏｽ要素…ﾄﾞｺ…</t>
  </si>
  <si>
    <t>Cleveland, OH</t>
  </si>
  <si>
    <t>St. Louis, MO, United States</t>
  </si>
  <si>
    <t>Charlotte, NC</t>
  </si>
  <si>
    <t>Curitiba, Brasil</t>
  </si>
  <si>
    <t>Tacoma, WA</t>
  </si>
  <si>
    <t>Florida, USA</t>
  </si>
  <si>
    <t>San Francisco, CA</t>
  </si>
  <si>
    <t>denai alam, shah alam</t>
  </si>
  <si>
    <t>Dawhah, Qatar</t>
  </si>
  <si>
    <t>Zone 2</t>
  </si>
  <si>
    <t>Spain</t>
  </si>
  <si>
    <t>inside jk’s giant nose _xD83C__xDFF3_️‍_xD83C__xDF08_</t>
  </si>
  <si>
    <t>Ile-de-France, France</t>
  </si>
  <si>
    <t>Colchester, England</t>
  </si>
  <si>
    <t>Suomi</t>
  </si>
  <si>
    <t>Los Angeles</t>
  </si>
  <si>
    <t>Jacksonville Beach, FL</t>
  </si>
  <si>
    <t>Yeovil, Somerset, England, UK</t>
  </si>
  <si>
    <t>Space</t>
  </si>
  <si>
    <t>Chicago, IL</t>
  </si>
  <si>
    <t>LA-ish</t>
  </si>
  <si>
    <t>the void</t>
  </si>
  <si>
    <t>East Village, Manhattan</t>
  </si>
  <si>
    <t>Greenland, United Kingston</t>
  </si>
  <si>
    <t>Ohio, USA</t>
  </si>
  <si>
    <t>basedworld</t>
  </si>
  <si>
    <t>En el collar de Suki</t>
  </si>
  <si>
    <t xml:space="preserve">NW Missouri </t>
  </si>
  <si>
    <t>North East</t>
  </si>
  <si>
    <t>Madison, AL</t>
  </si>
  <si>
    <t>South Africa, Johannesburg</t>
  </si>
  <si>
    <t>Vaal, Sebokeng (016)</t>
  </si>
  <si>
    <t>Midrand</t>
  </si>
  <si>
    <t>Houston, TX</t>
  </si>
  <si>
    <t xml:space="preserve">Columbus, OH </t>
  </si>
  <si>
    <t xml:space="preserve">The Gaygency, Wakanda </t>
  </si>
  <si>
    <t>Leawood, KS</t>
  </si>
  <si>
    <t>Around the globe</t>
  </si>
  <si>
    <t xml:space="preserve">Thornton </t>
  </si>
  <si>
    <t>Roodepoort, South Africa</t>
  </si>
  <si>
    <t>Blythewood, SC</t>
  </si>
  <si>
    <t>New York, NY</t>
  </si>
  <si>
    <t>Florida</t>
  </si>
  <si>
    <t>Brooklyn, NY</t>
  </si>
  <si>
    <t>Raxacoricofallapatorius</t>
  </si>
  <si>
    <t>Jozi, South Africa</t>
  </si>
  <si>
    <t>London, UK</t>
  </si>
  <si>
    <t>Canada in Jesus name</t>
  </si>
  <si>
    <t>New York, USA</t>
  </si>
  <si>
    <t>KINGDOM OF GOD</t>
  </si>
  <si>
    <t>Worldwide</t>
  </si>
  <si>
    <t>蠍蜘蛛の上</t>
  </si>
  <si>
    <t>amsterdam</t>
  </si>
  <si>
    <t>Bulacan</t>
  </si>
  <si>
    <t>Hogtown, eh?</t>
  </si>
  <si>
    <t>Toronto</t>
  </si>
  <si>
    <t>San Diego, CA</t>
  </si>
  <si>
    <t>NYC</t>
  </si>
  <si>
    <t>Brooklyn !!!!</t>
  </si>
  <si>
    <t xml:space="preserve">Living in America </t>
  </si>
  <si>
    <t>Broncos Country</t>
  </si>
  <si>
    <t>Texas</t>
  </si>
  <si>
    <t>San Jose, CA</t>
  </si>
  <si>
    <t>New York, New York</t>
  </si>
  <si>
    <t>Nottingham, England</t>
  </si>
  <si>
    <t>Oxford</t>
  </si>
  <si>
    <t>London</t>
  </si>
  <si>
    <t xml:space="preserve">WeMidwives MatExp </t>
  </si>
  <si>
    <t>California, USA</t>
  </si>
  <si>
    <t>Township of Washington USA</t>
  </si>
  <si>
    <t>White Oak, TX</t>
  </si>
  <si>
    <t>Montclair, NJ</t>
  </si>
  <si>
    <t>Wakad, Pune</t>
  </si>
  <si>
    <t>ÜT: 38.908339,-77.040837</t>
  </si>
  <si>
    <t>Face down ass up</t>
  </si>
  <si>
    <t>SAN FRANCISCO, CA</t>
  </si>
  <si>
    <t>Dallas/International</t>
  </si>
  <si>
    <t>Instagram: @mongraal_</t>
  </si>
  <si>
    <t>CODE BENJYFISHY</t>
  </si>
  <si>
    <t>Var, Provence-Alpes-Côte d'Azu</t>
  </si>
  <si>
    <t>Villa Elgato</t>
  </si>
  <si>
    <t>The Netherlands</t>
  </si>
  <si>
    <t>Dijon, France</t>
  </si>
  <si>
    <t>Lille, France</t>
  </si>
  <si>
    <t>Rio Grand Valley, NM</t>
  </si>
  <si>
    <t>San Angelo, TX</t>
  </si>
  <si>
    <t>California, USA (Avi not me)</t>
  </si>
  <si>
    <t>Everywhere</t>
  </si>
  <si>
    <t>Canada @NightsCovenant1</t>
  </si>
  <si>
    <t>Around</t>
  </si>
  <si>
    <t>Seattle, WA</t>
  </si>
  <si>
    <t>Texas, somehow.</t>
  </si>
  <si>
    <t>Long Beach, CA</t>
  </si>
  <si>
    <t>ÜT: 33.748239,-84.416692</t>
  </si>
  <si>
    <t>SAN DIEGO, CA</t>
  </si>
  <si>
    <t>back of the yards</t>
  </si>
  <si>
    <t>Los Angeles, Ca</t>
  </si>
  <si>
    <t>nyc</t>
  </si>
  <si>
    <t>Farmington, NM</t>
  </si>
  <si>
    <t>Agent: Tracy Bohan at Wylie</t>
  </si>
  <si>
    <t>North West, England</t>
  </si>
  <si>
    <t>Griffith University, Queensland, Australia</t>
  </si>
  <si>
    <t>Murwillumbah, New South Wales</t>
  </si>
  <si>
    <t>West Yorkshire, United Kingdom</t>
  </si>
  <si>
    <t>North England</t>
  </si>
  <si>
    <t>Greater Manchester, England</t>
  </si>
  <si>
    <t>U.K.</t>
  </si>
  <si>
    <t>https://t.co/ObWLFcrZoO</t>
  </si>
  <si>
    <t>http://www.kevinstaut.com</t>
  </si>
  <si>
    <t>https://t.co/5yj6pzDpDg</t>
  </si>
  <si>
    <t>https://t.co/uyZIzBIcJp</t>
  </si>
  <si>
    <t>http://t.co/JQpDQsjAIP</t>
  </si>
  <si>
    <t>http://www.nervedjsmixtapes.com</t>
  </si>
  <si>
    <t>https://t.co/CNMLsDNnJ6</t>
  </si>
  <si>
    <t>https://twitter.com/search?f=tweets&amp;vertical=default&amp;q=from%3A%40clark_gasm%20-filter%3Areplies</t>
  </si>
  <si>
    <t>https://t.co/8NwC3AfrT9</t>
  </si>
  <si>
    <t>https://t.co/lXIK7XvLDS</t>
  </si>
  <si>
    <t>https://t.co/ThKibt0O8f</t>
  </si>
  <si>
    <t>https://t.co/Ys3rvu0J1p</t>
  </si>
  <si>
    <t>https://t.co/uxVMGt3tCL</t>
  </si>
  <si>
    <t>https://t.co/cAtYPI4zip</t>
  </si>
  <si>
    <t>https://cherryflavored98.carrd.co/</t>
  </si>
  <si>
    <t>http://t.co/9NyDJH8xak</t>
  </si>
  <si>
    <t>https://t.co/sZtjpP7pEt</t>
  </si>
  <si>
    <t>https://t.co/b8H9KFPCBs</t>
  </si>
  <si>
    <t>https://laurenhoughauthor.com</t>
  </si>
  <si>
    <t>https://t.co/1zcrCzd0iP</t>
  </si>
  <si>
    <t>http://www.shadowlovepromo.com</t>
  </si>
  <si>
    <t>https://randompublicjournal.com</t>
  </si>
  <si>
    <t>https://t.co/IeIS1CugsZ</t>
  </si>
  <si>
    <t>https://t.co/0ugv5OlVm7</t>
  </si>
  <si>
    <t>http://t.co/DxTna1iTru</t>
  </si>
  <si>
    <t>https://t.co/46YNBZAL2e</t>
  </si>
  <si>
    <t>https://t.co/XOCjQEBDci</t>
  </si>
  <si>
    <t>https://t.co/WfbZqYf9gg</t>
  </si>
  <si>
    <t>https://t.co/DKvso1OP1M</t>
  </si>
  <si>
    <t>https://t.co/goOnf2Wryh</t>
  </si>
  <si>
    <t>http://www.facebook.com/J91287</t>
  </si>
  <si>
    <t>http://www.globeandmail.com</t>
  </si>
  <si>
    <t>https://t.co/WOPvTNFBaz</t>
  </si>
  <si>
    <t>https://t.co/iGp1WXYG7A</t>
  </si>
  <si>
    <t>https://t.co/W3udPbuxs6</t>
  </si>
  <si>
    <t>https://t.co/36gC0GsLtC</t>
  </si>
  <si>
    <t>https://t.co/WwdZsYEMVK</t>
  </si>
  <si>
    <t>https://podcasts.apple.com/us/podcast/oh-my-goff/id1468571274</t>
  </si>
  <si>
    <t>https://t.co/rqB18JkjJ0</t>
  </si>
  <si>
    <t>https://t.co/0f0T5wQfYX</t>
  </si>
  <si>
    <t>http://ripe-tomato.org</t>
  </si>
  <si>
    <t>https://t.co/BDia3VgtkD</t>
  </si>
  <si>
    <t>https://t.co/KxjOkP1XVx</t>
  </si>
  <si>
    <t>http://t.co/jsWvp23JME</t>
  </si>
  <si>
    <t>https://t.co/gj3b9XmUar</t>
  </si>
  <si>
    <t>https://t.co/ngsiYCueXL</t>
  </si>
  <si>
    <t>https://t.co/olonDg3rGw</t>
  </si>
  <si>
    <t>https://t.co/OB56FX9KZM</t>
  </si>
  <si>
    <t>https://t.co/trxnVlM9WY</t>
  </si>
  <si>
    <t>https://t.co/18nNykJFlv</t>
  </si>
  <si>
    <t>http://www.appdropped.com</t>
  </si>
  <si>
    <t>https://t.co/xynoagxKD9</t>
  </si>
  <si>
    <t>https://t.co/FcPnyGlgeM</t>
  </si>
  <si>
    <t>https://t.co/ZbgOwhPxBS</t>
  </si>
  <si>
    <t>https://t.co/xpmC1zuYJ9</t>
  </si>
  <si>
    <t>https://t.co/5TgdPiBKVI</t>
  </si>
  <si>
    <t>https://t.co/q5YhPAEvFG</t>
  </si>
  <si>
    <t>https://t.co/jPQYigsckr</t>
  </si>
  <si>
    <t>https://t.co/eTtUSsdigD</t>
  </si>
  <si>
    <t>https://t.co/4t9YCAFOwA</t>
  </si>
  <si>
    <t>http://coreybroady.com</t>
  </si>
  <si>
    <t>https://t.co/NOXqd3SUam</t>
  </si>
  <si>
    <t>https://t.co/ZVzbVsPJcz</t>
  </si>
  <si>
    <t>https://t.co/gVWNKMJOwK</t>
  </si>
  <si>
    <t>http://t.co/8KAxXnZRs5</t>
  </si>
  <si>
    <t>http://t.co/yaQ0lsQiGR</t>
  </si>
  <si>
    <t>https://t.co/S7vXAVh5TZ</t>
  </si>
  <si>
    <t>http://t.co/D0nnaXgfez</t>
  </si>
  <si>
    <t>https://t.co/5jpXuSnwli</t>
  </si>
  <si>
    <t>https://t.co/KAzgP8IvC9</t>
  </si>
  <si>
    <t>https://t.co/ZUgz9jVXHs</t>
  </si>
  <si>
    <t>http://m.imdb.com/name/nm1184035/</t>
  </si>
  <si>
    <t>https://t.co/mD1okiOJcB</t>
  </si>
  <si>
    <t>https://t.co/VPADj8qg6B</t>
  </si>
  <si>
    <t>https://t.co/UMxiKL5R8S</t>
  </si>
  <si>
    <t>https://t.co/dGnDuclly4</t>
  </si>
  <si>
    <t>http://jillwodnick.com</t>
  </si>
  <si>
    <t>https://t.co/lgPVTOsaLr</t>
  </si>
  <si>
    <t>https://t.co/6t99bFh5oj</t>
  </si>
  <si>
    <t>https://t.co/tlXbHcYmb8</t>
  </si>
  <si>
    <t>https://t.co/5LXzSJXW4V</t>
  </si>
  <si>
    <t>http://www.danaarcuri.com/</t>
  </si>
  <si>
    <t>https://t.co/bCHsCJvLus</t>
  </si>
  <si>
    <t>http://t.co/NWLwlmmfOt</t>
  </si>
  <si>
    <t>https://t.co/FeRdPntip1</t>
  </si>
  <si>
    <t>https://t.co/pE7mMxxnEZ</t>
  </si>
  <si>
    <t>https://t.co/AMZXF4nje0</t>
  </si>
  <si>
    <t>https://t.co/yvZ1Hssbfz</t>
  </si>
  <si>
    <t>https://t.co/0LTKQZxIrK</t>
  </si>
  <si>
    <t>https://t.co/klzPZXCTLv</t>
  </si>
  <si>
    <t>https://t.co/fUKNGGKDUc</t>
  </si>
  <si>
    <t>https://t.co/RcmTZiHQCd</t>
  </si>
  <si>
    <t>https://t.co/kr4E4uy6VT</t>
  </si>
  <si>
    <t>https://t.co/ufeLen4M4Y</t>
  </si>
  <si>
    <t>http://t.co/CkOu6sSIUV</t>
  </si>
  <si>
    <t>http://bit.ly/GetPosh_1</t>
  </si>
  <si>
    <t>http://Instagram.com/j01872</t>
  </si>
  <si>
    <t>https://t.co/igyZAEuORR</t>
  </si>
  <si>
    <t>https://t.co/Et930Hvwlq</t>
  </si>
  <si>
    <t>https://t.co/FgShhJM7JW</t>
  </si>
  <si>
    <t>https://t.co/ZVQ0Mq6BuU</t>
  </si>
  <si>
    <t>https://t.co/zWgzIqJbvB</t>
  </si>
  <si>
    <t>https://t.co/AhM4fOMJfv</t>
  </si>
  <si>
    <t>https://www.facebook.com/watch/</t>
  </si>
  <si>
    <t>https://t.co/uMKmKCyBkg</t>
  </si>
  <si>
    <t>http://www.yedlin.net</t>
  </si>
  <si>
    <t>https://t.co/84WtBVs774</t>
  </si>
  <si>
    <t>https://t.co/TXoF7iVRAR</t>
  </si>
  <si>
    <t>http://t.co/snR3Zbke94</t>
  </si>
  <si>
    <t>https://t.co/Ugqi8B0CKt</t>
  </si>
  <si>
    <t>https://t.co/cPHeFOBzWs</t>
  </si>
  <si>
    <t>https://t.co/MSL9B7mHtv</t>
  </si>
  <si>
    <t>https://society6.com/infinite_scream</t>
  </si>
  <si>
    <t>https://t.co/VyegtkPPfj</t>
  </si>
  <si>
    <t>https://t.co/MUUwt6RQxV</t>
  </si>
  <si>
    <t>https://t.co/72Sb0e4k7a</t>
  </si>
  <si>
    <t>https://t.co/jDYtdGlMYg</t>
  </si>
  <si>
    <t>https://t.co/OIpTSbkrFL</t>
  </si>
  <si>
    <t>http://t.co/hb196h9nQf</t>
  </si>
  <si>
    <t>https://thewritersamantha.com</t>
  </si>
  <si>
    <t>https://t.co/MnEcLP5OXG</t>
  </si>
  <si>
    <t>https://t.co/JpzqQx4XOo</t>
  </si>
  <si>
    <t>https://t.co/Z5NnsNmJd3</t>
  </si>
  <si>
    <t>https://t.co/WvnnkYd0PQ</t>
  </si>
  <si>
    <t>https://t.co/kidDxOCJyv</t>
  </si>
  <si>
    <t>https://t.co/990q7Opv1s</t>
  </si>
  <si>
    <t>http://www.roxanegay.com</t>
  </si>
  <si>
    <t>https://t.co/YYPaBcQ5b3</t>
  </si>
  <si>
    <t>https://t.co/WxhQmDSDJ2</t>
  </si>
  <si>
    <t>https://t.co/bCyAnPfqrr</t>
  </si>
  <si>
    <t>https://www.revelatur.com/</t>
  </si>
  <si>
    <t>https://t.co/Yc3P2MiiDP</t>
  </si>
  <si>
    <t>http://www.instagram.com/meloy.jpeg</t>
  </si>
  <si>
    <t>https://t.co/oWgkdrZ0ME</t>
  </si>
  <si>
    <t>https://t.co/SYWRA6AI2x</t>
  </si>
  <si>
    <t>https://t.co/5njemeh9UM</t>
  </si>
  <si>
    <t>http://www.tweetstart.com</t>
  </si>
  <si>
    <t>https://t.co/k3O62BErSa</t>
  </si>
  <si>
    <t>http://t.co/J9PtYMMaYH</t>
  </si>
  <si>
    <t>https://t.co/c3ODLTtAVL</t>
  </si>
  <si>
    <t>https://t.co/LDC4dtXdoA</t>
  </si>
  <si>
    <t>https://t.co/cX65DADomT</t>
  </si>
  <si>
    <t>https://t.co/gLAIoU8EUL</t>
  </si>
  <si>
    <t>https://t.co/S49cT1pCPH</t>
  </si>
  <si>
    <t>http://t.co/xUwErAqo14</t>
  </si>
  <si>
    <t>http://t.co/OOTO6rmnxk</t>
  </si>
  <si>
    <t>https://t.co/ye5Axaqul4</t>
  </si>
  <si>
    <t>https://t.co/7jw6i49ITs</t>
  </si>
  <si>
    <t>https://t.co/0Jtre4NZko</t>
  </si>
  <si>
    <t>http://SmugIndustries.com</t>
  </si>
  <si>
    <t>https://t.co/QxsJZjE8tl</t>
  </si>
  <si>
    <t>https://t.co/iKNsjkMgY5</t>
  </si>
  <si>
    <t>https://t.co/u7eI4GKk6n</t>
  </si>
  <si>
    <t>http://t.co/xyPYOLomYX</t>
  </si>
  <si>
    <t>https://t.co/tri6i7Pzdf</t>
  </si>
  <si>
    <t>https://t.co/UadtxFzDII</t>
  </si>
  <si>
    <t>https://t.co/N5IaRvWkrw</t>
  </si>
  <si>
    <t>https://t.co/nS7Hippswq</t>
  </si>
  <si>
    <t>https://t.co/RX0SA3i1aH</t>
  </si>
  <si>
    <t>https://t.co/hZxnFsijV0</t>
  </si>
  <si>
    <t>https://t.co/ccZUUzQL8w</t>
  </si>
  <si>
    <t>https://t.co/XOhBfOCJ4i</t>
  </si>
  <si>
    <t>https://t.co/sXNJKDHVOi</t>
  </si>
  <si>
    <t>https://t.co/d8ABvMnr8x</t>
  </si>
  <si>
    <t>https://t.co/Hju8xKC9eD</t>
  </si>
  <si>
    <t>https://t.co/jxIrMQuD8e</t>
  </si>
  <si>
    <t>https://t.co/40mNPILZLq</t>
  </si>
  <si>
    <t>https://t.co/zjospCzV8O</t>
  </si>
  <si>
    <t>https://t.co/ZqHigp7O8Y</t>
  </si>
  <si>
    <t>http://NicolleWallace.com</t>
  </si>
  <si>
    <t>https://www.amazon.com/author/joyannreid</t>
  </si>
  <si>
    <t>https://t.co/gBdY2gtvXJ</t>
  </si>
  <si>
    <t>https://t.co/7ISF7jb8al</t>
  </si>
  <si>
    <t>http://t.co/61G4YG9WL9</t>
  </si>
  <si>
    <t>https://t.co/c4E81im6xS</t>
  </si>
  <si>
    <t>https://t.co/7ISF7jsJ1T</t>
  </si>
  <si>
    <t>https://t.co/gBdY2gL6Ph</t>
  </si>
  <si>
    <t>https://t.co/hzfzIfPZ7O</t>
  </si>
  <si>
    <t>http://www.invisiblenotbroken.com</t>
  </si>
  <si>
    <t>https://ko-fi.com/tinuwrites</t>
  </si>
  <si>
    <t>https://t.co/SOKJxFyjbr</t>
  </si>
  <si>
    <t>http://amazon.com/shop/NerdNomadMom</t>
  </si>
  <si>
    <t>https://t.co/08u50O9V7t</t>
  </si>
  <si>
    <t>http://t.co/NDlI1BOQVG</t>
  </si>
  <si>
    <t>https://t.co/iirpBAHPxb</t>
  </si>
  <si>
    <t>https://t.co/K2UeJviB97</t>
  </si>
  <si>
    <t>http://t.co/6ohR0vvxfU</t>
  </si>
  <si>
    <t>https://dineshdsouza.com</t>
  </si>
  <si>
    <t>https://t.co/wvCpwxUt6W</t>
  </si>
  <si>
    <t>https://t.co/qXJXX5dcB2</t>
  </si>
  <si>
    <t>https://t.co/GqrGPqJwnL</t>
  </si>
  <si>
    <t>https://t.co/BZJRN1kPOV</t>
  </si>
  <si>
    <t>https://t.co/w5YAKPQ7dx</t>
  </si>
  <si>
    <t>https://t.co/qoJKpRWpmc</t>
  </si>
  <si>
    <t>https://t.co/Qvferk9nIH</t>
  </si>
  <si>
    <t>https://t.co/zf0S2rW0Jb</t>
  </si>
  <si>
    <t>https://t.co/YMAaQeG42v</t>
  </si>
  <si>
    <t>Paris</t>
  </si>
  <si>
    <t>Bern</t>
  </si>
  <si>
    <t>Eastern Time (US &amp; Canada)</t>
  </si>
  <si>
    <t>Pacific Time (US &amp; Canada)</t>
  </si>
  <si>
    <t>Central Time (US &amp; Canada)</t>
  </si>
  <si>
    <t>Atlantic Time (Canada)</t>
  </si>
  <si>
    <t>Alaska</t>
  </si>
  <si>
    <t>Athens</t>
  </si>
  <si>
    <t>https://pbs.twimg.com/profile_banners/494027712/1562176000</t>
  </si>
  <si>
    <t>https://pbs.twimg.com/profile_banners/132845025/1452086760</t>
  </si>
  <si>
    <t>https://pbs.twimg.com/profile_banners/49552110/1525241724</t>
  </si>
  <si>
    <t>https://pbs.twimg.com/profile_banners/44205329/1565830238</t>
  </si>
  <si>
    <t>https://pbs.twimg.com/profile_banners/397852205/1522112083</t>
  </si>
  <si>
    <t>https://pbs.twimg.com/profile_banners/249335510/1549489394</t>
  </si>
  <si>
    <t>https://pbs.twimg.com/profile_banners/1046466578466971650/1538370577</t>
  </si>
  <si>
    <t>https://pbs.twimg.com/profile_banners/144035135/1540655970</t>
  </si>
  <si>
    <t>https://pbs.twimg.com/profile_banners/4509763455/1565530633</t>
  </si>
  <si>
    <t>https://pbs.twimg.com/profile_banners/14249393/1569385384</t>
  </si>
  <si>
    <t>https://pbs.twimg.com/profile_banners/801490569025507328/1570544285</t>
  </si>
  <si>
    <t>https://pbs.twimg.com/profile_banners/1175509028031606784/1569716564</t>
  </si>
  <si>
    <t>https://pbs.twimg.com/profile_banners/823331418046664704/1551045431</t>
  </si>
  <si>
    <t>https://pbs.twimg.com/profile_banners/4107317134/1566867968</t>
  </si>
  <si>
    <t>https://pbs.twimg.com/profile_banners/1201364256/1567102022</t>
  </si>
  <si>
    <t>https://pbs.twimg.com/profile_banners/56655453/1570303000</t>
  </si>
  <si>
    <t>https://pbs.twimg.com/profile_banners/1125121786960588801/1561308506</t>
  </si>
  <si>
    <t>https://pbs.twimg.com/profile_banners/2370188558/1568197320</t>
  </si>
  <si>
    <t>https://pbs.twimg.com/profile_banners/80820758/1493631936</t>
  </si>
  <si>
    <t>https://pbs.twimg.com/profile_banners/1047454419158282240/1542133702</t>
  </si>
  <si>
    <t>https://pbs.twimg.com/profile_banners/1097968816326406147/1566904562</t>
  </si>
  <si>
    <t>https://pbs.twimg.com/profile_banners/1098744601907589120/1550796639</t>
  </si>
  <si>
    <t>https://pbs.twimg.com/profile_banners/4128590771/1502940074</t>
  </si>
  <si>
    <t>https://pbs.twimg.com/profile_banners/46551474/1570483604</t>
  </si>
  <si>
    <t>https://pbs.twimg.com/profile_banners/954158060951556096/1558731723</t>
  </si>
  <si>
    <t>https://pbs.twimg.com/profile_banners/24178380/1397995403</t>
  </si>
  <si>
    <t>https://pbs.twimg.com/profile_banners/627481017/1406366122</t>
  </si>
  <si>
    <t>https://pbs.twimg.com/profile_banners/864851389/1449081900</t>
  </si>
  <si>
    <t>https://pbs.twimg.com/profile_banners/1364740802/1498234765</t>
  </si>
  <si>
    <t>https://pbs.twimg.com/profile_banners/109761773/1522153986</t>
  </si>
  <si>
    <t>https://pbs.twimg.com/profile_banners/42707337/1511749725</t>
  </si>
  <si>
    <t>https://pbs.twimg.com/profile_banners/553699980/1563287239</t>
  </si>
  <si>
    <t>https://pbs.twimg.com/profile_banners/16568735/1566430366</t>
  </si>
  <si>
    <t>https://pbs.twimg.com/profile_banners/250831586/1559766227</t>
  </si>
  <si>
    <t>https://pbs.twimg.com/profile_banners/307633778/1562044695</t>
  </si>
  <si>
    <t>https://pbs.twimg.com/profile_banners/733016616531832832/1491602321</t>
  </si>
  <si>
    <t>https://pbs.twimg.com/profile_banners/159088259/1544997143</t>
  </si>
  <si>
    <t>https://pbs.twimg.com/profile_banners/845809783575887872/1490507595</t>
  </si>
  <si>
    <t>https://pbs.twimg.com/profile_banners/2597270070/1556079803</t>
  </si>
  <si>
    <t>https://pbs.twimg.com/profile_banners/1172568503947120640/1569143039</t>
  </si>
  <si>
    <t>https://pbs.twimg.com/profile_banners/20598058/1561991172</t>
  </si>
  <si>
    <t>https://pbs.twimg.com/profile_banners/1179175684398354432/1569972688</t>
  </si>
  <si>
    <t>https://pbs.twimg.com/profile_banners/36556014/1469288720</t>
  </si>
  <si>
    <t>https://pbs.twimg.com/profile_banners/83036893/1549292510</t>
  </si>
  <si>
    <t>https://pbs.twimg.com/profile_banners/44364726/1471040943</t>
  </si>
  <si>
    <t>https://pbs.twimg.com/profile_banners/1022128903236800512/1570975271</t>
  </si>
  <si>
    <t>https://pbs.twimg.com/profile_banners/3834819796/1495545727</t>
  </si>
  <si>
    <t>https://pbs.twimg.com/profile_banners/997484230119772161/1571280227</t>
  </si>
  <si>
    <t>https://pbs.twimg.com/profile_banners/237572596/1532049618</t>
  </si>
  <si>
    <t>https://pbs.twimg.com/profile_banners/26899715/1454815213</t>
  </si>
  <si>
    <t>https://pbs.twimg.com/profile_banners/27598503/1530406320</t>
  </si>
  <si>
    <t>https://pbs.twimg.com/profile_banners/2728468209/1556907830</t>
  </si>
  <si>
    <t>https://pbs.twimg.com/profile_banners/8736882/1569593247</t>
  </si>
  <si>
    <t>https://pbs.twimg.com/profile_banners/760907323267125249/1470250662</t>
  </si>
  <si>
    <t>https://pbs.twimg.com/profile_banners/4865478792/1568860119</t>
  </si>
  <si>
    <t>https://pbs.twimg.com/profile_banners/841457430345138176/1550975974</t>
  </si>
  <si>
    <t>https://pbs.twimg.com/profile_banners/1112075774578683904/1570519544</t>
  </si>
  <si>
    <t>https://pbs.twimg.com/profile_banners/1117968148907614208/1556466229</t>
  </si>
  <si>
    <t>https://pbs.twimg.com/profile_banners/2343272875/1569683075</t>
  </si>
  <si>
    <t>https://pbs.twimg.com/profile_banners/19646196/1533189010</t>
  </si>
  <si>
    <t>https://pbs.twimg.com/profile_banners/15219854/1562599623</t>
  </si>
  <si>
    <t>https://pbs.twimg.com/profile_banners/53274578/1461357096</t>
  </si>
  <si>
    <t>https://pbs.twimg.com/profile_banners/41275564/1567471199</t>
  </si>
  <si>
    <t>https://pbs.twimg.com/profile_banners/345595142/1435965143</t>
  </si>
  <si>
    <t>https://pbs.twimg.com/profile_banners/117873637/1552042957</t>
  </si>
  <si>
    <t>https://pbs.twimg.com/profile_banners/24351795/1419778661</t>
  </si>
  <si>
    <t>https://pbs.twimg.com/profile_banners/1091740834138071041/1550489645</t>
  </si>
  <si>
    <t>https://pbs.twimg.com/profile_banners/278072553/1558361582</t>
  </si>
  <si>
    <t>https://pbs.twimg.com/profile_banners/264121073/1438783576</t>
  </si>
  <si>
    <t>https://pbs.twimg.com/profile_banners/1496502829/1462886917</t>
  </si>
  <si>
    <t>https://pbs.twimg.com/profile_banners/2815852258/1465749597</t>
  </si>
  <si>
    <t>https://pbs.twimg.com/profile_banners/1081910065098121216/1567374219</t>
  </si>
  <si>
    <t>https://pbs.twimg.com/profile_banners/208643146/1566920813</t>
  </si>
  <si>
    <t>https://pbs.twimg.com/profile_banners/17793844/1561820385</t>
  </si>
  <si>
    <t>https://pbs.twimg.com/profile_banners/64245400/1362870426</t>
  </si>
  <si>
    <t>https://pbs.twimg.com/profile_banners/858636167184560129/1493553678</t>
  </si>
  <si>
    <t>https://pbs.twimg.com/profile_banners/348101296/1474044486</t>
  </si>
  <si>
    <t>https://pbs.twimg.com/profile_banners/3618720793/1558767319</t>
  </si>
  <si>
    <t>https://pbs.twimg.com/profile_banners/3321672198/1536989934</t>
  </si>
  <si>
    <t>https://pbs.twimg.com/profile_banners/964373410879963137/1535336477</t>
  </si>
  <si>
    <t>https://pbs.twimg.com/profile_banners/1916415997/1565171401</t>
  </si>
  <si>
    <t>https://pbs.twimg.com/profile_banners/1005815693663723521/1568835304</t>
  </si>
  <si>
    <t>https://pbs.twimg.com/profile_banners/594715752/1567750960</t>
  </si>
  <si>
    <t>https://pbs.twimg.com/profile_banners/287803629/1398194713</t>
  </si>
  <si>
    <t>https://pbs.twimg.com/profile_banners/1052092230419316736/1539927471</t>
  </si>
  <si>
    <t>https://pbs.twimg.com/profile_banners/829238149/1569237412</t>
  </si>
  <si>
    <t>https://pbs.twimg.com/profile_banners/574540716/1466448335</t>
  </si>
  <si>
    <t>https://pbs.twimg.com/profile_banners/75329555/1399395991</t>
  </si>
  <si>
    <t>https://pbs.twimg.com/profile_banners/1049974911911903232/1565502987</t>
  </si>
  <si>
    <t>https://pbs.twimg.com/profile_banners/1057476578773553152/1541220530</t>
  </si>
  <si>
    <t>https://pbs.twimg.com/profile_banners/2183878805/1504238178</t>
  </si>
  <si>
    <t>https://pbs.twimg.com/profile_banners/2281596901/1435421298</t>
  </si>
  <si>
    <t>https://pbs.twimg.com/profile_banners/4073736139/1495425691</t>
  </si>
  <si>
    <t>https://pbs.twimg.com/profile_banners/152143422/1554817013</t>
  </si>
  <si>
    <t>https://pbs.twimg.com/profile_banners/23013434/1454802322</t>
  </si>
  <si>
    <t>https://pbs.twimg.com/profile_banners/1108008898848612352/1563959251</t>
  </si>
  <si>
    <t>https://pbs.twimg.com/profile_banners/2941930985/1546449870</t>
  </si>
  <si>
    <t>https://pbs.twimg.com/profile_banners/28133800/1442599373</t>
  </si>
  <si>
    <t>https://pbs.twimg.com/profile_banners/19618527/1552922853</t>
  </si>
  <si>
    <t>https://pbs.twimg.com/profile_banners/94687040/1569961877</t>
  </si>
  <si>
    <t>https://pbs.twimg.com/profile_banners/289723529/1434542985</t>
  </si>
  <si>
    <t>https://pbs.twimg.com/profile_banners/1059966836/1395637451</t>
  </si>
  <si>
    <t>https://pbs.twimg.com/profile_banners/537791715/1518580249</t>
  </si>
  <si>
    <t>https://pbs.twimg.com/profile_banners/761661781/1388420799</t>
  </si>
  <si>
    <t>https://pbs.twimg.com/profile_banners/357606935/1549675771</t>
  </si>
  <si>
    <t>https://pbs.twimg.com/profile_banners/1853310463/1562220639</t>
  </si>
  <si>
    <t>https://pbs.twimg.com/profile_banners/17034933/1561774570</t>
  </si>
  <si>
    <t>https://pbs.twimg.com/profile_banners/498448547/1526340234</t>
  </si>
  <si>
    <t>https://pbs.twimg.com/profile_banners/1037793100247298048/1566049409</t>
  </si>
  <si>
    <t>https://pbs.twimg.com/profile_banners/2824930687/1499476616</t>
  </si>
  <si>
    <t>https://pbs.twimg.com/profile_banners/1474494756/1409142940</t>
  </si>
  <si>
    <t>https://pbs.twimg.com/profile_banners/3150149617/1528595892</t>
  </si>
  <si>
    <t>https://pbs.twimg.com/profile_banners/532214995/1504361234</t>
  </si>
  <si>
    <t>https://pbs.twimg.com/profile_banners/19866236/1561234136</t>
  </si>
  <si>
    <t>https://pbs.twimg.com/profile_banners/1164947793783300096/1567520518</t>
  </si>
  <si>
    <t>https://pbs.twimg.com/profile_banners/14207128/1513791401</t>
  </si>
  <si>
    <t>https://pbs.twimg.com/profile_banners/485664214/1526853967</t>
  </si>
  <si>
    <t>https://pbs.twimg.com/profile_banners/878111022/1552852118</t>
  </si>
  <si>
    <t>https://pbs.twimg.com/profile_banners/31128733/1568292959</t>
  </si>
  <si>
    <t>https://pbs.twimg.com/profile_banners/905993308002013184/1570213341</t>
  </si>
  <si>
    <t>https://pbs.twimg.com/profile_banners/25769038/1564510957</t>
  </si>
  <si>
    <t>https://pbs.twimg.com/profile_banners/1121401408220217349/1559330862</t>
  </si>
  <si>
    <t>https://pbs.twimg.com/profile_banners/1172682151319482369/1569943998</t>
  </si>
  <si>
    <t>https://pbs.twimg.com/profile_banners/914891923491622912/1564543545</t>
  </si>
  <si>
    <t>https://pbs.twimg.com/profile_banners/708493535633346560/1533243212</t>
  </si>
  <si>
    <t>https://pbs.twimg.com/profile_banners/322330544/1411204080</t>
  </si>
  <si>
    <t>https://pbs.twimg.com/profile_banners/273238566/1410351516</t>
  </si>
  <si>
    <t>https://pbs.twimg.com/profile_banners/69020175/1453525082</t>
  </si>
  <si>
    <t>https://pbs.twimg.com/profile_banners/1181000991145156609/1570409482</t>
  </si>
  <si>
    <t>https://pbs.twimg.com/profile_banners/846522863049998338/1568236605</t>
  </si>
  <si>
    <t>https://pbs.twimg.com/profile_banners/987711480/1529689980</t>
  </si>
  <si>
    <t>https://pbs.twimg.com/profile_banners/724659990/1512895662</t>
  </si>
  <si>
    <t>https://pbs.twimg.com/profile_banners/116864225/1568552352</t>
  </si>
  <si>
    <t>https://pbs.twimg.com/profile_banners/1043872055987294214/1569886335</t>
  </si>
  <si>
    <t>https://pbs.twimg.com/profile_banners/1178873746905546752/1569900693</t>
  </si>
  <si>
    <t>https://pbs.twimg.com/profile_banners/3293637919/1530496843</t>
  </si>
  <si>
    <t>https://pbs.twimg.com/profile_banners/586785185/1531792706</t>
  </si>
  <si>
    <t>https://pbs.twimg.com/profile_banners/4492444587/1507047746</t>
  </si>
  <si>
    <t>https://pbs.twimg.com/profile_banners/2585853686/1567879733</t>
  </si>
  <si>
    <t>https://pbs.twimg.com/profile_banners/1467990516/1507047639</t>
  </si>
  <si>
    <t>https://pbs.twimg.com/profile_banners/764856835677487104/1569443825</t>
  </si>
  <si>
    <t>https://pbs.twimg.com/profile_banners/826288847562559488/1492647585</t>
  </si>
  <si>
    <t>https://pbs.twimg.com/profile_banners/2407468831/1405969214</t>
  </si>
  <si>
    <t>https://pbs.twimg.com/profile_banners/374757382/1454990551</t>
  </si>
  <si>
    <t>https://pbs.twimg.com/profile_banners/357211620/1508294764</t>
  </si>
  <si>
    <t>https://pbs.twimg.com/profile_banners/2520396194/1453010451</t>
  </si>
  <si>
    <t>https://pbs.twimg.com/profile_banners/328253859/1470579907</t>
  </si>
  <si>
    <t>https://pbs.twimg.com/profile_banners/169880264/1420352474</t>
  </si>
  <si>
    <t>https://pbs.twimg.com/profile_banners/2182959145/1559753224</t>
  </si>
  <si>
    <t>https://pbs.twimg.com/profile_banners/2273159233/1570314700</t>
  </si>
  <si>
    <t>https://pbs.twimg.com/profile_banners/2194674191/1565967789</t>
  </si>
  <si>
    <t>https://pbs.twimg.com/profile_banners/1121436087803629568/1570027772</t>
  </si>
  <si>
    <t>https://pbs.twimg.com/profile_banners/221995410/1570655982</t>
  </si>
  <si>
    <t>https://pbs.twimg.com/profile_banners/1039988368539570176/1566799638</t>
  </si>
  <si>
    <t>https://pbs.twimg.com/profile_banners/1062979196958490624/1567601950</t>
  </si>
  <si>
    <t>https://pbs.twimg.com/profile_banners/4612725328/1568188830</t>
  </si>
  <si>
    <t>https://pbs.twimg.com/profile_banners/27495395/1417195618</t>
  </si>
  <si>
    <t>https://pbs.twimg.com/profile_banners/25216150/1566941259</t>
  </si>
  <si>
    <t>https://pbs.twimg.com/profile_banners/51084973/1559295272</t>
  </si>
  <si>
    <t>https://pbs.twimg.com/profile_banners/1027194143100088320/1564983419</t>
  </si>
  <si>
    <t>https://pbs.twimg.com/profile_banners/899733078641225728/1534186174</t>
  </si>
  <si>
    <t>https://pbs.twimg.com/profile_banners/242728453/1557163055</t>
  </si>
  <si>
    <t>https://pbs.twimg.com/profile_banners/1643913042/1462203089</t>
  </si>
  <si>
    <t>https://pbs.twimg.com/profile_banners/225420563/1546801246</t>
  </si>
  <si>
    <t>https://pbs.twimg.com/profile_banners/939570735059783682/1515568048</t>
  </si>
  <si>
    <t>https://pbs.twimg.com/profile_banners/25629019/1551716109</t>
  </si>
  <si>
    <t>https://pbs.twimg.com/profile_banners/304679484/1559428517</t>
  </si>
  <si>
    <t>https://pbs.twimg.com/profile_banners/19297773/1398942875</t>
  </si>
  <si>
    <t>https://pbs.twimg.com/profile_banners/4532956038/1513565028</t>
  </si>
  <si>
    <t>https://pbs.twimg.com/profile_banners/781441904873463809/1475146991</t>
  </si>
  <si>
    <t>https://pbs.twimg.com/profile_banners/384940101/1570747349</t>
  </si>
  <si>
    <t>https://pbs.twimg.com/profile_banners/194889029/1366941359</t>
  </si>
  <si>
    <t>https://pbs.twimg.com/profile_banners/34708255/1557067482</t>
  </si>
  <si>
    <t>https://pbs.twimg.com/profile_banners/37980313/1462403052</t>
  </si>
  <si>
    <t>https://pbs.twimg.com/profile_banners/257664900/1533740969</t>
  </si>
  <si>
    <t>https://pbs.twimg.com/profile_banners/134041626/1556220616</t>
  </si>
  <si>
    <t>https://pbs.twimg.com/profile_banners/3887467873/1444793986</t>
  </si>
  <si>
    <t>https://pbs.twimg.com/profile_banners/15181689/1553396635</t>
  </si>
  <si>
    <t>https://pbs.twimg.com/profile_banners/550876905/1449444321</t>
  </si>
  <si>
    <t>https://pbs.twimg.com/profile_banners/357310324/1568395923</t>
  </si>
  <si>
    <t>https://pbs.twimg.com/profile_banners/759911629165211649/1563824024</t>
  </si>
  <si>
    <t>https://pbs.twimg.com/profile_banners/1052732554867027968/1570772569</t>
  </si>
  <si>
    <t>https://pbs.twimg.com/profile_banners/4386243819/1566492145</t>
  </si>
  <si>
    <t>https://pbs.twimg.com/profile_banners/872895602652217346/1570231001</t>
  </si>
  <si>
    <t>https://pbs.twimg.com/profile_banners/1053111167198158853/1559371732</t>
  </si>
  <si>
    <t>https://pbs.twimg.com/profile_banners/1143949832618500097/1563192409</t>
  </si>
  <si>
    <t>https://pbs.twimg.com/profile_banners/782561684149800961/1541509966</t>
  </si>
  <si>
    <t>https://pbs.twimg.com/profile_banners/2371036584/1566403485</t>
  </si>
  <si>
    <t>https://pbs.twimg.com/profile_banners/89435010/1430981376</t>
  </si>
  <si>
    <t>https://pbs.twimg.com/profile_banners/58199201/1479637796</t>
  </si>
  <si>
    <t>https://pbs.twimg.com/profile_banners/268150820/1535133137</t>
  </si>
  <si>
    <t>https://pbs.twimg.com/profile_banners/367608254/1550923349</t>
  </si>
  <si>
    <t>https://pbs.twimg.com/profile_banners/1605947118/1566547812</t>
  </si>
  <si>
    <t>https://pbs.twimg.com/profile_banners/1059778360048525313/1547079583</t>
  </si>
  <si>
    <t>https://pbs.twimg.com/profile_banners/1354790605/1568100722</t>
  </si>
  <si>
    <t>https://pbs.twimg.com/profile_banners/934511313140748289/1526335996</t>
  </si>
  <si>
    <t>https://pbs.twimg.com/profile_banners/156012476/1549658149</t>
  </si>
  <si>
    <t>https://pbs.twimg.com/profile_banners/463405445/1569711708</t>
  </si>
  <si>
    <t>https://pbs.twimg.com/profile_banners/538416151/1547081980</t>
  </si>
  <si>
    <t>https://pbs.twimg.com/profile_banners/6974622/1522732267</t>
  </si>
  <si>
    <t>https://pbs.twimg.com/profile_banners/1098720150/1362584749</t>
  </si>
  <si>
    <t>https://pbs.twimg.com/profile_banners/104237736/1537478908</t>
  </si>
  <si>
    <t>https://pbs.twimg.com/profile_banners/2787356547/1488639376</t>
  </si>
  <si>
    <t>https://pbs.twimg.com/profile_banners/224011051/1500948040</t>
  </si>
  <si>
    <t>https://pbs.twimg.com/profile_banners/1552061509/1569165239</t>
  </si>
  <si>
    <t>https://pbs.twimg.com/profile_banners/91680968/1520644099</t>
  </si>
  <si>
    <t>https://pbs.twimg.com/profile_banners/79879197/1563731675</t>
  </si>
  <si>
    <t>https://pbs.twimg.com/profile_banners/219718241/1547788198</t>
  </si>
  <si>
    <t>https://pbs.twimg.com/profile_banners/776684886/1418673862</t>
  </si>
  <si>
    <t>https://pbs.twimg.com/profile_banners/53044340/1497671900</t>
  </si>
  <si>
    <t>https://pbs.twimg.com/profile_banners/3317091152/1566663516</t>
  </si>
  <si>
    <t>https://pbs.twimg.com/profile_banners/46048144/1536925584</t>
  </si>
  <si>
    <t>https://pbs.twimg.com/profile_banners/2879631270/1500059829</t>
  </si>
  <si>
    <t>https://pbs.twimg.com/profile_banners/1059847377668968448/1569484565</t>
  </si>
  <si>
    <t>https://pbs.twimg.com/profile_banners/961195732945563650/1565542217</t>
  </si>
  <si>
    <t>https://pbs.twimg.com/profile_banners/345068987/1450393647</t>
  </si>
  <si>
    <t>https://pbs.twimg.com/profile_banners/17953972/1557164655</t>
  </si>
  <si>
    <t>https://pbs.twimg.com/profile_banners/840645010026594304/1516239777</t>
  </si>
  <si>
    <t>https://pbs.twimg.com/profile_banners/715991192916332545/1459808812</t>
  </si>
  <si>
    <t>https://pbs.twimg.com/profile_banners/966766809381789696/1563366152</t>
  </si>
  <si>
    <t>https://pbs.twimg.com/profile_banners/124678017/1569203031</t>
  </si>
  <si>
    <t>https://pbs.twimg.com/profile_banners/394831170/1470977686</t>
  </si>
  <si>
    <t>https://pbs.twimg.com/profile_banners/17598492/1399902193</t>
  </si>
  <si>
    <t>https://pbs.twimg.com/profile_banners/2539918279/1565702733</t>
  </si>
  <si>
    <t>https://pbs.twimg.com/profile_banners/14506909/1551118854</t>
  </si>
  <si>
    <t>https://pbs.twimg.com/profile_banners/18146147/1568421338</t>
  </si>
  <si>
    <t>https://pbs.twimg.com/profile_banners/737662502553722881/1555619588</t>
  </si>
  <si>
    <t>https://pbs.twimg.com/profile_banners/30732427/1348006038</t>
  </si>
  <si>
    <t>https://pbs.twimg.com/profile_banners/511981293/1556040970</t>
  </si>
  <si>
    <t>https://pbs.twimg.com/profile_banners/28675636/1463688136</t>
  </si>
  <si>
    <t>https://pbs.twimg.com/profile_banners/217041119/1525005416</t>
  </si>
  <si>
    <t>https://pbs.twimg.com/profile_banners/123779980/1563327341</t>
  </si>
  <si>
    <t>https://pbs.twimg.com/profile_banners/26127407/1562452941</t>
  </si>
  <si>
    <t>https://pbs.twimg.com/profile_banners/1021947282558615552/1571176108</t>
  </si>
  <si>
    <t>https://pbs.twimg.com/profile_banners/2258369514/1522383952</t>
  </si>
  <si>
    <t>https://pbs.twimg.com/profile_banners/253378035/1554406410</t>
  </si>
  <si>
    <t>https://pbs.twimg.com/profile_banners/1066359889398771713/1566852949</t>
  </si>
  <si>
    <t>https://pbs.twimg.com/profile_banners/19709040/1554418975</t>
  </si>
  <si>
    <t>https://pbs.twimg.com/profile_banners/1049060166/1546830474</t>
  </si>
  <si>
    <t>https://pbs.twimg.com/profile_banners/2784491247/1551836610</t>
  </si>
  <si>
    <t>https://pbs.twimg.com/profile_banners/981175398/1542432327</t>
  </si>
  <si>
    <t>https://pbs.twimg.com/profile_banners/1377686516/1497884489</t>
  </si>
  <si>
    <t>https://pbs.twimg.com/profile_banners/17060573/1523985720</t>
  </si>
  <si>
    <t>https://pbs.twimg.com/profile_banners/3327650140/1532636731</t>
  </si>
  <si>
    <t>https://pbs.twimg.com/profile_banners/570161467/1551084597</t>
  </si>
  <si>
    <t>https://pbs.twimg.com/profile_banners/3884281401/1445431929</t>
  </si>
  <si>
    <t>https://pbs.twimg.com/profile_banners/566687079/1568402173</t>
  </si>
  <si>
    <t>https://pbs.twimg.com/profile_banners/193237254/1542233708</t>
  </si>
  <si>
    <t>https://pbs.twimg.com/profile_banners/20159794/1524641962</t>
  </si>
  <si>
    <t>https://pbs.twimg.com/profile_banners/2376440756/1562372920</t>
  </si>
  <si>
    <t>https://pbs.twimg.com/profile_banners/765780442326892544/1471414391</t>
  </si>
  <si>
    <t>https://pbs.twimg.com/profile_banners/700869831935942657/1568736243</t>
  </si>
  <si>
    <t>https://pbs.twimg.com/profile_banners/1132932597259165696/1562341654</t>
  </si>
  <si>
    <t>https://pbs.twimg.com/profile_banners/160249634/1385154152</t>
  </si>
  <si>
    <t>https://pbs.twimg.com/profile_banners/4818747454/1563993219</t>
  </si>
  <si>
    <t>https://pbs.twimg.com/profile_banners/66131850/1448432284</t>
  </si>
  <si>
    <t>https://pbs.twimg.com/profile_banners/1620703825/1415387179</t>
  </si>
  <si>
    <t>https://pbs.twimg.com/profile_banners/5625972/1565035712</t>
  </si>
  <si>
    <t>https://pbs.twimg.com/profile_banners/1150696051356999680/1564661376</t>
  </si>
  <si>
    <t>https://pbs.twimg.com/profile_banners/111883938/1508010335</t>
  </si>
  <si>
    <t>https://pbs.twimg.com/profile_banners/16326882/1400511199</t>
  </si>
  <si>
    <t>https://pbs.twimg.com/profile_banners/744696897902776320/1488216617</t>
  </si>
  <si>
    <t>https://pbs.twimg.com/profile_banners/22448617/1535400880</t>
  </si>
  <si>
    <t>https://pbs.twimg.com/profile_banners/4598260169/1537382013</t>
  </si>
  <si>
    <t>https://pbs.twimg.com/profile_banners/1072973644744351745/1555541240</t>
  </si>
  <si>
    <t>https://pbs.twimg.com/profile_banners/731532930934280192/1564787898</t>
  </si>
  <si>
    <t>https://pbs.twimg.com/profile_banners/980885188828958721/1549221201</t>
  </si>
  <si>
    <t>https://pbs.twimg.com/profile_banners/1050479376868024321/1549637223</t>
  </si>
  <si>
    <t>https://pbs.twimg.com/profile_banners/870520531/1553693869</t>
  </si>
  <si>
    <t>https://pbs.twimg.com/profile_banners/1078614259284787200/1555890848</t>
  </si>
  <si>
    <t>https://pbs.twimg.com/profile_banners/2389280766/1520346152</t>
  </si>
  <si>
    <t>https://pbs.twimg.com/profile_banners/220048411/1565025724</t>
  </si>
  <si>
    <t>https://pbs.twimg.com/profile_banners/1045751090111754240/1549215082</t>
  </si>
  <si>
    <t>https://pbs.twimg.com/profile_banners/1159468821259968517/1568579883</t>
  </si>
  <si>
    <t>https://pbs.twimg.com/profile_banners/1039196755491991552/1560635624</t>
  </si>
  <si>
    <t>https://pbs.twimg.com/profile_banners/1720393164/1568537981</t>
  </si>
  <si>
    <t>https://pbs.twimg.com/profile_banners/1178312521/1537705968</t>
  </si>
  <si>
    <t>https://pbs.twimg.com/profile_banners/803978944160534528/1485270228</t>
  </si>
  <si>
    <t>https://pbs.twimg.com/profile_banners/860555190/1555712752</t>
  </si>
  <si>
    <t>https://pbs.twimg.com/profile_banners/49698134/1561574533</t>
  </si>
  <si>
    <t>https://pbs.twimg.com/profile_banners/828479367126908929/1571274330</t>
  </si>
  <si>
    <t>https://pbs.twimg.com/profile_banners/101777639/1559968793</t>
  </si>
  <si>
    <t>https://pbs.twimg.com/profile_banners/79005781/1561067222</t>
  </si>
  <si>
    <t>https://pbs.twimg.com/profile_banners/79004963/1425738240</t>
  </si>
  <si>
    <t>https://pbs.twimg.com/profile_banners/56166138/1560543079</t>
  </si>
  <si>
    <t>https://pbs.twimg.com/profile_banners/61194002/1560575055</t>
  </si>
  <si>
    <t>https://pbs.twimg.com/profile_banners/57745971/1556675949</t>
  </si>
  <si>
    <t>https://pbs.twimg.com/profile_banners/75466587/1563563791</t>
  </si>
  <si>
    <t>https://pbs.twimg.com/profile_banners/1179069668104892416/1570045418</t>
  </si>
  <si>
    <t>https://pbs.twimg.com/profile_banners/544366956/1563803018</t>
  </si>
  <si>
    <t>https://pbs.twimg.com/profile_banners/17780444/1502812112</t>
  </si>
  <si>
    <t>https://pbs.twimg.com/profile_banners/6323932/1511147489</t>
  </si>
  <si>
    <t>https://pbs.twimg.com/profile_banners/95398415/1516694608</t>
  </si>
  <si>
    <t>https://pbs.twimg.com/profile_banners/30948978/1569247973</t>
  </si>
  <si>
    <t>https://pbs.twimg.com/profile_banners/829673923/1566965570</t>
  </si>
  <si>
    <t>https://pbs.twimg.com/profile_banners/62396427/1379189912</t>
  </si>
  <si>
    <t>https://pbs.twimg.com/profile_banners/140175033/1571062451</t>
  </si>
  <si>
    <t>https://pbs.twimg.com/profile_banners/24485503/1564595150</t>
  </si>
  <si>
    <t>https://pbs.twimg.com/profile_banners/55117855/1481663314</t>
  </si>
  <si>
    <t>https://pbs.twimg.com/profile_banners/86102399/1430397732</t>
  </si>
  <si>
    <t>https://pbs.twimg.com/profile_banners/91882544/1540936118</t>
  </si>
  <si>
    <t>https://pbs.twimg.com/profile_banners/2550447338/1431127532</t>
  </si>
  <si>
    <t>https://pbs.twimg.com/profile_banners/24224696/1567135407</t>
  </si>
  <si>
    <t>https://pbs.twimg.com/profile_banners/408563576/1428005097</t>
  </si>
  <si>
    <t>https://pbs.twimg.com/profile_banners/613469003/1547546165</t>
  </si>
  <si>
    <t>https://pbs.twimg.com/profile_banners/1618920494/1437337567</t>
  </si>
  <si>
    <t>https://pbs.twimg.com/profile_banners/3346555161/1509312169</t>
  </si>
  <si>
    <t>https://pbs.twimg.com/profile_banners/867033343396900864/1512067772</t>
  </si>
  <si>
    <t>https://pbs.twimg.com/profile_banners/89975589/1565122897</t>
  </si>
  <si>
    <t>https://pbs.twimg.com/profile_banners/17929934/1533120973</t>
  </si>
  <si>
    <t>https://pbs.twimg.com/profile_banners/785498610112798722/1494870187</t>
  </si>
  <si>
    <t>https://pbs.twimg.com/profile_banners/67333343/1541407979</t>
  </si>
  <si>
    <t>https://pbs.twimg.com/profile_banners/295895981/1531434124</t>
  </si>
  <si>
    <t>https://pbs.twimg.com/profile_banners/38152031/1528010095</t>
  </si>
  <si>
    <t>en-gb</t>
  </si>
  <si>
    <t>http://abs.twimg.com/images/themes/theme1/bg.png</t>
  </si>
  <si>
    <t>http://pbs.twimg.com/profile_background_images/674941144/c96f7ffdacd91fd0c0c90b42c00f1830.jpeg</t>
  </si>
  <si>
    <t>http://abs.twimg.com/images/themes/theme8/bg.gif</t>
  </si>
  <si>
    <t>http://abs.twimg.com/images/themes/theme4/bg.gif</t>
  </si>
  <si>
    <t>http://abs.twimg.com/images/themes/theme15/bg.png</t>
  </si>
  <si>
    <t>http://abs.twimg.com/images/themes/theme14/bg.gif</t>
  </si>
  <si>
    <t>http://abs.twimg.com/images/themes/theme13/bg.gif</t>
  </si>
  <si>
    <t>http://abs.twimg.com/images/themes/theme9/bg.gif</t>
  </si>
  <si>
    <t>http://abs.twimg.com/images/themes/theme7/bg.gif</t>
  </si>
  <si>
    <t>http://abs.twimg.com/images/themes/theme10/bg.gif</t>
  </si>
  <si>
    <t>http://pbs.twimg.com/profile_background_images/537222412/550101_10150735729123839_41245493838_9727551_2082854332_n.jpg</t>
  </si>
  <si>
    <t>http://pbs.twimg.com/profile_background_images/441219641377955840/inIjlA_n.png</t>
  </si>
  <si>
    <t>http://abs.twimg.com/images/themes/theme3/bg.gif</t>
  </si>
  <si>
    <t>http://pbs.twimg.com/profile_background_images/715911276/d7141fc6bc3042da32371a60d111d9d2.jpeg</t>
  </si>
  <si>
    <t>http://abs.twimg.com/images/themes/theme11/bg.gif</t>
  </si>
  <si>
    <t>http://abs.twimg.com/images/themes/theme2/bg.gif</t>
  </si>
  <si>
    <t>http://abs.twimg.com/images/themes/theme18/bg.gif</t>
  </si>
  <si>
    <t>http://abs.twimg.com/images/themes/theme17/bg.gif</t>
  </si>
  <si>
    <t>http://abs.twimg.com/images/themes/theme12/bg.gif</t>
  </si>
  <si>
    <t>http://pbs.twimg.com/profile_background_images/806017436/a2af6378cebfdfa546bb0518113e9217.jpeg</t>
  </si>
  <si>
    <t>http://abs.twimg.com/images/themes/theme19/bg.gif</t>
  </si>
  <si>
    <t>http://pbs.twimg.com/profile_background_images/600016254/qnm1o9p97rn3iyl0wzv9.jpeg</t>
  </si>
  <si>
    <t>http://abs.twimg.com/images/themes/theme6/bg.gif</t>
  </si>
  <si>
    <t>http://abs.twimg.com/images/themes/theme16/bg.gif</t>
  </si>
  <si>
    <t>http://pbs.twimg.com/profile_background_images/378800000150876160/RMeDfrzI.jpeg</t>
  </si>
  <si>
    <t>http://abs.twimg.com/images/themes/theme5/bg.gif</t>
  </si>
  <si>
    <t>http://pbs.twimg.com/profile_images/596567988523966464/EH6qa1Ep_normal.jpg</t>
  </si>
  <si>
    <t>http://pbs.twimg.com/profile_images/499773237111164930/v-hXkVb6_normal.jpeg</t>
  </si>
  <si>
    <t>http://pbs.twimg.com/profile_images/1166154809688244224/kif6RTin_normal.jpg</t>
  </si>
  <si>
    <t>http://pbs.twimg.com/profile_images/1081248889603309570/qsOxFhYa_normal.jpg</t>
  </si>
  <si>
    <t>http://pbs.twimg.com/profile_images/1067002166404096001/Csvx4UYo_normal.jpg</t>
  </si>
  <si>
    <t>http://pbs.twimg.com/profile_images/1062411873734266883/vY4ybAOA_normal.jpg</t>
  </si>
  <si>
    <t>http://pbs.twimg.com/profile_images/457852185326256128/PMoZOFGo_normal.jpeg</t>
  </si>
  <si>
    <t>http://pbs.twimg.com/profile_images/492960390897086465/6lxO9wds_normal.jpeg</t>
  </si>
  <si>
    <t>http://pbs.twimg.com/profile_images/672123728424132608/z9JBI6ma_normal.jpg</t>
  </si>
  <si>
    <t>http://pbs.twimg.com/profile_images/879629926705631232/Hj1CZrnC_normal.jpg</t>
  </si>
  <si>
    <t>http://pbs.twimg.com/profile_images/1167547995535155200/P-Vep8aH_normal.jpg</t>
  </si>
  <si>
    <t>http://pbs.twimg.com/profile_images/711279587724898304/BzYFlBLn_normal.jpg</t>
  </si>
  <si>
    <t>http://pbs.twimg.com/profile_images/3478244961/01ebfc40ecc194a2abc81e82ab877af4_normal.jpeg</t>
  </si>
  <si>
    <t>http://pbs.twimg.com/profile_images/1056334176604037120/2JAwctDe_normal.jpg</t>
  </si>
  <si>
    <t>http://pbs.twimg.com/profile_images/1179454037948817411/CGYrWPR1_normal.jpg</t>
  </si>
  <si>
    <t>http://pbs.twimg.com/profile_images/866735743087120384/1f8bz7OA_normal.jpg</t>
  </si>
  <si>
    <t>http://pbs.twimg.com/profile_images/1092439339974443009/NHGTuW5a_normal.jpg</t>
  </si>
  <si>
    <t>http://pbs.twimg.com/profile_images/947293633535008768/uJuu06d2_normal.jpg</t>
  </si>
  <si>
    <t>http://pbs.twimg.com/profile_images/1178630481023324162/6p7S0snZ_normal.jpg</t>
  </si>
  <si>
    <t>http://pbs.twimg.com/profile_images/1178721945564729344/DP0tWYpn_normal.jpg</t>
  </si>
  <si>
    <t>http://pbs.twimg.com/profile_images/1074459136610291712/S04c4PWM_normal.jpg</t>
  </si>
  <si>
    <t>http://pbs.twimg.com/profile_images/958706971355615233/dYPLsDj9_normal.jpg</t>
  </si>
  <si>
    <t>http://pbs.twimg.com/profile_images/742385672682512384/VfTAuqLg_normal.jpg</t>
  </si>
  <si>
    <t>http://pbs.twimg.com/profile_images/378800000825937239/4d80ac69387c4bcfc8657816f6794516_normal.jpeg</t>
  </si>
  <si>
    <t>http://pbs.twimg.com/profile_images/1179754004101791744/pUlj2kBZ_normal.jpg</t>
  </si>
  <si>
    <t>http://pbs.twimg.com/profile_images/1133788172327038976/IsD9Pura_normal.jpg</t>
  </si>
  <si>
    <t>http://pbs.twimg.com/profile_images/1132188147708780544/3pJtDNxu_normal.png</t>
  </si>
  <si>
    <t>http://pbs.twimg.com/profile_images/752863052593139712/v8wyiej5_normal.jpg</t>
  </si>
  <si>
    <t>http://pbs.twimg.com/profile_images/1178189944726138880/99GY4Afj_normal.jpg</t>
  </si>
  <si>
    <t>http://pbs.twimg.com/profile_images/1142005330928443395/948b8IGi_normal.png</t>
  </si>
  <si>
    <t>http://pbs.twimg.com/profile_images/731530151045955584/3kv3XonU_normal.png</t>
  </si>
  <si>
    <t>http://pbs.twimg.com/profile_images/1091743169866285057/mp4Tl7zH_normal.jpg</t>
  </si>
  <si>
    <t>http://pbs.twimg.com/profile_images/694203165634367489/KByxOiGF_normal.jpg</t>
  </si>
  <si>
    <t>http://pbs.twimg.com/profile_images/1021414267889889281/HCd2PoQv_normal.jpg</t>
  </si>
  <si>
    <t>http://pbs.twimg.com/profile_images/628930181378494464/UcxOokIU_normal.jpg</t>
  </si>
  <si>
    <t>http://abs.twimg.com/sticky/default_profile_images/default_profile_2_normal.png</t>
  </si>
  <si>
    <t>http://pbs.twimg.com/profile_images/3401266387/05f6da4a50cf41d9d8d3629af8e748a3_normal.jpeg</t>
  </si>
  <si>
    <t>http://pbs.twimg.com/profile_images/643847084098088961/i1xtMUGz_normal.jpg</t>
  </si>
  <si>
    <t>http://pbs.twimg.com/profile_images/1168700080347471872/cA7pxTmS_normal.jpg</t>
  </si>
  <si>
    <t>http://pbs.twimg.com/profile_images/1141141439029506048/JpFLZsU1_normal.jpg</t>
  </si>
  <si>
    <t>http://pbs.twimg.com/profile_images/858637514671837184/o2TDKsR-_normal.jpg</t>
  </si>
  <si>
    <t>http://pbs.twimg.com/profile_images/1158101045261717504/X59EMKbq_normal.jpg</t>
  </si>
  <si>
    <t>http://pbs.twimg.com/profile_images/1141973692257198081/8YIEP5uV_normal.jpg</t>
  </si>
  <si>
    <t>http://pbs.twimg.com/profile_images/953987391815077889/zAaAMNIc_normal.jpg</t>
  </si>
  <si>
    <t>http://pbs.twimg.com/profile_images/453335987850973185/nTj4kxh2_normal.jpeg</t>
  </si>
  <si>
    <t>http://pbs.twimg.com/profile_images/971775000545058817/rIlLyEyk_normal.jpg</t>
  </si>
  <si>
    <t>http://pbs.twimg.com/profile_images/1146647856763363329/Q_1i-D7k_normal.jpg</t>
  </si>
  <si>
    <t>http://pbs.twimg.com/profile_images/1169762051201339393/NMBX_Sfi_normal.jpg</t>
  </si>
  <si>
    <t>http://pbs.twimg.com/profile_images/1108026745880526849/1E_iTxxl_normal.png</t>
  </si>
  <si>
    <t>http://pbs.twimg.com/profile_images/1069587614985056256/d4Kl2nIv_normal.jpg</t>
  </si>
  <si>
    <t>http://pbs.twimg.com/profile_images/1111283438814932993/II56ue3L_normal.png</t>
  </si>
  <si>
    <t>http://pbs.twimg.com/profile_images/482007928820350976/L37t7Rvn_normal.jpeg</t>
  </si>
  <si>
    <t>http://pbs.twimg.com/profile_images/417693259159187456/1hdcppHa_normal.jpeg</t>
  </si>
  <si>
    <t>http://pbs.twimg.com/profile_images/1160721744505769990/tWZQYbBr_normal.jpg</t>
  </si>
  <si>
    <t>http://pbs.twimg.com/profile_images/1006724535356416001/khoofsfF_normal.jpg</t>
  </si>
  <si>
    <t>http://pbs.twimg.com/profile_images/1000347529437855745/aM_7Dw49_normal.jpg</t>
  </si>
  <si>
    <t>http://pbs.twimg.com/profile_images/1137084370194501633/yhgQfhZW_normal.jpg</t>
  </si>
  <si>
    <t>http://pbs.twimg.com/profile_images/1165378999725383680/_bQ9EHtb_normal.jpg</t>
  </si>
  <si>
    <t>http://pbs.twimg.com/profile_images/1163877467162988545/Gam9quXk_normal.jpg</t>
  </si>
  <si>
    <t>http://pbs.twimg.com/profile_images/1039699511701131264/XWAS0nKD_normal.jpg</t>
  </si>
  <si>
    <t>http://abs.twimg.com/sticky/default_profile_images/default_profile_5_normal.png</t>
  </si>
  <si>
    <t>http://pbs.twimg.com/profile_images/830875943782735874/MKZDj33J_normal.jpg</t>
  </si>
  <si>
    <t>http://pbs.twimg.com/profile_images/652823145922097152/QtctkOuL_normal.jpg</t>
  </si>
  <si>
    <t>http://pbs.twimg.com/profile_images/1111957603058413570/akgl2TH4_normal.png</t>
  </si>
  <si>
    <t>http://pbs.twimg.com/profile_images/1181002287117979648/hSD8poLr_normal.jpg</t>
  </si>
  <si>
    <t>http://pbs.twimg.com/profile_images/1066384863652192256/ZWFchtiT_normal.jpg</t>
  </si>
  <si>
    <t>http://pbs.twimg.com/profile_images/1133401002013593601/zlN2Iq3t_normal.png</t>
  </si>
  <si>
    <t>http://pbs.twimg.com/profile_images/917749236833251330/nFKsiDAC_normal.jpg</t>
  </si>
  <si>
    <t>http://pbs.twimg.com/profile_images/822557084482961408/xmcRvLkl_normal.jpg</t>
  </si>
  <si>
    <t>http://pbs.twimg.com/profile_images/756582967540056064/0ArPPEYL_normal.jpg</t>
  </si>
  <si>
    <t>http://pbs.twimg.com/profile_images/854851622039465985/g3ODLKQK_normal.jpg</t>
  </si>
  <si>
    <t>http://pbs.twimg.com/profile_images/488453978242289664/hKs_tkLY_normal.png</t>
  </si>
  <si>
    <t>http://pbs.twimg.com/profile_images/486623151673982976/hMY_T-Al_normal.png</t>
  </si>
  <si>
    <t>http://pbs.twimg.com/profile_images/669446650801311745/-tNWSm4E_normal.jpg</t>
  </si>
  <si>
    <t>http://pbs.twimg.com/profile_images/1131727687138140161/ryGA9-U-_normal.jpg</t>
  </si>
  <si>
    <t>http://pbs.twimg.com/profile_images/991341190753783808/OExdj_Bz_normal.jpg</t>
  </si>
  <si>
    <t>http://pbs.twimg.com/profile_images/1152635462022045697/_U1Foj9o_normal.jpg</t>
  </si>
  <si>
    <t>http://pbs.twimg.com/profile_images/1141536149153951746/NhgmlKoE_normal.jpg</t>
  </si>
  <si>
    <t>http://pbs.twimg.com/profile_images/1158102570507935744/_m6ysA2T_normal.jpg</t>
  </si>
  <si>
    <t>http://pbs.twimg.com/profile_images/1129512604567687168/u8_ArQzk_normal.jpg</t>
  </si>
  <si>
    <t>http://pbs.twimg.com/profile_images/1034562552292814848/oeD4HKCw_normal.jpg</t>
  </si>
  <si>
    <t>http://pbs.twimg.com/profile_images/1133084703043465219/dnpPXtUT_normal.jpg</t>
  </si>
  <si>
    <t>http://pbs.twimg.com/profile_images/727156791751114752/cx9mnefh_normal.jpg</t>
  </si>
  <si>
    <t>http://pbs.twimg.com/profile_images/1114291295126790148/-IUSfAor_normal.jpg</t>
  </si>
  <si>
    <t>http://pbs.twimg.com/profile_images/941131408960974848/cRiegurp_normal.jpg</t>
  </si>
  <si>
    <t>http://pbs.twimg.com/profile_images/1058719666674094080/XR7mv8ZP_normal.jpg</t>
  </si>
  <si>
    <t>http://pbs.twimg.com/profile_images/559870954306674689/g9Z9M3rw_normal.jpeg</t>
  </si>
  <si>
    <t>http://pbs.twimg.com/profile_images/1113897557883670528/FhKwWDvp_normal.png</t>
  </si>
  <si>
    <t>http://pbs.twimg.com/profile_images/639133977391960064/mA7EbhI-_normal.png</t>
  </si>
  <si>
    <t>http://pbs.twimg.com/profile_images/1024477775447515136/PmNa64wD_normal.jpg</t>
  </si>
  <si>
    <t>http://pbs.twimg.com/profile_images/781448659795927040/oJZ5Ndci_normal.jpg</t>
  </si>
  <si>
    <t>http://pbs.twimg.com/profile_images/788871324701646848/mrQ6lRBn_normal.jpg</t>
  </si>
  <si>
    <t>http://pbs.twimg.com/profile_images/1015683074279944192/l1rFl53W_normal.jpg</t>
  </si>
  <si>
    <t>http://pbs.twimg.com/profile_images/1109652470085627904/EUF3tm2V_normal.jpg</t>
  </si>
  <si>
    <t>http://pbs.twimg.com/profile_images/1166979536182886400/9qVFY0Jr_normal.jpg</t>
  </si>
  <si>
    <t>http://pbs.twimg.com/profile_images/1176080967288549376/E_6lduF8_normal.jpg</t>
  </si>
  <si>
    <t>http://pbs.twimg.com/profile_images/1168127838895128577/EMAf6bOe_normal.jpg</t>
  </si>
  <si>
    <t>http://pbs.twimg.com/profile_images/1164206711042764800/zjdt7kmj_normal.jpg</t>
  </si>
  <si>
    <t>http://pbs.twimg.com/profile_images/978586964382302208/l7L-OvhF_normal.jpg</t>
  </si>
  <si>
    <t>http://pbs.twimg.com/profile_images/1066623056896901120/rBzWchLh_normal.jpg</t>
  </si>
  <si>
    <t>http://pbs.twimg.com/profile_images/1016326195221352450/KCcdUN0v_normal.jpg</t>
  </si>
  <si>
    <t>http://pbs.twimg.com/profile_images/1154004892127830016/v3rzoMWs_normal.jpg</t>
  </si>
  <si>
    <t>http://pbs.twimg.com/profile_images/2536010938/Me_normal.jpg</t>
  </si>
  <si>
    <t>http://pbs.twimg.com/profile_images/1178722105011126274/E5whgnPw_normal.jpg</t>
  </si>
  <si>
    <t>http://pbs.twimg.com/profile_images/1160591940997591041/Z1z5F2O6_normal.jpg</t>
  </si>
  <si>
    <t>http://pbs.twimg.com/profile_images/1034154731315183616/GNTt_7v9_normal.jpg</t>
  </si>
  <si>
    <t>http://pbs.twimg.com/profile_images/465849292503015424/kqOlkTOW_normal.jpeg</t>
  </si>
  <si>
    <t>http://pbs.twimg.com/profile_images/1100098323162193920/jcZhtudG_normal.jpg</t>
  </si>
  <si>
    <t>http://pbs.twimg.com/profile_images/1172670036378624006/zFxxVSBH_normal.jpg</t>
  </si>
  <si>
    <t>http://pbs.twimg.com/profile_images/1021352833717866496/Ej-l-lwW_normal.jpg</t>
  </si>
  <si>
    <t>http://pbs.twimg.com/profile_images/508979360175755266/BjJlw64t_normal.jpeg</t>
  </si>
  <si>
    <t>http://pbs.twimg.com/profile_images/1164934050164822017/GfWdrCnF_normal.jpg</t>
  </si>
  <si>
    <t>http://pbs.twimg.com/profile_images/1085296187383500800/8mUH1RjZ_normal.jpg</t>
  </si>
  <si>
    <t>http://pbs.twimg.com/profile_images/1162233538600566785/5cP2yc0V_normal.jpg</t>
  </si>
  <si>
    <t>http://pbs.twimg.com/profile_images/1145192859269644288/zWUx8rtV_normal.jpg</t>
  </si>
  <si>
    <t>http://pbs.twimg.com/profile_images/844574503833358336/Hfk6USEJ_normal.jpg</t>
  </si>
  <si>
    <t>http://pbs.twimg.com/profile_images/781696931508555777/VbqfAm1p_normal.jpg</t>
  </si>
  <si>
    <t>http://pbs.twimg.com/profile_images/684662830344368129/U479OZlf_normal.jpg</t>
  </si>
  <si>
    <t>http://pbs.twimg.com/profile_images/753262572728713216/gD3yLf7I_normal.jpg</t>
  </si>
  <si>
    <t>http://pbs.twimg.com/profile_images/1019217723178606592/BcS6yJp1_normal.jpg</t>
  </si>
  <si>
    <t>http://pbs.twimg.com/profile_images/885133490940858368/s6wyO8Bx_normal.jpg</t>
  </si>
  <si>
    <t>http://pbs.twimg.com/profile_images/1078343313034436608/vAb2C5UB_normal.jpg</t>
  </si>
  <si>
    <t>http://pbs.twimg.com/profile_images/1147169993274134528/IO4F8w_x_normal.jpg</t>
  </si>
  <si>
    <t>http://pbs.twimg.com/profile_images/979319364620046336/-ZV6EoTZ_normal.jpg</t>
  </si>
  <si>
    <t>http://pbs.twimg.com/profile_images/1164628380718780416/gqgec1Ya_normal.jpg</t>
  </si>
  <si>
    <t>http://pbs.twimg.com/profile_images/1170257696995631104/EVklBEPP_normal.jpg</t>
  </si>
  <si>
    <t>http://pbs.twimg.com/profile_images/977192325368565761/UKPUi1Ic_normal.jpg</t>
  </si>
  <si>
    <t>http://pbs.twimg.com/profile_images/1138511131482345473/7hMdWJFQ_normal.png</t>
  </si>
  <si>
    <t>http://pbs.twimg.com/profile_images/1150696583064780800/4JUqcOGS_normal.jpg</t>
  </si>
  <si>
    <t>http://pbs.twimg.com/profile_images/856911754344976385/K2vyOxpn_normal.jpg</t>
  </si>
  <si>
    <t>http://pbs.twimg.com/profile_images/566597505266098177/VsII1stI_normal.jpeg</t>
  </si>
  <si>
    <t>http://pbs.twimg.com/profile_images/1149033274767028226/IR-CIKdo_normal.jpg</t>
  </si>
  <si>
    <t>http://pbs.twimg.com/profile_images/1175164519561273352/RNV0NJil_normal.png</t>
  </si>
  <si>
    <t>http://pbs.twimg.com/profile_images/1121923870125101058/yW4nS0am_normal.jpg</t>
  </si>
  <si>
    <t>http://pbs.twimg.com/profile_images/988473365743751168/LhQpTa26_normal.jpg</t>
  </si>
  <si>
    <t>http://pbs.twimg.com/profile_images/1139873394734841857/G2MRLniQ_normal.jpg</t>
  </si>
  <si>
    <t>http://pbs.twimg.com/profile_images/1093084804256550912/8gy6SDHe_normal.jpg</t>
  </si>
  <si>
    <t>http://pbs.twimg.com/profile_images/1099847606631624705/WUxRV6wo_normal.jpg</t>
  </si>
  <si>
    <t>http://pbs.twimg.com/profile_images/1154377621381230592/-W0d_-ox_normal.jpg</t>
  </si>
  <si>
    <t>http://pbs.twimg.com/profile_images/868433375706701824/xJ3Me1KK_normal.jpg</t>
  </si>
  <si>
    <t>http://pbs.twimg.com/profile_images/1183562115229073408/7BHI0EMg_normal.jpg</t>
  </si>
  <si>
    <t>http://pbs.twimg.com/profile_images/3696582606/f5fd001fa5c53f3056b065024e02776e_normal.jpeg</t>
  </si>
  <si>
    <t>http://pbs.twimg.com/profile_images/1182884954025283584/B2S-YAu6_normal.jpg</t>
  </si>
  <si>
    <t>http://pbs.twimg.com/profile_images/1112496351361667072/UUVt8xSK_normal.jpg</t>
  </si>
  <si>
    <t>http://pbs.twimg.com/profile_images/1172341634161242117/gm-uaZu3_normal.jpg</t>
  </si>
  <si>
    <t>http://pbs.twimg.com/profile_images/1172336522957209600/D3qNe0QC_normal.jpg</t>
  </si>
  <si>
    <t>http://pbs.twimg.com/profile_images/1141319557677666304/MJvdiK0G_normal.png</t>
  </si>
  <si>
    <t>http://pbs.twimg.com/profile_images/1153568026274516992/9-GxszI__normal.jpg</t>
  </si>
  <si>
    <t>http://pbs.twimg.com/profile_images/1179903317918408704/_MLK007G_normal.jpg</t>
  </si>
  <si>
    <t>http://pbs.twimg.com/profile_images/1183748987549032450/8BIQSJ7L_normal.jpg</t>
  </si>
  <si>
    <t>http://pbs.twimg.com/profile_images/764214105225986048/3zY2j8Vg_normal.jpg</t>
  </si>
  <si>
    <t>http://pbs.twimg.com/profile_images/659040352507039744/1tw770Qo_normal.jpg</t>
  </si>
  <si>
    <t>http://pbs.twimg.com/profile_images/420183235285360640/fjC1zBgy_normal.jpeg</t>
  </si>
  <si>
    <t>http://pbs.twimg.com/profile_images/890967538292711424/8puyFbiI_normal.jpg</t>
  </si>
  <si>
    <t>http://pbs.twimg.com/profile_images/3527912321/a26c757a196f3f7ef3116c7678ab8501_normal.jpeg</t>
  </si>
  <si>
    <t>http://pbs.twimg.com/profile_images/595165681802473472/4DSs3fOi_normal.jpg</t>
  </si>
  <si>
    <t>http://pbs.twimg.com/profile_images/1160212249665036288/oYTnihm7_normal.jpg</t>
  </si>
  <si>
    <t>http://pbs.twimg.com/profile_images/540850436035842048/t6k3TJ2n_normal.jpeg</t>
  </si>
  <si>
    <t>http://pbs.twimg.com/profile_images/1179874194739347456/oNP6qkJR_normal.jpg</t>
  </si>
  <si>
    <t>http://pbs.twimg.com/profile_images/885177517677694978/zXV31U2O_normal.jpg</t>
  </si>
  <si>
    <t>http://pbs.twimg.com/profile_images/860833196098949120/89FtNvwu_normal.jpg</t>
  </si>
  <si>
    <t>http://pbs.twimg.com/profile_images/906913572600639489/taVFdOpN_normal.jpg</t>
  </si>
  <si>
    <t>http://pbs.twimg.com/profile_images/857227539227463680/N7EZvbz7_normal.jpg</t>
  </si>
  <si>
    <t>http://pbs.twimg.com/profile_images/1024609303078961152/227IxE0j_normal.jpg</t>
  </si>
  <si>
    <t>http://pbs.twimg.com/profile_images/1052963736821092352/KITErT89_normal.jpg</t>
  </si>
  <si>
    <t>http://pbs.twimg.com/profile_images/1162566924456386562/DYzX8IBc_normal.jpg</t>
  </si>
  <si>
    <t>http://pbs.twimg.com/profile_images/1148586073905356800/X9ap9QjI_normal.png</t>
  </si>
  <si>
    <t>http://pbs.twimg.com/profile_images/1095598178030796801/DZjOYd8M_normal.png</t>
  </si>
  <si>
    <t>Open Twitter Page for This Person</t>
  </si>
  <si>
    <t>https://twitter.com/rolex</t>
  </si>
  <si>
    <t>https://twitter.com/kevinstaut</t>
  </si>
  <si>
    <t>https://twitter.com/larryneelis</t>
  </si>
  <si>
    <t>https://twitter.com/rashawnscott</t>
  </si>
  <si>
    <t>https://twitter.com/jojogilmore</t>
  </si>
  <si>
    <t>https://twitter.com/kelle938</t>
  </si>
  <si>
    <t>https://twitter.com/jcw05887206</t>
  </si>
  <si>
    <t>https://twitter.com/enterandwincoza</t>
  </si>
  <si>
    <t>https://twitter.com/djseanswift1</t>
  </si>
  <si>
    <t>https://twitter.com/ucrstation</t>
  </si>
  <si>
    <t>https://twitter.com/clark_gasm</t>
  </si>
  <si>
    <t>https://twitter.com/jodingerscat</t>
  </si>
  <si>
    <t>https://twitter.com/tafkabdhcg73</t>
  </si>
  <si>
    <t>https://twitter.com/impettyasfuck</t>
  </si>
  <si>
    <t>https://twitter.com/danitheduck21</t>
  </si>
  <si>
    <t>https://twitter.com/wthompsonjd</t>
  </si>
  <si>
    <t>https://twitter.com/bmwillz1</t>
  </si>
  <si>
    <t>https://twitter.com/aubboq</t>
  </si>
  <si>
    <t>https://twitter.com/mathildepanot</t>
  </si>
  <si>
    <t>https://twitter.com/jlmelenchon</t>
  </si>
  <si>
    <t>https://twitter.com/cyclodisruptive</t>
  </si>
  <si>
    <t>https://twitter.com/lamazepietro</t>
  </si>
  <si>
    <t>https://twitter.com/cortessemia</t>
  </si>
  <si>
    <t>https://twitter.com/maybepilejokes</t>
  </si>
  <si>
    <t>https://twitter.com/cffschroeder</t>
  </si>
  <si>
    <t>https://twitter.com/cherrycordial98</t>
  </si>
  <si>
    <t>https://twitter.com/meladalklimat</t>
  </si>
  <si>
    <t>https://twitter.com/kevinsta</t>
  </si>
  <si>
    <t>https://twitter.com/steveguerdat</t>
  </si>
  <si>
    <t>https://twitter.com/kentfarrington</t>
  </si>
  <si>
    <t>https://twitter.com/scott_brash</t>
  </si>
  <si>
    <t>https://twitter.com/rolexgrandslam</t>
  </si>
  <si>
    <t>https://twitter.com/cindizzi</t>
  </si>
  <si>
    <t>https://twitter.com/laurenthehough</t>
  </si>
  <si>
    <t>https://twitter.com/younglistener</t>
  </si>
  <si>
    <t>https://twitter.com/arishaffir</t>
  </si>
  <si>
    <t>https://twitter.com/migali</t>
  </si>
  <si>
    <t>https://twitter.com/therock</t>
  </si>
  <si>
    <t>https://twitter.com/cj_isnowblue</t>
  </si>
  <si>
    <t>https://twitter.com/gk73986146</t>
  </si>
  <si>
    <t>https://twitter.com/gobiggurlsgo</t>
  </si>
  <si>
    <t>https://twitter.com/entitybeyond</t>
  </si>
  <si>
    <t>https://twitter.com/jeggit</t>
  </si>
  <si>
    <t>https://twitter.com/madmontesaurus</t>
  </si>
  <si>
    <t>https://twitter.com/lyricsbytia</t>
  </si>
  <si>
    <t>https://twitter.com/scottglasspool</t>
  </si>
  <si>
    <t>https://twitter.com/bear1forty1</t>
  </si>
  <si>
    <t>https://twitter.com/dragonsexclndr</t>
  </si>
  <si>
    <t>https://twitter.com/drkajalsingh1</t>
  </si>
  <si>
    <t>https://twitter.com/lamazeonline</t>
  </si>
  <si>
    <t>https://twitter.com/dustymoonshine</t>
  </si>
  <si>
    <t>https://twitter.com/othellobt</t>
  </si>
  <si>
    <t>https://twitter.com/rodkast</t>
  </si>
  <si>
    <t>https://twitter.com/ltaxson</t>
  </si>
  <si>
    <t>https://twitter.com/scottiemcscoots</t>
  </si>
  <si>
    <t>https://twitter.com/drakegatsby</t>
  </si>
  <si>
    <t>https://twitter.com/shortsleevesuit</t>
  </si>
  <si>
    <t>https://twitter.com/ludosbestfriend</t>
  </si>
  <si>
    <t>https://twitter.com/gus_802</t>
  </si>
  <si>
    <t>https://twitter.com/supgirl</t>
  </si>
  <si>
    <t>https://twitter.com/jordamus_prime</t>
  </si>
  <si>
    <t>https://twitter.com/taylorctaylor67</t>
  </si>
  <si>
    <t>https://twitter.com/globeandmail</t>
  </si>
  <si>
    <t>https://twitter.com/cdnolympichorse</t>
  </si>
  <si>
    <t>https://twitter.com/manny_ottawa</t>
  </si>
  <si>
    <t>https://twitter.com/cangal21</t>
  </si>
  <si>
    <t>https://twitter.com/itsjustisaac_</t>
  </si>
  <si>
    <t>https://twitter.com/nocontxtbilly</t>
  </si>
  <si>
    <t>https://twitter.com/hildedonnak</t>
  </si>
  <si>
    <t>https://twitter.com/elizabe25405947</t>
  </si>
  <si>
    <t>https://twitter.com/mohamed601phm</t>
  </si>
  <si>
    <t>https://twitter.com/8bitcanvas</t>
  </si>
  <si>
    <t>https://twitter.com/9888</t>
  </si>
  <si>
    <t>https://twitter.com/sisteragm</t>
  </si>
  <si>
    <t>https://twitter.com/ohmygoff</t>
  </si>
  <si>
    <t>https://twitter.com/shellz_gotcheez</t>
  </si>
  <si>
    <t>https://twitter.com/moonmonsta</t>
  </si>
  <si>
    <t>https://twitter.com/hallmum5</t>
  </si>
  <si>
    <t>https://twitter.com/millihill</t>
  </si>
  <si>
    <t>https://twitter.com/jimgthornton</t>
  </si>
  <si>
    <t>https://twitter.com/healthevmatters</t>
  </si>
  <si>
    <t>https://twitter.com/healthwatchuk</t>
  </si>
  <si>
    <t>https://twitter.com/midwivesrcm</t>
  </si>
  <si>
    <t>https://twitter.com/bjogtweets</t>
  </si>
  <si>
    <t>https://twitter.com/rcog</t>
  </si>
  <si>
    <t>https://twitter.com/adweeks</t>
  </si>
  <si>
    <t>https://twitter.com/susan_bewley</t>
  </si>
  <si>
    <t>https://twitter.com/berksmaternity</t>
  </si>
  <si>
    <t>https://twitter.com/nmoorewrites</t>
  </si>
  <si>
    <t>https://twitter.com/nicole_cliffe</t>
  </si>
  <si>
    <t>https://twitter.com/slowseptember</t>
  </si>
  <si>
    <t>https://twitter.com/cyberbulliespod</t>
  </si>
  <si>
    <t>https://twitter.com/kenny973</t>
  </si>
  <si>
    <t>https://twitter.com/appdropped_uk</t>
  </si>
  <si>
    <t>https://twitter.com/lzats</t>
  </si>
  <si>
    <t>https://twitter.com/ataokennel</t>
  </si>
  <si>
    <t>https://twitter.com/goggdog42</t>
  </si>
  <si>
    <t>https://twitter.com/magicantmelody</t>
  </si>
  <si>
    <t>https://twitter.com/littleroc02</t>
  </si>
  <si>
    <t>https://twitter.com/giveawaygoat</t>
  </si>
  <si>
    <t>https://twitter.com/parentinghub1</t>
  </si>
  <si>
    <t>https://twitter.com/dark_kudoh</t>
  </si>
  <si>
    <t>https://twitter.com/sandtonseedlin1</t>
  </si>
  <si>
    <t>https://twitter.com/drug8514</t>
  </si>
  <si>
    <t>https://twitter.com/pinkstips</t>
  </si>
  <si>
    <t>https://twitter.com/phillylama</t>
  </si>
  <si>
    <t>https://twitter.com/toucherandrich</t>
  </si>
  <si>
    <t>https://twitter.com/avinash91251851</t>
  </si>
  <si>
    <t>https://twitter.com/correctingnjt</t>
  </si>
  <si>
    <t>https://twitter.com/missds17</t>
  </si>
  <si>
    <t>https://twitter.com/yilpy</t>
  </si>
  <si>
    <t>https://twitter.com/notclarinet</t>
  </si>
  <si>
    <t>https://twitter.com/agentbigbutt</t>
  </si>
  <si>
    <t>https://twitter.com/chefbigfine_</t>
  </si>
  <si>
    <t>https://twitter.com/thatcasshole</t>
  </si>
  <si>
    <t>https://twitter.com/jhonnyadawau</t>
  </si>
  <si>
    <t>https://twitter.com/themodelstore</t>
  </si>
  <si>
    <t>https://twitter.com/babytotoddlers</t>
  </si>
  <si>
    <t>https://twitter.com/liminaljustice</t>
  </si>
  <si>
    <t>https://twitter.com/nhlnetwork</t>
  </si>
  <si>
    <t>https://twitter.com/nhlflyers</t>
  </si>
  <si>
    <t>https://twitter.com/hypnobabies</t>
  </si>
  <si>
    <t>https://twitter.com/csherbs19</t>
  </si>
  <si>
    <t>https://twitter.com/frazermi</t>
  </si>
  <si>
    <t>https://twitter.com/momandnewborn</t>
  </si>
  <si>
    <t>https://twitter.com/slidellmemorial</t>
  </si>
  <si>
    <t>https://twitter.com/nursinperson</t>
  </si>
  <si>
    <t>https://twitter.com/dnl62</t>
  </si>
  <si>
    <t>https://twitter.com/ewarren</t>
  </si>
  <si>
    <t>https://twitter.com/disneykid1955</t>
  </si>
  <si>
    <t>https://twitter.com/heyyguido</t>
  </si>
  <si>
    <t>https://twitter.com/mestisa_rose</t>
  </si>
  <si>
    <t>https://twitter.com/doulacareusa</t>
  </si>
  <si>
    <t>https://twitter.com/challengegodess</t>
  </si>
  <si>
    <t>https://twitter.com/shboogies</t>
  </si>
  <si>
    <t>https://twitter.com/kendalsheppard</t>
  </si>
  <si>
    <t>https://twitter.com/challengefanog</t>
  </si>
  <si>
    <t>https://twitter.com/misophonicspree</t>
  </si>
  <si>
    <t>https://twitter.com/golden_3tree</t>
  </si>
  <si>
    <t>https://twitter.com/baruvola4</t>
  </si>
  <si>
    <t>https://twitter.com/8tama8tama</t>
  </si>
  <si>
    <t>https://twitter.com/neel_shah</t>
  </si>
  <si>
    <t>https://twitter.com/lamaz</t>
  </si>
  <si>
    <t>https://twitter.com/expectmore</t>
  </si>
  <si>
    <t>https://twitter.com/jillgw</t>
  </si>
  <si>
    <t>https://twitter.com/drmackendo</t>
  </si>
  <si>
    <t>https://twitter.com/adamhastings96</t>
  </si>
  <si>
    <t>https://twitter.com/rugbysco</t>
  </si>
  <si>
    <t>https://twitter.com/rugbystuff</t>
  </si>
  <si>
    <t>https://twitter.com/justanoutlawfic</t>
  </si>
  <si>
    <t>https://twitter.com/girlygirlsguide</t>
  </si>
  <si>
    <t>https://twitter.com/survivor_mums</t>
  </si>
  <si>
    <t>https://twitter.com/patriciasinglet</t>
  </si>
  <si>
    <t>https://twitter.com/layingegg</t>
  </si>
  <si>
    <t>https://twitter.com/slackeyyyy</t>
  </si>
  <si>
    <t>https://twitter.com/caseycattell</t>
  </si>
  <si>
    <t>https://twitter.com/ko_ono</t>
  </si>
  <si>
    <t>https://twitter.com/baruvola</t>
  </si>
  <si>
    <t>https://twitter.com/torquetastic</t>
  </si>
  <si>
    <t>https://twitter.com/mlbbreathe</t>
  </si>
  <si>
    <t>https://twitter.com/_kleos_</t>
  </si>
  <si>
    <t>https://twitter.com/sydrpfp</t>
  </si>
  <si>
    <t>https://twitter.com/40010gawa</t>
  </si>
  <si>
    <t>https://twitter.com/bends_the</t>
  </si>
  <si>
    <t>https://twitter.com/kouta_birth</t>
  </si>
  <si>
    <t>https://twitter.com/fuji_latex</t>
  </si>
  <si>
    <t>https://twitter.com/gardencuts</t>
  </si>
  <si>
    <t>https://twitter.com/warpaintdfs</t>
  </si>
  <si>
    <t>https://twitter.com/dailyrotosharks</t>
  </si>
  <si>
    <t>https://twitter.com/choppodong</t>
  </si>
  <si>
    <t>https://twitter.com/ffootballgeek</t>
  </si>
  <si>
    <t>https://twitter.com/fantasydraft</t>
  </si>
  <si>
    <t>https://twitter.com/dfsarmy</t>
  </si>
  <si>
    <t>https://twitter.com/schmuckiiii</t>
  </si>
  <si>
    <t>https://twitter.com/michaelreeves08</t>
  </si>
  <si>
    <t>https://twitter.com/nlpublications</t>
  </si>
  <si>
    <t>https://twitter.com/mandyshelton</t>
  </si>
  <si>
    <t>https://twitter.com/poshmarkapp</t>
  </si>
  <si>
    <t>https://twitter.com/tetojouhou_bot</t>
  </si>
  <si>
    <t>https://twitter.com/azaliahjsalleh</t>
  </si>
  <si>
    <t>https://twitter.com/wfqh</t>
  </si>
  <si>
    <t>https://twitter.com/hntrjmpr12</t>
  </si>
  <si>
    <t>https://twitter.com/jtbxo</t>
  </si>
  <si>
    <t>https://twitter.com/capricezfloyd</t>
  </si>
  <si>
    <t>https://twitter.com/msenit4life</t>
  </si>
  <si>
    <t>https://twitter.com/topsyjkv</t>
  </si>
  <si>
    <t>https://twitter.com/miahandley_</t>
  </si>
  <si>
    <t>https://twitter.com/ineedamarteney</t>
  </si>
  <si>
    <t>https://twitter.com/jeonbenet</t>
  </si>
  <si>
    <t>https://twitter.com/lorsque_le_jour</t>
  </si>
  <si>
    <t>https://twitter.com/motherfstories</t>
  </si>
  <si>
    <t>https://twitter.com/aqualady_</t>
  </si>
  <si>
    <t>https://twitter.com/rupernino</t>
  </si>
  <si>
    <t>https://twitter.com/ariadnemaze</t>
  </si>
  <si>
    <t>https://twitter.com/zoe_bearx</t>
  </si>
  <si>
    <t>https://twitter.com/dwaltondamem</t>
  </si>
  <si>
    <t>https://twitter.com/facebookwatch</t>
  </si>
  <si>
    <t>https://twitter.com/joonassuotamo</t>
  </si>
  <si>
    <t>https://twitter.com/steveyedlin</t>
  </si>
  <si>
    <t>https://twitter.com/adrianedmondson</t>
  </si>
  <si>
    <t>https://twitter.com/thefrankozjam</t>
  </si>
  <si>
    <t>https://twitter.com/rianjohnson</t>
  </si>
  <si>
    <t>https://twitter.com/lauradern</t>
  </si>
  <si>
    <t>https://twitter.com/hamillhimself</t>
  </si>
  <si>
    <t>https://twitter.com/razorwireryan</t>
  </si>
  <si>
    <t>https://twitter.com/mosaiccanyon</t>
  </si>
  <si>
    <t>https://twitter.com/all4babies1</t>
  </si>
  <si>
    <t>https://twitter.com/jakelotusmusic</t>
  </si>
  <si>
    <t>https://twitter.com/genevajacuzzi</t>
  </si>
  <si>
    <t>https://twitter.com/newbestdeals2</t>
  </si>
  <si>
    <t>https://twitter.com/dior______</t>
  </si>
  <si>
    <t>https://twitter.com/minibaby</t>
  </si>
  <si>
    <t>https://twitter.com/bowiecritic</t>
  </si>
  <si>
    <t>https://twitter.com/usbreastfeeding</t>
  </si>
  <si>
    <t>https://twitter.com/wendys_garden</t>
  </si>
  <si>
    <t>https://twitter.com/infinite_scream</t>
  </si>
  <si>
    <t>https://twitter.com/ursamajr</t>
  </si>
  <si>
    <t>https://twitter.com/lady_nishaaa</t>
  </si>
  <si>
    <t>https://twitter.com/rahul96036194</t>
  </si>
  <si>
    <t>https://twitter.com/sheasy64</t>
  </si>
  <si>
    <t>https://twitter.com/tatsuhiisa</t>
  </si>
  <si>
    <t>https://twitter.com/panacotts</t>
  </si>
  <si>
    <t>https://twitter.com/heem_6k</t>
  </si>
  <si>
    <t>https://twitter.com/dcbirthdoulas</t>
  </si>
  <si>
    <t>https://twitter.com/xsuhoerx</t>
  </si>
  <si>
    <t>https://twitter.com/kyleriegel4</t>
  </si>
  <si>
    <t>https://twitter.com/blonderach33</t>
  </si>
  <si>
    <t>https://twitter.com/hihuu_bgm_bot</t>
  </si>
  <si>
    <t>https://twitter.com/beez2016</t>
  </si>
  <si>
    <t>https://twitter.com/erulastiel14</t>
  </si>
  <si>
    <t>https://twitter.com/marjpamintuan</t>
  </si>
  <si>
    <t>https://twitter.com/aprilprt</t>
  </si>
  <si>
    <t>https://twitter.com/poetikmiss</t>
  </si>
  <si>
    <t>https://twitter.com/tumalizerza</t>
  </si>
  <si>
    <t>https://twitter.com/khuthalani_</t>
  </si>
  <si>
    <t>https://twitter.com/scumezza</t>
  </si>
  <si>
    <t>https://twitter.com/jesssysa</t>
  </si>
  <si>
    <t>https://twitter.com/sineshee</t>
  </si>
  <si>
    <t>https://twitter.com/deborahannsaint</t>
  </si>
  <si>
    <t>https://twitter.com/bethmoorelpm</t>
  </si>
  <si>
    <t>https://twitter.com/vernellgordon</t>
  </si>
  <si>
    <t>https://twitter.com/senor_phantom</t>
  </si>
  <si>
    <t>https://twitter.com/inboxva</t>
  </si>
  <si>
    <t>https://twitter.com/rgay</t>
  </si>
  <si>
    <t>https://twitter.com/mariebo02802331</t>
  </si>
  <si>
    <t>https://twitter.com/tortoise_invest</t>
  </si>
  <si>
    <t>https://twitter.com/bloomberg</t>
  </si>
  <si>
    <t>https://twitter.com/niela19910314</t>
  </si>
  <si>
    <t>https://twitter.com/shantelgovender</t>
  </si>
  <si>
    <t>https://twitter.com/iammissmichelle</t>
  </si>
  <si>
    <t>https://twitter.com/thatgirljade_</t>
  </si>
  <si>
    <t>https://twitter.com/shareefosexton</t>
  </si>
  <si>
    <t>https://twitter.com/cardiwithpearls</t>
  </si>
  <si>
    <t>https://twitter.com/juliareinstein</t>
  </si>
  <si>
    <t>https://twitter.com/newschill</t>
  </si>
  <si>
    <t>https://twitter.com/3illsweet</t>
  </si>
  <si>
    <t>https://twitter.com/lisaabrandt</t>
  </si>
  <si>
    <t>https://twitter.com/lamazingmedia</t>
  </si>
  <si>
    <t>https://twitter.com/getoffmyzickk</t>
  </si>
  <si>
    <t>https://twitter.com/freeme93</t>
  </si>
  <si>
    <t>https://twitter.com/tweetsofcoco</t>
  </si>
  <si>
    <t>https://twitter.com/zeropucksgivn</t>
  </si>
  <si>
    <t>https://twitter.com/bertkreischer</t>
  </si>
  <si>
    <t>https://twitter.com/restoration112</t>
  </si>
  <si>
    <t>https://twitter.com/dearmeaggy</t>
  </si>
  <si>
    <t>https://twitter.com/creativersis</t>
  </si>
  <si>
    <t>https://twitter.com/zai_suleman</t>
  </si>
  <si>
    <t>https://twitter.com/japid421</t>
  </si>
  <si>
    <t>https://twitter.com/anzsy</t>
  </si>
  <si>
    <t>https://twitter.com/paarden</t>
  </si>
  <si>
    <t>https://twitter.com/themaddingkron</t>
  </si>
  <si>
    <t>https://twitter.com/kuyanyan</t>
  </si>
  <si>
    <t>https://twitter.com/lizpr</t>
  </si>
  <si>
    <t>https://twitter.com/yourmorning</t>
  </si>
  <si>
    <t>https://twitter.com/trish_bradley</t>
  </si>
  <si>
    <t>https://twitter.com/teammfitz</t>
  </si>
  <si>
    <t>https://twitter.com/perkesindiego</t>
  </si>
  <si>
    <t>https://twitter.com/nanacastro_</t>
  </si>
  <si>
    <t>https://twitter.com/killalaura</t>
  </si>
  <si>
    <t>https://twitter.com/mortokaio</t>
  </si>
  <si>
    <t>https://twitter.com/msdotfit1</t>
  </si>
  <si>
    <t>https://twitter.com/cortez_hsp</t>
  </si>
  <si>
    <t>https://twitter.com/maryshuger</t>
  </si>
  <si>
    <t>https://twitter.com/hurryhurryomaha</t>
  </si>
  <si>
    <t>https://twitter.com/quaffbeer</t>
  </si>
  <si>
    <t>https://twitter.com/kwholesaler</t>
  </si>
  <si>
    <t>https://twitter.com/iluvfragrance</t>
  </si>
  <si>
    <t>https://twitter.com/ebay</t>
  </si>
  <si>
    <t>https://twitter.com/gracesmom48</t>
  </si>
  <si>
    <t>https://twitter.com/courtilini14</t>
  </si>
  <si>
    <t>https://twitter.com/mary_markssngr</t>
  </si>
  <si>
    <t>https://twitter.com/veronika_dafoe</t>
  </si>
  <si>
    <t>https://twitter.com/parentsbabyexpo</t>
  </si>
  <si>
    <t>https://twitter.com/gga2311</t>
  </si>
  <si>
    <t>https://twitter.com/comfortablysmug</t>
  </si>
  <si>
    <t>https://twitter.com/dfssoapbox</t>
  </si>
  <si>
    <t>https://twitter.com/dagnificent</t>
  </si>
  <si>
    <t>https://twitter.com/isabellecarasso</t>
  </si>
  <si>
    <t>https://twitter.com/enas_shop</t>
  </si>
  <si>
    <t>https://twitter.com/rmatthewspsyedu</t>
  </si>
  <si>
    <t>https://twitter.com/babyfriendly</t>
  </si>
  <si>
    <t>https://twitter.com/atain7</t>
  </si>
  <si>
    <t>https://twitter.com/jennythem</t>
  </si>
  <si>
    <t>https://twitter.com/jesus_buffet</t>
  </si>
  <si>
    <t>https://twitter.com/ispankmyturtle</t>
  </si>
  <si>
    <t>https://twitter.com/diegojoani</t>
  </si>
  <si>
    <t>https://twitter.com/catherineglins2</t>
  </si>
  <si>
    <t>https://twitter.com/peacenik0</t>
  </si>
  <si>
    <t>https://twitter.com/bumblebee7183</t>
  </si>
  <si>
    <t>https://twitter.com/xfilesdiaries</t>
  </si>
  <si>
    <t>https://twitter.com/lorimhodges1</t>
  </si>
  <si>
    <t>https://twitter.com/grungekid84</t>
  </si>
  <si>
    <t>https://twitter.com/msucehs</t>
  </si>
  <si>
    <t>https://twitter.com/eventbrite</t>
  </si>
  <si>
    <t>https://twitter.com/coatclinic</t>
  </si>
  <si>
    <t>https://twitter.com/tfromthetdot</t>
  </si>
  <si>
    <t>https://twitter.com/adamserwer</t>
  </si>
  <si>
    <t>https://twitter.com/joe43174234</t>
  </si>
  <si>
    <t>https://twitter.com/goodwomenhealth</t>
  </si>
  <si>
    <t>https://twitter.com/lorishemek</t>
  </si>
  <si>
    <t>https://twitter.com/fnxfleder</t>
  </si>
  <si>
    <t>https://twitter.com/mongraal</t>
  </si>
  <si>
    <t>https://twitter.com/lamaze_lucas</t>
  </si>
  <si>
    <t>https://twitter.com/benjyfishy</t>
  </si>
  <si>
    <t>https://twitter.com/ewok</t>
  </si>
  <si>
    <t>https://twitter.com/sly_nikof</t>
  </si>
  <si>
    <t>https://twitter.com/prismteeqzy</t>
  </si>
  <si>
    <t>https://twitter.com/mitr0</t>
  </si>
  <si>
    <t>https://twitter.com/falconlyy</t>
  </si>
  <si>
    <t>https://twitter.com/ohcrr</t>
  </si>
  <si>
    <t>https://twitter.com/k1nzell</t>
  </si>
  <si>
    <t>https://twitter.com/prismtomy</t>
  </si>
  <si>
    <t>https://twitter.com/prismmushway</t>
  </si>
  <si>
    <t>https://twitter.com/bkalysseller</t>
  </si>
  <si>
    <t>https://twitter.com/prismpayam</t>
  </si>
  <si>
    <t>https://twitter.com/gutethegreat</t>
  </si>
  <si>
    <t>https://twitter.com/nattilynne</t>
  </si>
  <si>
    <t>https://twitter.com/frecklesxx20</t>
  </si>
  <si>
    <t>https://twitter.com/nicolledwallace</t>
  </si>
  <si>
    <t>https://twitter.com/joyannreid</t>
  </si>
  <si>
    <t>https://twitter.com/randilynhh</t>
  </si>
  <si>
    <t>https://twitter.com/katarinadramis</t>
  </si>
  <si>
    <t>https://twitter.com/bethturnernc1</t>
  </si>
  <si>
    <t>https://twitter.com/vickinelsonnc1</t>
  </si>
  <si>
    <t>https://twitter.com/henryfitzroy</t>
  </si>
  <si>
    <t>https://twitter.com/mickstjohnnc1</t>
  </si>
  <si>
    <t>https://twitter.com/josefkostannc1</t>
  </si>
  <si>
    <t>https://twitter.com/jaslennox</t>
  </si>
  <si>
    <t>https://twitter.com/iamthewhistleb1</t>
  </si>
  <si>
    <t>https://twitter.com/wegotcharacter_</t>
  </si>
  <si>
    <t>https://twitter.com/photographerwrs</t>
  </si>
  <si>
    <t>https://twitter.com/tinu</t>
  </si>
  <si>
    <t>https://twitter.com/mae_dayj</t>
  </si>
  <si>
    <t>https://twitter.com/bizelle_</t>
  </si>
  <si>
    <t>https://twitter.com/whutthehale</t>
  </si>
  <si>
    <t>https://twitter.com/regularguy630</t>
  </si>
  <si>
    <t>https://twitter.com/ur_radio</t>
  </si>
  <si>
    <t>https://twitter.com/catheternebula</t>
  </si>
  <si>
    <t>https://twitter.com/allysonfelix</t>
  </si>
  <si>
    <t>https://twitter.com/amyschumer</t>
  </si>
  <si>
    <t>https://twitter.com/finditatfilibi</t>
  </si>
  <si>
    <t>https://twitter.com/tommyra27930311</t>
  </si>
  <si>
    <t>https://twitter.com/dineshdsouza</t>
  </si>
  <si>
    <t>https://twitter.com/_sirhampton_</t>
  </si>
  <si>
    <t>https://twitter.com/bae___max</t>
  </si>
  <si>
    <t>https://twitter.com/rachelrowe3</t>
  </si>
  <si>
    <t>https://twitter.com/marynewburn1</t>
  </si>
  <si>
    <t>https://twitter.com/ccriadoperez</t>
  </si>
  <si>
    <t>https://twitter.com/ruthannharpur</t>
  </si>
  <si>
    <t>https://twitter.com/tpm_journal</t>
  </si>
  <si>
    <t>https://twitter.com/all4maternity</t>
  </si>
  <si>
    <t>https://twitter.com/acbmidwife</t>
  </si>
  <si>
    <t>https://twitter.com/humanisingbirth</t>
  </si>
  <si>
    <t>https://twitter.com/profjennygamble</t>
  </si>
  <si>
    <t>https://twitter.com/carolynhastie</t>
  </si>
  <si>
    <t>https://twitter.com/rjwrm</t>
  </si>
  <si>
    <t>https://twitter.com/sagefemmesb</t>
  </si>
  <si>
    <t>https://twitter.com/gibblejo</t>
  </si>
  <si>
    <t>https://twitter.com/gillmoncrieff</t>
  </si>
  <si>
    <t>rolex
@RolexGrandSlam Good luck to the
#RolexFamily @scott_brash, @kentfarrington,
Martin Fuchs, @steveguerdat, Eric
Lamaze, @kevinstaut.</t>
  </si>
  <si>
    <t xml:space="preserve">kevinstaut
</t>
  </si>
  <si>
    <t>larryneelis
_xD83D__xDE02_ NASA those lying _xD83D__xDCA9_. Mission
Control couldn’t find a fetus in
a Lamaze Class. https://t.co/wojhmV9JrA</t>
  </si>
  <si>
    <t>rashawnscott
@JoJoGilmore Strengthen that pelvic
floor and you’ll be alright. Also
looking up some lamaze classes</t>
  </si>
  <si>
    <t xml:space="preserve">jojogilmore
</t>
  </si>
  <si>
    <t>kelle938
Guys. People drank at my baby shower.
So I'm allowed to live my best
this weekend. I didnt hey a visa
to do lamaze breathing</t>
  </si>
  <si>
    <t>jcw05887206
His wife taught him the Lamaze
Method for giving birth, he adapted
it to add tears_xD83D__xDE22__xD83D__xDE2D_ https://t.co/DFZT5kSjEj</t>
  </si>
  <si>
    <t>enterandwincoza
Win a Lamaze Hamper - https://t.co/dFIjn7zRTn
#ParentingHub</t>
  </si>
  <si>
    <t>djseanswift1
RT @UCRSTATION: solo LaMaze - dj
squirt drops_2</t>
  </si>
  <si>
    <t>ucrstation
solo LaMaze - dj squirt drops_2</t>
  </si>
  <si>
    <t>clark_gasm
RT @JodingersCat: Karen nobody
cares about your SAT scores at
Lamaze class</t>
  </si>
  <si>
    <t>jodingerscat
Karen nobody cares about your SAT
scores at Lamaze class</t>
  </si>
  <si>
    <t>tafkabdhcg73
RT @JodingersCat: Karen nobody
cares about your SAT scores at
Lamaze class</t>
  </si>
  <si>
    <t>impettyasfuck
@danitheduck21 When they were at
the hospital and sam was going
with molly to lamaze class... he
didnt outright say it but he alluded
to it and said that he and sam
could try again. _xD83D__xDE14__xD83D__xDE14_</t>
  </si>
  <si>
    <t xml:space="preserve">danitheduck21
</t>
  </si>
  <si>
    <t>wthompsonjd
Don't let them break your spirit!
(Or your lead / lamaze rhythm).
https://t.co/4oKbCfTw1k</t>
  </si>
  <si>
    <t>bmwillz1
Sean McVay is Jared Goff's Lamaze
coach.</t>
  </si>
  <si>
    <t>aubboq
@LamazePietro @CycloDisruptive
@JLMelenchon @MathildePanot Voilà
exactement ce que tu m'a répondu.
Lamaze Pietro@LamazePietro · 6h
En réponse à @AubBoq @CycloDisruptive
et 2 autres Petite raciste xénophobe</t>
  </si>
  <si>
    <t xml:space="preserve">mathildepanot
</t>
  </si>
  <si>
    <t xml:space="preserve">jlmelenchon
</t>
  </si>
  <si>
    <t xml:space="preserve">cyclodisruptive
</t>
  </si>
  <si>
    <t xml:space="preserve">lamazepietro
</t>
  </si>
  <si>
    <t>cortessemia
RT @JodingersCat: Karen nobody
cares about your SAT scores at
Lamaze class</t>
  </si>
  <si>
    <t>maybepilejokes
RT @JodingersCat: Karen nobody
cares about your SAT scores at
Lamaze class</t>
  </si>
  <si>
    <t>cffschroeder
Good for you!! My son, Tom, was
EXTREMELY needle phobic. It took
4-6 nurses to hold him down. I
finally had him do Lamaze exercises
_xD83D__xDE1C_ But the turning point came when
we all gave blood in a family group.
He had to be ‘Tough’ for his girl
cousins. He became a “man” LOL
_xD83D__xDE0D__xD83D__xDE0D_ https://t.co/35JHCNJZTN</t>
  </si>
  <si>
    <t>cherrycordial98
quick thing right before i nap
but why did i have a dream where
johnny dyed his hair like butterscotch
blond and we were married and expecting
and going to lamaze together. what
the fuck is with my subconscious
lately</t>
  </si>
  <si>
    <t>meladalklimat
RT @ROLEX: @RolexGrandSlam Good
luck to the #RolexFamily @scott_brash,
@kentfarrington, Martin Fuchs,
@steveguerdat, Eric Lamaze, @kevinsta…</t>
  </si>
  <si>
    <t xml:space="preserve">kevinsta
</t>
  </si>
  <si>
    <t xml:space="preserve">steveguerdat
</t>
  </si>
  <si>
    <t xml:space="preserve">kentfarrington
</t>
  </si>
  <si>
    <t xml:space="preserve">scott_brash
</t>
  </si>
  <si>
    <t xml:space="preserve">rolexgrandslam
</t>
  </si>
  <si>
    <t>cindizzi
@laurenthehough Was running out
of characters. It regulates breathing
-really keeps me from hyperventilating
when anxious.Someone asked me like
Lamaze ?_xD83D__xDE02_hell no, no panting do
it slow. I’m 62, never gave birth.this
may not be the best of the internet,
but try it.Laughing helps too _xD83D__xDC9F_</t>
  </si>
  <si>
    <t xml:space="preserve">laurenthehough
</t>
  </si>
  <si>
    <t>younglistener
@AriShaffir https://t.co/hF7WftoODB
Lamaze maybe?</t>
  </si>
  <si>
    <t xml:space="preserve">arishaffir
</t>
  </si>
  <si>
    <t>migali
@CJ_isnowblue @TheRock I guess
The rick was was your external
focal point during lamaze_xD83D__xDE0F_</t>
  </si>
  <si>
    <t xml:space="preserve">therock
</t>
  </si>
  <si>
    <t xml:space="preserve">cj_isnowblue
</t>
  </si>
  <si>
    <t>gk73986146
@GoBigGurlsGo Nope. We’re too far
along in the game to be entertaining
close minded people. If I wanted
to meet a woman. She could say
“Meet me at the Pride parade, tampon
isle, Lamaze class”. I’d be there.</t>
  </si>
  <si>
    <t xml:space="preserve">gobiggurlsgo
</t>
  </si>
  <si>
    <t>entitybeyond
Nifty, confusing, but nifty. So
I'm a DEMON, who slays Demons.
So... Did I pull a Nezuko? Or did
I agree to Shinobu Kocho's "torture
you mercilessly for every eaten
human" system? Would explain the
Breath of the Insect. Tortured
and given a butterfly based Lamaze
class, fun.</t>
  </si>
  <si>
    <t>jeggit
The local café has just been descended
upon by a herd of fecundities and
their beaus from the Lamaze class
above. I've had to head for higher
ground. #Retreat</t>
  </si>
  <si>
    <t>madmontesaurus
RT @Jeggit: The local café has
just been descended upon by a herd
of fecundities and their beaus
from the Lamaze class above. I've
had to h…</t>
  </si>
  <si>
    <t>lyricsbytia
What is #DoulaAdvocacy? When I
#Teach #Lamaze in #Childbirth Class,
I teach The 6 Healthy Birth Practices
and I like to focus on #3: Bring
a #Doula (who Trains Dad _xD83D__xDCAA__xD83C__xDFFE__xD83D__xDCAA__xD83C__xDFFE__xD83D__xDCAA__xD83C__xDFFE__xD83D__xDC95_)
for Continuous Support. This...
https://t.co/XHYp7IetsX</t>
  </si>
  <si>
    <t>scottglasspool
@AriShaffir Lamaze class</t>
  </si>
  <si>
    <t>bear1forty1
@AriShaffir Lamaze! Go help a single
mother. _xD83E__xDD14_There might be water
involved. _xD83D__xDE2C_</t>
  </si>
  <si>
    <t>dragonsexclndr
Jason Voorhees should teach Lamaze
classes...”chi chi chi ha ha ha...”
I’m sure someone else has thought
of this joke but I found myself
to be very clever this morning.</t>
  </si>
  <si>
    <t>drkajalsingh1
RT @LamazeOnline: “If a woman doesn't
look like a GODDESS in #labor,
then someone isn't treating her
right.” ~Ina May Gaskin #NMW2019
#midw…</t>
  </si>
  <si>
    <t>lamazeonline
Firm, flat, and free of soft/loose
items: The recipe for a safe sleep
environment! Learn more. #SafeToSleep
#SafeSleepSnap #SIDSAwarenessMonth
#Lamaze https://t.co/FULPVbISr4
https://t.co/rSvO6IyQt3</t>
  </si>
  <si>
    <t>dustymoonshine
@ltaxson @RodKast @othellobt I
guarantee you when you tweeted
this he was at a Lamaze class</t>
  </si>
  <si>
    <t xml:space="preserve">othellobt
</t>
  </si>
  <si>
    <t xml:space="preserve">rodkast
</t>
  </si>
  <si>
    <t xml:space="preserve">ltaxson
</t>
  </si>
  <si>
    <t>scottiemcscoots
@ShortSleeveSuit @DrakeGatsby I
got kicked out of Lamaze class
for the same thing.</t>
  </si>
  <si>
    <t xml:space="preserve">drakegatsby
</t>
  </si>
  <si>
    <t xml:space="preserve">shortsleevesuit
</t>
  </si>
  <si>
    <t>ludosbestfriend
@Gus_802 Okay. I've unfollowed
65 accounts since this morning.
Only 170 more to go. &amp;lt;starts
stretching, lamaze breathing&amp;gt;</t>
  </si>
  <si>
    <t xml:space="preserve">gus_802
</t>
  </si>
  <si>
    <t>supgirl
@Jordamus_Prime Love you, Dude.
It will get easier, I promise.
Just breathe, Lamaze isn’t just
for labor!</t>
  </si>
  <si>
    <t xml:space="preserve">jordamus_prime
</t>
  </si>
  <si>
    <t>taylorctaylor67
@cdnolympichorse @cangal21 @manny_ottawa
@globeandmail You deserve a follow,
I absolutely love show jumping....Eric
Lamaze now resides where I grew
up.</t>
  </si>
  <si>
    <t xml:space="preserve">globeandmail
</t>
  </si>
  <si>
    <t>cdnolympichorse
@TaylorCtaylor67 @cangal21 @manny_ottawa
@globeandmail Eric Lamaze is fantastic
but Ian millar will always be my
hero:)</t>
  </si>
  <si>
    <t xml:space="preserve">manny_ottawa
</t>
  </si>
  <si>
    <t xml:space="preserve">cangal21
</t>
  </si>
  <si>
    <t>itsjustisaac_
@NoContxtBilly Smh you didnt even
know what lamaze was someone had
to explain the joke to you ya FOOL</t>
  </si>
  <si>
    <t>nocontxtbilly
@mohamed601phm just like in lamaze</t>
  </si>
  <si>
    <t>hildedonnak
@Elizabe25405947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t>
  </si>
  <si>
    <t xml:space="preserve">elizabe25405947
</t>
  </si>
  <si>
    <t xml:space="preserve">mohamed601phm
</t>
  </si>
  <si>
    <t>8bitcanvas
Lamazeはあもさんがジャケット描いてたのもあって買いに行ったんだった気がしたけど、もうすっかりファン…</t>
  </si>
  <si>
    <t>9888
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</si>
  <si>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sisteragm
@OhMyGOFF I meant to type Lamaze
childbirth classes Angie</t>
  </si>
  <si>
    <t xml:space="preserve">ohmygoff
</t>
  </si>
  <si>
    <t>shellz_gotcheez
@MoonMonsta I probably will too.
Ima try Lamaze classes to see if
they help.</t>
  </si>
  <si>
    <t xml:space="preserve">moonmonsta
</t>
  </si>
  <si>
    <t>hallmum5
RT @BerksMaternity: @susan_bewley
@adweeks @rcog @BJOGTweets @MidwivesRCM
@HealthWatchUK @HealthEvMatters
@jimgthornton @millihill Might
I…</t>
  </si>
  <si>
    <t xml:space="preserve">millihill
</t>
  </si>
  <si>
    <t xml:space="preserve">jimgthornton
</t>
  </si>
  <si>
    <t xml:space="preserve">healthevmatters
</t>
  </si>
  <si>
    <t xml:space="preserve">healthwatchuk
</t>
  </si>
  <si>
    <t xml:space="preserve">midwivesrcm
</t>
  </si>
  <si>
    <t xml:space="preserve">bjogtweets
</t>
  </si>
  <si>
    <t xml:space="preserve">rcog
</t>
  </si>
  <si>
    <t xml:space="preserve">adweeks
</t>
  </si>
  <si>
    <t xml:space="preserve">susan_bewley
</t>
  </si>
  <si>
    <t>berksmaternity
@GillMoncrieff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t>
  </si>
  <si>
    <t>nmoorewrites
@slowseptember @Nicole_Cliffe My
father was hell bent on naming
me Demosthenes. Apparently he told
every other couple in my parents
lamaze class that it would be my
name. Thankfully my mother won
out. _xD83D__xDE02_</t>
  </si>
  <si>
    <t xml:space="preserve">nicole_cliffe
</t>
  </si>
  <si>
    <t xml:space="preserve">slowseptember
</t>
  </si>
  <si>
    <t>cyberbulliespod
On this episode, the Cyberbullies
kick off MackTober 2. They discuss
Shack, Mack, lamaze, colored polos,
pleats, the diamond exchange, and
grabass on the couch as they dissect
1991's Baby of the Bride. https://t.co/Q864cHQ9jp</t>
  </si>
  <si>
    <t>kenny973
RT @cyberbulliespod: On this episode,
the Cyberbullies kick off MackTober
2. They discuss Shack, Mack, lamaze,
colored polos, pleats, the d…</t>
  </si>
  <si>
    <t>appdropped_uk
Get this Lamaze Night Night Owl
Activity Toy for £13.88 (21% off)
https://t.co/0w3JTuTepC https://t.co/zxOvHjMXuf</t>
  </si>
  <si>
    <t>lzats
@goggdog42 @ATAOkennel Will looks
like he’s in lamaze class</t>
  </si>
  <si>
    <t xml:space="preserve">ataokennel
</t>
  </si>
  <si>
    <t xml:space="preserve">goggdog42
</t>
  </si>
  <si>
    <t>magicantmelody
NEW LAMAZE P SONG....</t>
  </si>
  <si>
    <t>littleroc02
RT @ParentingHub1: CLICK, LIKE,
TAG AND SHARE WITH YOUR FRIENDS
TO WIN WITH LAMAZE @GiveawayGoat
https://t.co/NYXYvzcRlr https://t.co/eOcMF…</t>
  </si>
  <si>
    <t>giveawaygoat
GIVEAWAY! Win a Lamaze hamper valued
at R600 to inspire your little
one to explore their senses with
@ParentingHub1! All RETWEETS appreciated
❤️ See the link below! #giveawaygoat
#baby #lifestyle https://t.co/VHbsX8gy1o</t>
  </si>
  <si>
    <t>parentinghub1
CLICK, LIKE, TAG AND SHARE WITH
YOUR FRIENDS TO WIN WITH LAMAZE
@GiveawayGoat https://t.co/NYXYvzcRlr
https://t.co/jWJMTDH8wl</t>
  </si>
  <si>
    <t>dark_kudoh
Lamaze y sus canciones chorras....
XD</t>
  </si>
  <si>
    <t>sandtonseedlin1
RT @ParentingHub1: CLICK, LIKE,
TAG AND SHARE WITH YOUR FRIENDS
TO WIN WITH LAMAZE @GiveawayGoat
https://t.co/NYXYvzcRlr https://t.co/eOcMF…</t>
  </si>
  <si>
    <t>drug8514
https://t.co/6BftBbZrjE 바닥에 스며든
요구르트다 - Lamaze P 이분은 또 뭔일이 있었던거야</t>
  </si>
  <si>
    <t>pinkstips
RT @ParentingHub1: CLICK, LIKE,
TAG AND SHARE WITH YOUR FRIENDS
TO WIN WITH LAMAZE @GiveawayGoat
https://t.co/NYXYvzcRlr https://t.co/eOcMF…</t>
  </si>
  <si>
    <t>phillylama
@Toucherandrich did Stephanie have
to coach Fred a la Lamaze class?
#Fredspoop</t>
  </si>
  <si>
    <t xml:space="preserve">toucherandrich
</t>
  </si>
  <si>
    <t>avinash91251851
RT @ROLEX: @RolexGrandSlam Good
luck to the #RolexFamily @scott_brash,
@kentfarrington, Martin Fuchs,
@steveguerdat, Eric Lamaze, @kevinsta…</t>
  </si>
  <si>
    <t>correctingnjt
@MissDS17 #lamaze</t>
  </si>
  <si>
    <t xml:space="preserve">missds17
</t>
  </si>
  <si>
    <t>yilpy
@notclarinet I thought you were
going to my Lamaze class with me
sunday morning</t>
  </si>
  <si>
    <t xml:space="preserve">notclarinet
</t>
  </si>
  <si>
    <t>agentbigbutt
@ChefBigFine_ I should ask him
if he went to lamaze class and
the whole nine</t>
  </si>
  <si>
    <t xml:space="preserve">chefbigfine_
</t>
  </si>
  <si>
    <t>thatcasshole
Hip related physiotherapy looks
a lot like a lamaze class</t>
  </si>
  <si>
    <t>jhonnyadawau
.FULL DOWNLOAD EBOOK Lamaze Peek
a Boo Forest Soft Book By FULL
&amp;gt;&amp;gt; https://t.co/k38DkPXKIo</t>
  </si>
  <si>
    <t>themodelstore
Happy #Tuesday everyone! Did you
know today is Octopus day?_xD83D__xDC19_ We
have the lovely Lamaze Octotunes
instock, this toy is ideal for
babies! So soft with, bright colours
and it's musical tentacals will
keep your baby amused for hours!
#OctopusDay #toys #baby #present
#ocean #children https://t.co/laiNKR2TRt</t>
  </si>
  <si>
    <t>babytotoddlers
LAMAZE Cotton Spandex Sleep Bra
for Nursing and Maternity - Heather
Grey, L https://t.co/ZgPdwEJsII
via @babytotoddlers</t>
  </si>
  <si>
    <t>liminaljustice
@NHLFlyers @NHLNetwork Why are
they at Harvard? It's too late
for a Lamaze brush-up.</t>
  </si>
  <si>
    <t xml:space="preserve">nhlnetwork
</t>
  </si>
  <si>
    <t xml:space="preserve">nhlflyers
</t>
  </si>
  <si>
    <t>hypnobabies
"Though there is no strong scientific
support for immediate cord clamping
(ICC), entrenched medical habits
can be glacially slow in changing."
#delayedcordclamping #DCC #childbirth
https://t.co/cuSXh0JvQf</t>
  </si>
  <si>
    <t>csherbs19
@frazermi Like heavy lamaze breathing
with the occasional grunt mixed
in.</t>
  </si>
  <si>
    <t xml:space="preserve">frazermi
</t>
  </si>
  <si>
    <t>momandnewborn
RT @SlidellMemorial: Lamaze class
starts on Oct. 29. Full info &amp;amp;
register: (985) 280-2657 #Lamaze
#BabyPrep #Newborn #NewParents
#SMHBirthi…</t>
  </si>
  <si>
    <t>slidellmemorial
Lamaze class starts on Oct. 29.
Full info &amp;amp; register: (985)
280-2657 #Lamaze #BabyPrep #Newborn
#NewParents #SMHBirthingCenter
https://t.co/ikAzkajcL9</t>
  </si>
  <si>
    <t>nursinperson
RT @SlidellMemorial: Lamaze class
starts on Oct. 29. Full info &amp;amp;
register: (985) 280-2657 #Lamaze
#BabyPrep #Newborn #NewParents
#SMHBirthi…</t>
  </si>
  <si>
    <t>dnl62
@ewarren Where the reservation
or a Lamaze class?</t>
  </si>
  <si>
    <t xml:space="preserve">ewarren
</t>
  </si>
  <si>
    <t>disneykid1955
@mestisa_rose @heyyguido In my
Lamaze class, one of the dads asked
why we have a belly button. You
could HEAR the nurse midwife and
all the wives rolling their eyes.
_xD83D__xDE02_</t>
  </si>
  <si>
    <t xml:space="preserve">heyyguido
</t>
  </si>
  <si>
    <t xml:space="preserve">mestisa_rose
</t>
  </si>
  <si>
    <t>doulacareusa
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t>
  </si>
  <si>
    <t>challengegodess
@ChallengeFanOG @KendalSheppard
@shboogies No, he's definitely
going through Lamaze and is preparing
to give birth from all this attention.
_xD83E__xDD30__xD83C__xDFFC_</t>
  </si>
  <si>
    <t xml:space="preserve">shboogies
</t>
  </si>
  <si>
    <t xml:space="preserve">kendalsheppard
</t>
  </si>
  <si>
    <t xml:space="preserve">challengefanog
</t>
  </si>
  <si>
    <t>misophonicspree
- We may not be able to eject the
escape pods. - We'll push them
out if we have to. - Good thing
I've been taking lamaze classes.
#AllStarTrek #VOY #TheHauntingOfDeck12</t>
  </si>
  <si>
    <t>golden_3tree
RT @baruvola4: 監督してくれた洋輔さんのプロジェクト、LAMAZEはこの様なサウンドです。
とはいえこれもあくまで彼の創造する音楽の氷山の一角なので良かったらチェックしてみて下さい。
https://t.co/wgzKqoTNZ5</t>
  </si>
  <si>
    <t>baruvola4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</si>
  <si>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8tama8tama
RT @baruvola4: _xD83D__xDC4F__xD83D__xDC4F_new MV公開!!!_xD83D__xDC4F__xD83D__xDC4F_
3人時代唯一にして現在廃盤となっている音源「うつつ」より、「逃避行のブルース(OLD
MIX)」がまさかのMV化！！ 監督は「coma coma coma
coma」のリミックスを手掛け、自身もLAMAZEやZh…</t>
  </si>
  <si>
    <t>neel_shah
RT @JillGW: "Safe, supportive,
and empowering childbirth care
should be the norm. Unfortunately,
that is not the case." @ExpectMore
@Lamaz…</t>
  </si>
  <si>
    <t xml:space="preserve">lamaz
</t>
  </si>
  <si>
    <t>expectmore
RT @JillGW: "Safe, supportive,
and empowering childbirth care
should be the norm. Unfortunately,
that is not the case." @ExpectMore
@Lamaz…</t>
  </si>
  <si>
    <t>jillgw
Do One Thing This Month to Improve
Maternal Health https://t.co/l2RAcuYAGi</t>
  </si>
  <si>
    <t>drmackendo
@Rugbystuff @RugbySco @adamhastings96
Lamaze class takes an odd turn.</t>
  </si>
  <si>
    <t xml:space="preserve">adamhastings96
</t>
  </si>
  <si>
    <t xml:space="preserve">rugbysco
</t>
  </si>
  <si>
    <t xml:space="preserve">rugbystuff
</t>
  </si>
  <si>
    <t>justanoutlawfic
Only Charlotte would get kicked
out of lamaze. #PrivatePractice</t>
  </si>
  <si>
    <t>girlygirlsguide
@patriciasinglet @Survivor_Mums
That is wonderful, Patricia. My
husband and I took the Lamaze classes,
too. He was with me for all three
births. He was one proud dad! _xD83D__xDE03_</t>
  </si>
  <si>
    <t>survivor_mums
@patriciasinglet shared that Lamaze
Class increased the bond of love
and marriage. That's truely lovely.
#SMUQT https://t.co/OuTqJIce1E</t>
  </si>
  <si>
    <t>patriciasinglet
RT @Survivor_Mums: @patriciasinglet
shared that Lamaze Class increased
the bond of love and marriage.
That's truely lovely. #SMUQT https://…</t>
  </si>
  <si>
    <t>layingegg
Just like in lamaze</t>
  </si>
  <si>
    <t>slackeyyyy
RT @LayingEgg: Just like in lamaze</t>
  </si>
  <si>
    <t>caseycattell
RT @JillGW: "Safe, supportive,
and empowering childbirth care
should be the norm. Unfortunately,
that is not the case." @ExpectMore
@Lamaz…</t>
  </si>
  <si>
    <t>ko_ono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</si>
  <si>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リリース当時のミックスバージョンとなってます。見てね。 https://t.co/DhqeFpCuVv</t>
  </si>
  <si>
    <t>torquetastic
RT @_kleos_: There should be Lamaze
coaches, but for postseason baseball
@MlbBreathe</t>
  </si>
  <si>
    <t xml:space="preserve">mlbbreathe
</t>
  </si>
  <si>
    <t>_kleos_
There should be Lamaze coaches,
but for postseason baseball @MlbBreathe</t>
  </si>
  <si>
    <t>sydrpfp
RT @_kleos_: There should be Lamaze
coaches, but for postseason baseball
@MlbBreathe</t>
  </si>
  <si>
    <t>40010gawa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</si>
  <si>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bends_the
RT @kouta_birth: LAMAZE / 年功序列に殺されかける
REMIX (Originally recorded by birth)
https://t.co/abClNvIoZa</t>
  </si>
  <si>
    <t>kouta_birth
LAMAZE / 年功序列に殺されかける REMIX (Originally
recorded by birth) https://t.co/abClNvIoZa</t>
  </si>
  <si>
    <t>fuji_latex
気付いたらLamazeさん連投しててびっくりしたよ</t>
  </si>
  <si>
    <t>gardencuts
Lamaze Spin &amp;amp; Explore Garden
Gym Baby Play Mat Infant Activity
Tummy Time Toy Free Ship £36.99
#toybaby #activitytoy #matgym https://t.co/cJX7lbf2y4</t>
  </si>
  <si>
    <t>warpaintdfs
@DFSArmy @FantasyDraft @ffootballgeek
@ChoppoDong @DailyRotoSharks Me
and my wife at a Lamaze class</t>
  </si>
  <si>
    <t xml:space="preserve">dailyrotosharks
</t>
  </si>
  <si>
    <t xml:space="preserve">choppodong
</t>
  </si>
  <si>
    <t xml:space="preserve">ffootballgeek
</t>
  </si>
  <si>
    <t xml:space="preserve">fantasydraft
</t>
  </si>
  <si>
    <t xml:space="preserve">dfsarmy
</t>
  </si>
  <si>
    <t>schmuckiiii
@michaelreeves08 https://t.co/PVHYDKSjDZ</t>
  </si>
  <si>
    <t xml:space="preserve">michaelreeves08
</t>
  </si>
  <si>
    <t>nlpublications
Futa Lamaze Class: 1 pregnant futa,
4 pregnant woman! #Pregnancy #Futanari
#EARTG https://t.co/5OofPVJysh
https://t.co/5P9wQktpSm</t>
  </si>
  <si>
    <t>mandyshelton
Check out what I just added to
my closet on Poshmark: Nurture
by Lamaze Leather Mules Clogs.
https://t.co/Irwnnax5fH via @poshmarkapp
#shopmycloset</t>
  </si>
  <si>
    <t xml:space="preserve">poshmarkapp
</t>
  </si>
  <si>
    <t>tetojouhou_bot
重音テトの音源初のCD収録は『EXIT TUNES PRESENTS
THE COMPLETE BEST OF ラマーズP feat.
初音ミク』の「驫麤（「馬」3つと「鹿」3つの漢字）～とりぷるばか～」で、コーラスに使われています。
https://t.co/jPtl4uVQvA</t>
  </si>
  <si>
    <t>azaliahjsalleh
@WFQH Psl antenatal Pengisian topic
mybe cover Before birth, during
pregnancy. Ade topic posture, labour
stages, lamaze breathing,exs. Husband
pun boleh join sekali</t>
  </si>
  <si>
    <t xml:space="preserve">wfqh
</t>
  </si>
  <si>
    <t>hntrjmpr12
@jtbxo No but look at Eric Lamaze,
Scott brash, Shane sweetnam etc.
they don’t have perfect, correct
eq riders but they are definitely
effective riders.</t>
  </si>
  <si>
    <t xml:space="preserve">jtbxo
</t>
  </si>
  <si>
    <t>capricezfloyd
It’s raining _xD83C__xDF27_ imma nap well _xD83D__xDE34_
until Lamaze class _xD83D__xDE2B__xD83D__xDE2B_</t>
  </si>
  <si>
    <t>msenit4life
@topsyjkv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t>
  </si>
  <si>
    <t xml:space="preserve">topsyjkv
</t>
  </si>
  <si>
    <t>miahandley_
@IneedaMarteney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“_xD83D__xDE08_”</t>
  </si>
  <si>
    <t xml:space="preserve">ineedamarteney
</t>
  </si>
  <si>
    <t>jeonbenet
i need to do like lamaze breathing
right now i’m full on flipping
out .......</t>
  </si>
  <si>
    <t>lorsque_le_jour
@MotherFStories Au contraire, la
méthode de l'accouchement sans
douleur du Dr Lamaze (auj. adaptée
avec les diverses prépa yoga,etc..)
est plus moderne que l'abrutissement
par les anesthésiants...</t>
  </si>
  <si>
    <t xml:space="preserve">motherfstories
</t>
  </si>
  <si>
    <t>aqualady_
RT @lorsque_le_jour: @MotherFStories
Au contraire, la méthode de l'accouchement
sans douleur du Dr Lamaze (auj.
adaptée avec les diverses p…</t>
  </si>
  <si>
    <t>rupernino
I’m having one of those days where
I’m catching myself using lamaze
techniques to calm down.</t>
  </si>
  <si>
    <t>ariadnemaze
@zoe_bearx Did they ever teach
you Lamaze breathing techniques
for childbirth? They’re also useful
for falling asleep. Imagining from
your toes to your head relaxing,
in detail. I don’t think I’ve ever
gotten above the hips before falling
asleep.</t>
  </si>
  <si>
    <t xml:space="preserve">zoe_bearx
</t>
  </si>
  <si>
    <t>dwaltondamem
@mosaiccanyon @RazorwireRyan @HamillHimself
@LauraDern @rianjohnson @TheFrankOzJam
@AdrianEdmondson @steveyedlin @JoonasSuotamo
@FacebookWatch Let’s just say I
was doing some ragged, almost Lamaze
breathing, so I didn’t miss anything
....</t>
  </si>
  <si>
    <t xml:space="preserve">facebookwatch
</t>
  </si>
  <si>
    <t xml:space="preserve">joonassuotamo
</t>
  </si>
  <si>
    <t xml:space="preserve">steveyedlin
</t>
  </si>
  <si>
    <t xml:space="preserve">adrianedmondson
</t>
  </si>
  <si>
    <t xml:space="preserve">thefrankozjam
</t>
  </si>
  <si>
    <t xml:space="preserve">rianjohnson
</t>
  </si>
  <si>
    <t xml:space="preserve">lauradern
</t>
  </si>
  <si>
    <t xml:space="preserve">hamillhimself
</t>
  </si>
  <si>
    <t xml:space="preserve">razorwireryan
</t>
  </si>
  <si>
    <t xml:space="preserve">mosaiccanyon
</t>
  </si>
  <si>
    <t>all4babies1
#Lamaze #Fifi The #Firefly - https://t.co/SlNDHvoChk.
https://t.co/z1C6aQhc5H</t>
  </si>
  <si>
    <t>jakelotusmusic
#NationalAlbumDay Please listen
to ‘Lamaze’ by @GenevaJacuzzi.
I still adore its invention, singularity,
texture and playfulness.</t>
  </si>
  <si>
    <t xml:space="preserve">genevajacuzzi
</t>
  </si>
  <si>
    <t>newbestdeals2
649 Ladybug and Butterfly Pair
Lamaze Foot FInders https://t.co/Yiijj8S4o8</t>
  </si>
  <si>
    <t>dior______
It’s only white couples in my Lamaze
class _xD83D__xDE13_</t>
  </si>
  <si>
    <t>minibaby
This life sha. I remember with
Asher how I was buying all them
Lamaze and stage by stage toys.
With Nathan, I’m happy to give
him papers, plastic, remote controls
etc to play because local woman
cannot comman kee hersef</t>
  </si>
  <si>
    <t>bowiecritic
If you listen to a song like 'Aden
Lamaze Method Of Childbirth' you
get some sense of how troubled
he was.</t>
  </si>
  <si>
    <t>usbreastfeeding
RT @LamazeOnline: "You Can't Prevent
SIDS; You Can Lower Your Risk."
How? Learn more this #SIDSAwareness
month from our #GivingBirthWithCon…</t>
  </si>
  <si>
    <t>wendys_garden
@ursamajr @infinite_scream Can
we practice lamaze in the morning
or is it just a box of wine or
what we have like 36 hours.</t>
  </si>
  <si>
    <t xml:space="preserve">infinite_scream
</t>
  </si>
  <si>
    <t xml:space="preserve">ursamajr
</t>
  </si>
  <si>
    <t>lady_nishaaa
Lamaze classes are really important
for achieving successful results.
_xD83D__xDE0B__xD83D__xDE0B_ #GoodMorning #HappySunday
https://t.co/DHukPLiJtS</t>
  </si>
  <si>
    <t>rahul96036194
RT @Lady_nishaaa: Lamaze classes
are really important for achieving
successful results. _xD83D__xDE0B__xD83D__xDE0B_ #GoodMorning
#HappySunday https://t.co/DHukPLi…</t>
  </si>
  <si>
    <t>sheasy64
Broke: Men Are From Mars, Women
Are From Venus Woke: Men Do Lamaze,
Women Have A Penis</t>
  </si>
  <si>
    <t>tatsuhiisa
@panacotts sylvain tryina teach
felix lamaze breathing and felix
just tells him he looks like a
dumbass</t>
  </si>
  <si>
    <t xml:space="preserve">panacotts
</t>
  </si>
  <si>
    <t>heem_6k
They should incorporate deprivation
tanks into the Lamaze technique</t>
  </si>
  <si>
    <t>dcbirthdoulas
Another great #lamaze #birthclass
with mizzambra in NOVA. Starting
next month we will be offering
classes in Adelphi, MD and Stafford,
VA - register online! https://t.co/SOdeI0RrCd</t>
  </si>
  <si>
    <t>xsuhoerx
Lamaze esta subiendo muchas songs,
me enamora</t>
  </si>
  <si>
    <t>kyleriegel4
@BlondeRach33 #Lamaze</t>
  </si>
  <si>
    <t xml:space="preserve">blonderach33
</t>
  </si>
  <si>
    <t>hihuu_bgm_bot
(科學世紀のカフェテラス)[Siestail]Lamaze https://t.co/8Cs2LTlcOH
house 위주의 어레인지. 총 6 트랙</t>
  </si>
  <si>
    <t>beez2016
@Erulastiel14 He took lessons and
wants her to see what he learned.
I learned a lot in Lamaze class
but I’m not trying to show that
off. Lol!</t>
  </si>
  <si>
    <t xml:space="preserve">erulastiel14
</t>
  </si>
  <si>
    <t>marjpamintuan
@aprilprt ay, sa natural childbirth
pala ang Lamaze.</t>
  </si>
  <si>
    <t xml:space="preserve">aprilprt
</t>
  </si>
  <si>
    <t>poetikmiss
RT @GiveawayGoat: GIVEAWAY! Win
a Lamaze hamper valued at R600
to inspire your little one to explore
their senses with @ParentingHub1!
All…</t>
  </si>
  <si>
    <t>tumalizerza
RT @GiveawayGoat: GIVEAWAY! Win
a Lamaze hamper valued at R600
to inspire your little one to explore
their senses with @ParentingHub1!
All…</t>
  </si>
  <si>
    <t>khuthalani_
RT @GiveawayGoat: GIVEAWAY! Win
a Lamaze hamper valued at R600
to inspire your little one to explore
their senses with @ParentingHub1!
All…</t>
  </si>
  <si>
    <t>scumezza
RT @GiveawayGoat: GIVEAWAY! Win
a Lamaze hamper valued at R600
to inspire your little one to explore
their senses with @ParentingHub1!
All…</t>
  </si>
  <si>
    <t>jesssysa
RT @GiveawayGoat: GIVEAWAY! Win
a Lamaze hamper valued at R600
to inspire your little one to explore
their senses with @ParentingHub1!
All…</t>
  </si>
  <si>
    <t>sineshee
RT @GiveawayGoat: GIVEAWAY! Win
a Lamaze hamper valued at R600
to inspire your little one to explore
their senses with @ParentingHub1!
All…</t>
  </si>
  <si>
    <t>deborahannsaint
@BethMooreLPM Beth you can get
me laughin in one post n near tears
in another. I taught Lamaze for
years n have considered returning...this
would be a great ice breaker! LU</t>
  </si>
  <si>
    <t>bethmoorelpm
I’d be sitting on one for weeks.
Pains were getting intense. “Think
you could speed up a little?” He
did. I started panting. Sweating.
“Keith, you’re going to have to
do better than that.” Sped up a
bit more, maneuvering around traffic.
I started Lamaze breathing. Woowoohee.</t>
  </si>
  <si>
    <t>vernellgordon
RT @BethMooreLPM: I’d be sitting
on one for weeks. Pains were getting
intense. “Think you could speed
up a little?” He did. I started
pant…</t>
  </si>
  <si>
    <t>senor_phantom
RT @GiveawayGoat: GIVEAWAY! Win
a Lamaze hamper valued at R600
to inspire your little one to explore
their senses with @ParentingHub1!
All…</t>
  </si>
  <si>
    <t>inboxva
@rgay My daughter and son in law
skipped Lamaze classes and chose
YouTube instead.</t>
  </si>
  <si>
    <t xml:space="preserve">rgay
</t>
  </si>
  <si>
    <t>mariebo02802331
RT @BethMooreLPM: I’d be sitting
on one for weeks. Pains were getting
intense. “Think you could speed
up a little?” He did. I started
pant…</t>
  </si>
  <si>
    <t>tortoise_invest
PM Jean-Hugues de Lamaze: #Utilities
are undervalued relative to the
bond market and their own fundamentals:
https://t.co/Pl1cyzq4v7</t>
  </si>
  <si>
    <t xml:space="preserve">bloomberg
</t>
  </si>
  <si>
    <t>niela19910314
https://t.co/1xGuAwJW47</t>
  </si>
  <si>
    <t>shantelgovender
RT @GiveawayGoat: GIVEAWAY! Win
a Lamaze hamper valued at R600
to inspire your little one to explore
their senses with @ParentingHub1!
All…</t>
  </si>
  <si>
    <t>iammissmichelle
@ThatGirlJade_ Jade Lamaze!! _xD83D__xDE0D__xD83D__xDE18_</t>
  </si>
  <si>
    <t>thatgirljade_
RT @iAmMissMichelle: @ThatGirlJade_
Jade Lamaze!! _xD83D__xDE0D__xD83D__xDE18_</t>
  </si>
  <si>
    <t>shareefosexton
I wonder how many couples from
our 1st Lamaze class are still
together... Long story short...
I was 16, my wife was 15... 10
couples, 9 talked &amp;amp; stared...
4 couples received certificates,
3 couples apologized... #IJS</t>
  </si>
  <si>
    <t>cardiwithpearls
@3illSweet @NewsCHill @juliareinstein
We watched old Lamaze class filmstrips.</t>
  </si>
  <si>
    <t xml:space="preserve">juliareinstein
</t>
  </si>
  <si>
    <t xml:space="preserve">newschill
</t>
  </si>
  <si>
    <t>3illsweet
RT @KWholesaler: taking a Lamaze
class with my homies so we can
help each other out when one of
us has to take a huge shit</t>
  </si>
  <si>
    <t>lisaabrandt
I'm doing my lamaze breathing</t>
  </si>
  <si>
    <t>lamazingmedia
RT @GiveawayGoat: GIVEAWAY! Win
a Lamaze hamper valued at R600
to inspire your little one to explore
their senses with @ParentingHub1!
All…</t>
  </si>
  <si>
    <t>getoffmyzickk
@tweetsofCOCO @FreeMe93 So this
is what they be doing in lamaze
class _xD83D__xDE2D__xD83D__xDE2D__xD83D__xDE2D_</t>
  </si>
  <si>
    <t xml:space="preserve">freeme93
</t>
  </si>
  <si>
    <t xml:space="preserve">tweetsofcoco
</t>
  </si>
  <si>
    <t>zeropucksgivn
@bertkreischer Lamaze?!? Work on
your breathing technique! Then
let’s go get a beer after the show
in The ‘Cuse before it starts fucking
snowing!!!! #Syracuse #LandmarkTheatre</t>
  </si>
  <si>
    <t xml:space="preserve">bertkreischer
</t>
  </si>
  <si>
    <t>restoration112
RT @BethMooreLPM: I’d be sitting
on one for weeks. Pains were getting
intense. “Think you could speed
up a little?” He did. I started
pant…</t>
  </si>
  <si>
    <t>dearmeaggy
I am laughing so hard at my own
joke right now that I have to use
lamaze breathing to stop myself
from literally passing away</t>
  </si>
  <si>
    <t>creativersis
RT @GiveawayGoat: GIVEAWAY! Win
a Lamaze hamper valued at R600
to inspire your little one to explore
their senses with @ParentingHub1!
All…</t>
  </si>
  <si>
    <t>zai_suleman
RT @ParentingHub1: CLICK, LIKE,
TAG AND SHARE WITH YOUR FRIENDS
TO WIN WITH LAMAZE @GiveawayGoat
https://t.co/NYXYvzcRlr https://t.co/jWJMT…</t>
  </si>
  <si>
    <t>japid421
Second Heaven Lamaze-REMIX？？？？？？</t>
  </si>
  <si>
    <t>anzsy
#Babytoys #stackingtoys #stackingtoysforbabies
#stackingtoysfortoddlers #littletikes
#vtech #fisherprice #nestingtoys
#lamaze #lamazetoys #littletikeshenfriends
#stackingring #stackingrings #elclittlesenses
#elc… https://t.co/60qwcTkQla</t>
  </si>
  <si>
    <t>paarden
Eric Lamaze: ‘Ik gebruik mijn energie
voor paarden en sport’: Eric Lamaze
heeft zich gevestigd op Les Ecuries
d’Ecaussinnes, de stal van de Belg
Christophe Ameeuw. De aan een hersentumor...
https://t.co/dGOfhJLZHT https://t.co/AsJWTQmfE1</t>
  </si>
  <si>
    <t>themaddingkron
@kuyanyan It's like Lamaze patterned
breathing, but to keep something
in instead of getting it out. Hahahahahahaha
sheeet</t>
  </si>
  <si>
    <t xml:space="preserve">kuyanyan
</t>
  </si>
  <si>
    <t>lizpr
This is @Trish_Bradley , basically
a “interviewee Lamaze coach” for
@YourMorning ... she coaxed me
through the whole process. I LOVE
HER. https://t.co/SHisz6e7SE</t>
  </si>
  <si>
    <t xml:space="preserve">yourmorning
</t>
  </si>
  <si>
    <t xml:space="preserve">trish_bradley
</t>
  </si>
  <si>
    <t>teammfitz
Senior PM Jean-Hugues De Lamaze:
The global utilities sector has
solid growth prospects and remains
undervalued @Bloomberg: https://t.co/az7Z7gXgf1</t>
  </si>
  <si>
    <t>perkesindiego
Senior PM Jean-Hugues De Lamaze:
The global utilities sector has
solid growth prospects and remains
undervalued @Bloomberg: https://t.co/VbJFXCnmng</t>
  </si>
  <si>
    <t>nanacastro_
@killaLaura I’m gonna try a Lamaze
class soon with my man because
I’m terrified tbh. _xD83D__xDE02_</t>
  </si>
  <si>
    <t>killalaura
@NanaCastro_ I watched so many
Lamaze videos I was just breathing
through my contractions _xD83D__xDE29_</t>
  </si>
  <si>
    <t>mortokaio
Hit her with that Hee Hee Hoo(breathing)...you
would think Im teaching Lamaze!!!
Yo @MsDotFit1 that was _xD83D__xDD25__xD83D__xDD25__xD83D__xDD25__xD83D__xDD25_This
is why we need more females in
battle rap</t>
  </si>
  <si>
    <t>msdotfit1
RT @MortokaiO: Hit her with that
Hee Hee Hoo(breathing)...you would
think Im teaching Lamaze!!! Yo
@MsDotFit1 that was _xD83D__xDD25__xD83D__xDD25__xD83D__xDD25__xD83D__xDD25_This
is why we…</t>
  </si>
  <si>
    <t>cortez_hsp
RT @MortokaiO: Hit her with that
Hee Hee Hoo(breathing)...you would
think Im teaching Lamaze!!! Yo
@MsDotFit1 that was _xD83D__xDD25__xD83D__xDD25__xD83D__xDD25__xD83D__xDD25_This
is why we…</t>
  </si>
  <si>
    <t>maryshuger
@hurryhurryomaha That’s sad. Should
be better friends. They’ll need
ur advice when/if they have kids.
I met my best friend 1st week of
college(86). Her dad walked me
down the aisle. She was my Lamaze
partner for baby #1. She’s my kids’
Aunt Kyla. BFF for 30+ yrs. Blessed.</t>
  </si>
  <si>
    <t xml:space="preserve">hurryhurryomaha
</t>
  </si>
  <si>
    <t>quaffbeer
RT @KWholesaler: taking a Lamaze
class with my homies so we can
help each other out when one of
us has to take a huge shit</t>
  </si>
  <si>
    <t>kwholesaler
RT @KWholesaler: taking a Lamaze
class with my homies so we can
help each other out when one of
us has to take a huge shit</t>
  </si>
  <si>
    <t>iluvfragrance
Check out TOMY Lamaze Flip Flap
Green Dragon Toy Baby Soft Plush
Developmental B350 #Lamaze https://t.co/S1gxgS7NiZ
via @eBay</t>
  </si>
  <si>
    <t xml:space="preserve">ebay
</t>
  </si>
  <si>
    <t>gracesmom48
@Courtilini14 In the tube thingy?
I go without and do Lamaze and
sing opera in my head. Only once
did I wish I’d had the _xD83D__xDC8A_.</t>
  </si>
  <si>
    <t xml:space="preserve">courtilini14
</t>
  </si>
  <si>
    <t>mary_markssngr
@Courtilini14 @veronika_dafoe @gracesmom48
I second this .. was in attendance
.. If you struggle with anxieties,
claustrophobia, sedative wouldhelp
you relax.. otherwise it’s not
a bad thing.. deep breathing (Lamaze..)
works..</t>
  </si>
  <si>
    <t xml:space="preserve">veronika_dafoe
</t>
  </si>
  <si>
    <t>parentsbabyexpo
Joy of #Pregnancy How to Survive
Losing a Baby https://t.co/kNXhOoAbcj,
see more https://t.co/Go21CPUIKi</t>
  </si>
  <si>
    <t>gga2311
@DFSSoapBox @ComfortablySmug Oh
wow. Nothing touches that pain.
I am dealing this very moment with
it. A whole new level of pain (and
this comes from someone who delivered
an 8 lb child using the Lamaze
method).</t>
  </si>
  <si>
    <t xml:space="preserve">comfortablysmug
</t>
  </si>
  <si>
    <t xml:space="preserve">dfssoapbox
</t>
  </si>
  <si>
    <t>dagnificent
I'm doing lamaze trying to stop
crying, wow, I gave birth to a
whole mood</t>
  </si>
  <si>
    <t>isabellecarasso
Lamaze should be called lamamaz</t>
  </si>
  <si>
    <t>enas_shop
Lamaze Octivity Baby Toy https://t.co/54lxv2M5iy</t>
  </si>
  <si>
    <t>rmatthewspsyedu
@JennytheM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t>
  </si>
  <si>
    <t xml:space="preserve">babyfriendly
</t>
  </si>
  <si>
    <t xml:space="preserve">atain7
</t>
  </si>
  <si>
    <t xml:space="preserve">jennythem
</t>
  </si>
  <si>
    <t>jesus_buffet
thinking about when @ispankmyturtle
said “just like in lamaze” UNPROVOKED
and how angry it made me</t>
  </si>
  <si>
    <t xml:space="preserve">ispankmyturtle
</t>
  </si>
  <si>
    <t>diegojoani
@Grungekid84 @LoriMHodges1 @xfilesdiaries
@bumblebee7183 @peacenik0 @CatherineGlins2
I believe, but show me. He seems
to be just arriving at her house
for the Lamaze class and pizza
and bringing her a present. I would
love to see more proof.</t>
  </si>
  <si>
    <t xml:space="preserve">catherineglins2
</t>
  </si>
  <si>
    <t xml:space="preserve">peacenik0
</t>
  </si>
  <si>
    <t xml:space="preserve">bumblebee7183
</t>
  </si>
  <si>
    <t xml:space="preserve">xfilesdiaries
</t>
  </si>
  <si>
    <t xml:space="preserve">lorimhodges1
</t>
  </si>
  <si>
    <t xml:space="preserve">grungekid84
</t>
  </si>
  <si>
    <t>msucehs
Prenatal Lamaze Childbirth Workshops.
The next series begins September
19 &amp;amp; 26, October 3 &amp;amp; 10,
4:45-6:30 pm. Join in a 4 week
series of workshops that are welcoming,
inclusive, and open to all interested
people! Register: https://t.co/IjZ6IofFEv
https://t.co/omMHgMsiD0</t>
  </si>
  <si>
    <t xml:space="preserve">eventbrite
</t>
  </si>
  <si>
    <t>coatclinic
Dr. Shruti Sridhar always amazed
to see the transformation a couple
undergoes after being through #childbirth
classes. This couple was even more
special for The Purple Coat Clinic
#Lamaze #childbirthclass #pregnancypreparation
#naturalbirth #midwife #motherbaby
#mothersvoices https://t.co/JlAW5H7reR</t>
  </si>
  <si>
    <t>tfromthetdot
@AdamSerwer I bet they left that
part off the lamaze class syllabus.</t>
  </si>
  <si>
    <t xml:space="preserve">adamserwer
</t>
  </si>
  <si>
    <t>joe43174234
So Iv started an instructional
class for the working class man
and women . It called “ Ass Lamaze
“ for the working class . To help
you master taking it up the ass
at work every week . DM for details</t>
  </si>
  <si>
    <t>goodwomenhealth
@LoriShemek Aka Lamaze Method._xD83D__xDC99__xD83D__xDC9A__xD83D__xDC9B__xD83D__xDC9C__xD83D__xDCA5_</t>
  </si>
  <si>
    <t xml:space="preserve">lorishemek
</t>
  </si>
  <si>
    <t>fnxfleder
I turtle as fast as you on mobile
@Mongraal :) https://t.co/lA6ujTQwZ7</t>
  </si>
  <si>
    <t>mongraal
https://t.co/ij9mInWZxy</t>
  </si>
  <si>
    <t>lamaze_lucas
RT @Mongraal: https://t.co/ij9mInWZxy</t>
  </si>
  <si>
    <t>benjyfishy
rt + like this tweet and also follow
me im gonna follow some people
back</t>
  </si>
  <si>
    <t>ewok
Goodnight. Guys. https://t.co/TTFEi7qNOr</t>
  </si>
  <si>
    <t>sly_nikof
10 000 Rt on coupe la couette de
Hunter en live</t>
  </si>
  <si>
    <t>prismteeqzy
Retweetez, likez et followez moi,
je follow pas ceux qu'ils le font.</t>
  </si>
  <si>
    <t>mitr0
kicked @k1nzell from our squad
follow @ohcrr and @Falconlyy +
RETWEET for a chance to join the
new squad</t>
  </si>
  <si>
    <t xml:space="preserve">falconlyy
</t>
  </si>
  <si>
    <t xml:space="preserve">ohcrr
</t>
  </si>
  <si>
    <t xml:space="preserve">k1nzell
</t>
  </si>
  <si>
    <t xml:space="preserve">prismtomy
</t>
  </si>
  <si>
    <t>prismmushway
POUR LA SAISON 11 JE FAIS GAGNER
UNE SOURIS FINAL MOUSE ÉDITION
LIMITÉ ET 5 PASSES DE COMBAT POUR
GAGNER IL SUFFIT DE RT + FOLLOW
ET METTRE LE CODE MUSHWAY DANS
LA BOUTIQUE https://t.co/58nZgFXjWr</t>
  </si>
  <si>
    <t>bkalysseller
J'offre le passe de combat à 1
personne ayant RT + FOLLOW si on
peut jouer au jeu avant Minuit
:D</t>
  </si>
  <si>
    <t>prismpayam
RT LIKE COMMENTE AVANT 20 H POUR
UN FOLLOWBACK C REPARTI</t>
  </si>
  <si>
    <t>gutethegreat
@NattiLynne Most people suck @
being good people. Congrats by
the way!_xD83D__xDE00_ You'd definitely be
better off with new friends. Maybe
lamaze class or something</t>
  </si>
  <si>
    <t xml:space="preserve">nattilynne
</t>
  </si>
  <si>
    <t>frecklesxx20
RT @randilynhh: @JoyAnnReid @NicolleDWallace
i realized today during his televised
rants that unconsciously use pain
management breathing w…</t>
  </si>
  <si>
    <t xml:space="preserve">nicolledwallace
</t>
  </si>
  <si>
    <t xml:space="preserve">joyannreid
</t>
  </si>
  <si>
    <t>randilynhh
@JoyAnnReid @NicolleDWallace i
realized today during his televised
rants that unconsciously use pain
management breathing while listening
to him. the stupid is so strong
it takes lamaze breathing. are
we done winning yet? plz...</t>
  </si>
  <si>
    <t>katarinadramis
@JasLennox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t>
  </si>
  <si>
    <t xml:space="preserve">bethturnernc1
</t>
  </si>
  <si>
    <t xml:space="preserve">vickinelsonnc1
</t>
  </si>
  <si>
    <t xml:space="preserve">henryfitzroy
</t>
  </si>
  <si>
    <t xml:space="preserve">mickstjohnnc1
</t>
  </si>
  <si>
    <t xml:space="preserve">josefkostannc1
</t>
  </si>
  <si>
    <t xml:space="preserve">jaslennox
</t>
  </si>
  <si>
    <t>iamthewhistleb1
RT @randilynhh: @JoyAnnReid @NicolleDWallace
i realized today during his televised
rants that unconsciously use pain
management breathing w…</t>
  </si>
  <si>
    <t>wegotcharacter_
_xD83D__xDE0D_ Loving this Lamaze Baby Musical
Activity Toy Dog _xD83D__xDE0D_ by We Got Character
See it here _xD83D__xDC49__xD83D__xDC49_ https://t.co/aBkH4YhVRt
https://t.co/9XHr2PeCiz</t>
  </si>
  <si>
    <t>photographerwrs
@Tinu I hear that! I dislocate
every day so the wrist today was
a 5 give my tibia a minute and
I'll start Lamaze breathing</t>
  </si>
  <si>
    <t xml:space="preserve">tinu
</t>
  </si>
  <si>
    <t>mae_dayj
RT @PhotographerWRS: @Tinu I hear
that! I dislocate every day so
the wrist today was a 5 give my
tibia a minute and I'll start Lamaze
breat…</t>
  </si>
  <si>
    <t>bizelle_
@WhutTheHale Lamaze really works....Iv
never taken a class but I did what
I saw on tv and it helped_xD83D__xDE2D_</t>
  </si>
  <si>
    <t xml:space="preserve">whutthehale
</t>
  </si>
  <si>
    <t>regularguy630
#InTheDeliveryRoomSongsOrFilms
Man of Lamaze</t>
  </si>
  <si>
    <t>ur_radio
Solo LaMaze ft. DJ Khaled - OoSheWanParty</t>
  </si>
  <si>
    <t>catheternebula
Rumour spreadin' 'round In that
Texas town About that shack outside
LaMaze........ #InTheDeliveryRoomSongsOrFilms
https://t.co/JXiXJtHXbj</t>
  </si>
  <si>
    <t xml:space="preserve">allysonfelix
</t>
  </si>
  <si>
    <t xml:space="preserve">amyschumer
</t>
  </si>
  <si>
    <t>finditatfilibi
Lamaze Olly Oinker Goes to the
Park Soft Fabric Book for Baby/Kids
w/Sounds https://t.co/JPp1KikwNK
https://t.co/VViCnsCaxZ</t>
  </si>
  <si>
    <t>tommyra27930311
@DineshDSouza ...respect is taught
from first the cradle, not when
they are fifteen. Most not all
parents have no parental skills.
Video games, TVs in the cars. Such
a waste. Lamaze classes, for getting
them here. From there they are
treated for ADD ,and drugged up...</t>
  </si>
  <si>
    <t xml:space="preserve">dineshdsouza
</t>
  </si>
  <si>
    <t>_sirhampton_
Chicks missing Lamaze classes to
go throw the box in a different
state?</t>
  </si>
  <si>
    <t>bae___max
My mom made a friend in her Lamaze
class and her name was Maxine If
I was a boy I was going to be named
Thomas Alexander after Tommy Lee
of Motley Crue and Alexander Van
Halen of Van Halen. My younger
Brother ended up getting that name
instead. I’m still mad https://t.co/y50LfhNXgA</t>
  </si>
  <si>
    <t xml:space="preserve">rachelrowe3
</t>
  </si>
  <si>
    <t xml:space="preserve">marynewburn1
</t>
  </si>
  <si>
    <t xml:space="preserve">ccriadoperez
</t>
  </si>
  <si>
    <t xml:space="preserve">ruthannharpur
</t>
  </si>
  <si>
    <t xml:space="preserve">tpm_journal
</t>
  </si>
  <si>
    <t xml:space="preserve">all4maternity
</t>
  </si>
  <si>
    <t xml:space="preserve">acbmidwife
</t>
  </si>
  <si>
    <t xml:space="preserve">humanisingbirth
</t>
  </si>
  <si>
    <t xml:space="preserve">profjennygamble
</t>
  </si>
  <si>
    <t xml:space="preserve">carolynhastie
</t>
  </si>
  <si>
    <t xml:space="preserve">rjwrm
</t>
  </si>
  <si>
    <t xml:space="preserve">sagefemmesb
</t>
  </si>
  <si>
    <t xml:space="preserve">gibblejo
</t>
  </si>
  <si>
    <t xml:space="preserve">gillmoncrieff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</si>
  <si>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</si>
  <si>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</si>
  <si>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</si>
  <si>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</si>
  <si>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</si>
  <si>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</si>
  <si>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</si>
  <si>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</si>
  <si>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</si>
  <si>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</si>
  <si>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</si>
  <si>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</si>
  <si>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</si>
  <si>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</si>
  <si>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</si>
  <si>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</si>
  <si>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</si>
  <si>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</si>
  <si>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</si>
  <si>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</si>
  <si>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</si>
  <si>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</si>
  <si>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</si>
  <si>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</si>
  <si>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</si>
  <si>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</si>
  <si>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</si>
  <si>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</si>
  <si>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</si>
  <si>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</si>
  <si>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</si>
  <si>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</si>
  <si>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</si>
  <si>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</si>
  <si>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</si>
  <si>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</si>
  <si>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</si>
  <si>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</si>
  <si>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</si>
  <si>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</si>
  <si>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</si>
  <si>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</si>
  <si>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</si>
  <si>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</si>
  <si>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</si>
  <si>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</si>
  <si>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</si>
  <si>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</si>
  <si>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</si>
  <si>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</si>
  <si>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</si>
  <si>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</si>
  <si>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</si>
  <si>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</si>
  <si>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</si>
  <si>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</si>
  <si>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</si>
  <si>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</si>
  <si>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</si>
  <si>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</si>
  <si>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</si>
  <si>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</si>
  <si>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</si>
  <si>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</si>
  <si>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</si>
  <si>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</si>
  <si>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</si>
  <si>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</si>
  <si>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</si>
  <si>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</si>
  <si>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</si>
  <si>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</si>
  <si>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</si>
  <si>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</si>
  <si>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</si>
  <si>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</si>
  <si>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</si>
  <si>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</si>
  <si>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</si>
  <si>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</si>
  <si>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</si>
  <si>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</si>
  <si>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</si>
  <si>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</si>
  <si>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</si>
  <si>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</si>
  <si>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</si>
  <si>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</si>
  <si>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</si>
  <si>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</si>
  <si>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</si>
  <si>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</si>
  <si>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</si>
  <si>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</si>
  <si>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</si>
  <si>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</si>
  <si>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</si>
  <si>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</si>
  <si>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</si>
  <si>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</si>
  <si>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</si>
  <si>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</si>
  <si>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</si>
  <si>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</si>
  <si>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</si>
  <si>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</si>
  <si>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</si>
  <si>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</si>
  <si>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</si>
  <si>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</si>
  <si>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</si>
  <si>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</si>
  <si>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</si>
  <si>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</si>
  <si>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</si>
  <si>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</si>
  <si>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</si>
  <si>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</si>
  <si>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</si>
  <si>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</si>
  <si>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</si>
  <si>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</si>
  <si>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</si>
  <si>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</si>
  <si>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</si>
  <si>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</si>
  <si>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</si>
  <si>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</si>
  <si>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</si>
  <si>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</si>
  <si>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</si>
  <si>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</si>
  <si>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</si>
  <si>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</si>
  <si>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</si>
  <si>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</si>
  <si>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</si>
  <si>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</si>
  <si>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</si>
  <si>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</si>
  <si>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</si>
  <si>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</si>
  <si>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</si>
  <si>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</si>
  <si>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</si>
  <si>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</si>
  <si>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</si>
  <si>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</si>
  <si>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</si>
  <si>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</si>
  <si>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</si>
  <si>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</si>
  <si>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</si>
  <si>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</si>
  <si>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</si>
  <si>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</si>
  <si>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</si>
  <si>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</si>
  <si>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</si>
  <si>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</si>
  <si>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</si>
  <si>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</si>
  <si>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</si>
  <si>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</si>
  <si>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</si>
  <si>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http://rover.ebay.com/rover/1/710-53481-19255-0/1?ff3=2&amp;toolid=10039&amp;campid=5337424366&amp;item=401916138971&amp;vectorid=229508&amp;lgeo=1 http://www.lamaze.jp/ http://blog.naver.com/kierren/20155485261 https://twitter.com/cajun4trump/status/1179952430215303170 https://twitter.com/nadsjohnny/status/1179962363069550593 https://enterandwin.co.za/?p=8648 https://twitter.com/CassandraYoung/status/1180073562671067136 https://twitter.com/bryblog/status/1180076851181625345 https://www.facebook.com/5315667/posts/10105632285476604/ https://www.amazon.co.uk/dp/B00HXBKTZU?tag=droppeduktw-21</t>
  </si>
  <si>
    <t>https://www.lamaze.org/Connecting-the-Dots/parsing-the-arrive-trial-should-first-time-parents-be-routinely-induced-at-39-weeks https://www.pinterandmartin.com/vbp</t>
  </si>
  <si>
    <t>https://parentinghub.co.za/win-with-lamaze/ https://giveawaygoat.co.za/2019/10/01/win-with-lamaze-and-parenting-hub/</t>
  </si>
  <si>
    <t>https://safetosleep.nichd.nih.gov/resources/caregivers/environment/look https://www.eventbrite.com/e/novdec-prenatal-lamaze-4-week-series-on-thursdays-tickets-70782368971 https://www.instagram.com/p/B3Qr342JTaO/?utm_source=ig_web_button_share_sheet https://www.lamaze.org/Giving-Birth-with-Confidence/GBWC-Post/what-does-it-mean-to-choose-a-midwife-for-your-birth?fbclid=IwAR17atloF82oS9Z44fVHskyRgxLnyxalxjluObeYjgLX9nUJr7bXyGsqcQc https://www.lamaze.org/Parents https://www.lamaze.org/Giving-Birth-with-Confidence/GBWC-Post/you-cant-prevent-sids-you-can-lower-your-risk-1 https://www.lamaze.org/Giving-Birth-with-Confidence/GBWC-Post/how-to-survive-losing-a-baby-1 https://www.lamaze.org/Giving-Birth-with-Confidence/GBWC-Post/do-one-thing-this-month-to-improve-maternity-health-1 https://www.unilad.co.uk/news/us-news/allyson-felix-breaks-usain-bolt-record-10-months-after-giving-birth/?fbclid=IwAR2ZOjPsU3cOFL19_LF7B9KXOKsmr7wuXiXa9VFpds8UtxwM9H6sbj4NWTs https://www.eventbrite.com/e/novdec-prenatal-lamaze-4-week-series-on-thursdays-tickets-70782368971?utm-medium=discovery&amp;utm-campaign=social&amp;utm-content=attendeeshare&amp;aff=estw&amp;utm-source=tw&amp;utm-term=listing</t>
  </si>
  <si>
    <t>https://www.youtube.com/watch?v=-0OaOOuoAyE&amp;feature=youtu.be https://www.youtube.com/watch?v=Mid0ShrfPMs&amp;feature=youtu.be https://www.youtube.com/watch?v=K41mXrwX_ns&amp;feature=youtu.be</t>
  </si>
  <si>
    <t>https://finance.yahoo.com/news/pg-e-shows-wall-street-110000710.html http://podcasts.tortoiseadvisors.com/12ba657f</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</si>
  <si>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 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</si>
  <si>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</si>
  <si>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</si>
  <si>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</si>
  <si>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</si>
  <si>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</si>
  <si>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</si>
  <si>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</si>
  <si>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</si>
  <si>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</si>
  <si>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</si>
  <si>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</si>
  <si>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</si>
  <si>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ebay.com twitter.com co.uk usharethis.net co.za lamaze.org lamaze.jp instagram.com naver.com facebook.com</t>
  </si>
  <si>
    <t>lamaze.org pinterandmartin.com</t>
  </si>
  <si>
    <t>lamaze.org eventbrite.com nih.gov instagram.com co.uk</t>
  </si>
  <si>
    <t>yahoo.com tortoiseadvisors.com</t>
  </si>
  <si>
    <t>Top Hashtags in Tweet in Entire Graph</t>
  </si>
  <si>
    <t>baby</t>
  </si>
  <si>
    <t>childbirth</t>
  </si>
  <si>
    <t>labor</t>
  </si>
  <si>
    <t>newborn</t>
  </si>
  <si>
    <t>givingbirthwithconfidence</t>
  </si>
  <si>
    <t>newbaby</t>
  </si>
  <si>
    <t>babyprep</t>
  </si>
  <si>
    <t>newparents</t>
  </si>
  <si>
    <t>Top Hashtags in Tweet in G1</t>
  </si>
  <si>
    <t>doula</t>
  </si>
  <si>
    <t>toybaby</t>
  </si>
  <si>
    <t>doulaadvocacy</t>
  </si>
  <si>
    <t>teach</t>
  </si>
  <si>
    <t>Top Hashtags in Tweet in G2</t>
  </si>
  <si>
    <t>Top Hashtags in Tweet in G3</t>
  </si>
  <si>
    <t>lifestyle</t>
  </si>
  <si>
    <t>Top Hashtags in Tweet in G4</t>
  </si>
  <si>
    <t>Top Hashtags in Tweet in G5</t>
  </si>
  <si>
    <t>midwives</t>
  </si>
  <si>
    <t>birth</t>
  </si>
  <si>
    <t>nmw2019</t>
  </si>
  <si>
    <t>newmom</t>
  </si>
  <si>
    <t>Top Hashtags in Tweet in G6</t>
  </si>
  <si>
    <t>Top Hashtags in Tweet in G7</t>
  </si>
  <si>
    <t>Top Hashtags in Tweet in G8</t>
  </si>
  <si>
    <t>Top Hashtags in Tweet in G9</t>
  </si>
  <si>
    <t>Top Hashtags in Tweet in G10</t>
  </si>
  <si>
    <t>Top Hashtags in Tweet</t>
  </si>
  <si>
    <t>lamaze childbirth doula baby toybaby pregnancy inthedeliveryroomsongsorfilms parentinghub doulaadvocacy teach</t>
  </si>
  <si>
    <t>lamaze givingbirthwithconfidence labor baby newbaby midwives birth nmw2019 pregnancy newmom</t>
  </si>
  <si>
    <t>publicationbias phdchat betterthanbfi</t>
  </si>
  <si>
    <t>Top Words in Tweet in Entire Graph</t>
  </si>
  <si>
    <t>Words in Sentiment List#1: Positive</t>
  </si>
  <si>
    <t>Words in Sentiment List#2: Negative</t>
  </si>
  <si>
    <t>Words in Sentiment List#3: Angry/Violent</t>
  </si>
  <si>
    <t>Non-categorized Words</t>
  </si>
  <si>
    <t>Total Words</t>
  </si>
  <si>
    <t>class</t>
  </si>
  <si>
    <t>solo</t>
  </si>
  <si>
    <t>one</t>
  </si>
  <si>
    <t>breathing</t>
  </si>
  <si>
    <t>Top Words in Tweet in G1</t>
  </si>
  <si>
    <t>ft</t>
  </si>
  <si>
    <t>dj</t>
  </si>
  <si>
    <t>khaled</t>
  </si>
  <si>
    <t>ooshewanparty</t>
  </si>
  <si>
    <t>toy</t>
  </si>
  <si>
    <t>#lamaze</t>
  </si>
  <si>
    <t>Top Words in Tweet in G2</t>
  </si>
  <si>
    <t>birthplace</t>
  </si>
  <si>
    <t>fab</t>
  </si>
  <si>
    <t>place</t>
  </si>
  <si>
    <t>wmn</t>
  </si>
  <si>
    <t>risk</t>
  </si>
  <si>
    <t>Top Words in Tweet in G3</t>
  </si>
  <si>
    <t>win</t>
  </si>
  <si>
    <t>giveaway</t>
  </si>
  <si>
    <t>hamper</t>
  </si>
  <si>
    <t>valued</t>
  </si>
  <si>
    <t>r600</t>
  </si>
  <si>
    <t>inspire</t>
  </si>
  <si>
    <t>little</t>
  </si>
  <si>
    <t>Top Words in Tweet in G4</t>
  </si>
  <si>
    <t>follow</t>
  </si>
  <si>
    <t>et</t>
  </si>
  <si>
    <t>pour</t>
  </si>
  <si>
    <t>retweet</t>
  </si>
  <si>
    <t>avant</t>
  </si>
  <si>
    <t>back</t>
  </si>
  <si>
    <t>everyone</t>
  </si>
  <si>
    <t>tweet</t>
  </si>
  <si>
    <t>je</t>
  </si>
  <si>
    <t>Top Words in Tweet in G5</t>
  </si>
  <si>
    <t>safe</t>
  </si>
  <si>
    <t>month</t>
  </si>
  <si>
    <t>4</t>
  </si>
  <si>
    <t>improve</t>
  </si>
  <si>
    <t>#givingbirthwithconfidence</t>
  </si>
  <si>
    <t>#labor</t>
  </si>
  <si>
    <t>series</t>
  </si>
  <si>
    <t>Top Words in Tweet in G6</t>
  </si>
  <si>
    <t>Top Words in Tweet in G7</t>
  </si>
  <si>
    <t>good</t>
  </si>
  <si>
    <t>luck</t>
  </si>
  <si>
    <t>#rolexfamily</t>
  </si>
  <si>
    <t>martin</t>
  </si>
  <si>
    <t>fuchs</t>
  </si>
  <si>
    <t>eric</t>
  </si>
  <si>
    <t>Top Words in Tweet in G8</t>
  </si>
  <si>
    <t>coma</t>
  </si>
  <si>
    <t>逃避行のブルース</t>
  </si>
  <si>
    <t>new</t>
  </si>
  <si>
    <t>mv公開</t>
  </si>
  <si>
    <t>3人時代唯一にして現在廃盤となっている音源</t>
  </si>
  <si>
    <t>うつつ</t>
  </si>
  <si>
    <t>より</t>
  </si>
  <si>
    <t>old</t>
  </si>
  <si>
    <t>mix</t>
  </si>
  <si>
    <t>がまさかのmv化</t>
  </si>
  <si>
    <t>Top Words in Tweet in G9</t>
  </si>
  <si>
    <t>out</t>
  </si>
  <si>
    <t>through</t>
  </si>
  <si>
    <t>Top Words in Tweet in G10</t>
  </si>
  <si>
    <t>Top Words in Tweet</t>
  </si>
  <si>
    <t>lamaze solo ft dj khaled ooshewanparty class baby toy #lamaze</t>
  </si>
  <si>
    <t>susan_bewley adweeks birthplace fab lamaze place wmn risk rcog bjogtweets</t>
  </si>
  <si>
    <t>win lamaze giveawaygoat parentinghub1 giveaway hamper valued r600 inspire little</t>
  </si>
  <si>
    <t>follow et pour retweet mongraal avant back everyone tweet je</t>
  </si>
  <si>
    <t>#lamaze safe childbirth month one 4 improve #givingbirthwithconfidence #labor series</t>
  </si>
  <si>
    <t>rolexgrandslam good luck #rolexfamily scott_brash kentfarrington martin fuchs steveguerdat eric</t>
  </si>
  <si>
    <t>coma 逃避行のブルース new mv公開 3人時代唯一にして現在廃盤となっている音源 うつつ より old mix がまさかのmv化</t>
  </si>
  <si>
    <t>out lamaze through</t>
  </si>
  <si>
    <t>lamaze class taking homies help each out one take huge</t>
  </si>
  <si>
    <t>breathing joyannreid nicolledwallace realized today during televised rants unconsciously use</t>
  </si>
  <si>
    <t>one up started bethmoorelpm d sitting weeks pains getting intense</t>
  </si>
  <si>
    <t>cangal21 manny_ottawa globeandmail eric lamaze</t>
  </si>
  <si>
    <t>karen nobody cares sat scores lamaze class jodingerscat</t>
  </si>
  <si>
    <t>lamazepietro cyclodisruptive</t>
  </si>
  <si>
    <t>re bfhi jennythem atain7 babyfriendly lamaze journal article practices</t>
  </si>
  <si>
    <t>courtilini14 lamaze</t>
  </si>
  <si>
    <t>jean hugues lamaze senior pm undervalued global utilities sector solid</t>
  </si>
  <si>
    <t>lamaze coaches postseason baseball mlbbreathe _kleos_</t>
  </si>
  <si>
    <t>arishaffir lamaze</t>
  </si>
  <si>
    <t>tinu hear dislocate day wrist today 5 give tibia minute</t>
  </si>
  <si>
    <t>pain</t>
  </si>
  <si>
    <t>hee hit hoo breathing think teaching lamaze msdotfit1 mortokaio</t>
  </si>
  <si>
    <t>les motherfstories au contraire méthode l'accouchement sans douleur dr lamaze</t>
  </si>
  <si>
    <t>lamaze survivor_mums patriciasinglet class love marriage husband took births shared</t>
  </si>
  <si>
    <t>lamaze class starts oct 29 full info register 985 280</t>
  </si>
  <si>
    <t>people</t>
  </si>
  <si>
    <t>check out lamaze toy baby #lamaze ebay tomy flip flap</t>
  </si>
  <si>
    <t>s kids</t>
  </si>
  <si>
    <t>lamaze m</t>
  </si>
  <si>
    <t>thatgirljade_ jade lamaze</t>
  </si>
  <si>
    <t>learned</t>
  </si>
  <si>
    <t>felix</t>
  </si>
  <si>
    <t>lamaze classes really important achieving successful results #goodmorning #happysunday</t>
  </si>
  <si>
    <t>falling asleep</t>
  </si>
  <si>
    <t>wanted</t>
  </si>
  <si>
    <t>deep breathing pain s</t>
  </si>
  <si>
    <t>riders</t>
  </si>
  <si>
    <t>topic</t>
  </si>
  <si>
    <t>episode cyberbullies kick macktober 2 discuss shack mack lamaze colored</t>
  </si>
  <si>
    <t>ohmygoff lamaze childbirth angie parents couple</t>
  </si>
  <si>
    <t>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</si>
  <si>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book</t>
  </si>
  <si>
    <t>local café descended upon herd fecundities beaus lamaze class above</t>
  </si>
  <si>
    <t>meet</t>
  </si>
  <si>
    <t>sam</t>
  </si>
  <si>
    <t>solo lamaze dj squirt drops_2 drops_3 single drop</t>
  </si>
  <si>
    <t>Top Word Pairs in Tweet in Entire Graph</t>
  </si>
  <si>
    <t>lamaze,class</t>
  </si>
  <si>
    <t>solo,lamaze</t>
  </si>
  <si>
    <t>win,lamaze</t>
  </si>
  <si>
    <t>lamaze,ft</t>
  </si>
  <si>
    <t>ft,dj</t>
  </si>
  <si>
    <t>dj,khaled</t>
  </si>
  <si>
    <t>khaled,ooshewanparty</t>
  </si>
  <si>
    <t>lamaze,breathing</t>
  </si>
  <si>
    <t>lamaze,classes</t>
  </si>
  <si>
    <t>lamaze,hamper</t>
  </si>
  <si>
    <t>Top Word Pairs in Tweet in G1</t>
  </si>
  <si>
    <t>lamaze,method</t>
  </si>
  <si>
    <t>chi,chi</t>
  </si>
  <si>
    <t>Top Word Pairs in Tweet in G2</t>
  </si>
  <si>
    <t>susan_bewley,adweeks</t>
  </si>
  <si>
    <t>adweeks,rcog</t>
  </si>
  <si>
    <t>rcog,bjogtweets</t>
  </si>
  <si>
    <t>bjogtweets,midwivesrcm</t>
  </si>
  <si>
    <t>midwivesrcm,healthwatchuk</t>
  </si>
  <si>
    <t>healthwatchuk,healthevmatters</t>
  </si>
  <si>
    <t>healthevmatters,jimgthornton</t>
  </si>
  <si>
    <t>jimgthornton,millihill</t>
  </si>
  <si>
    <t>birthplace,study</t>
  </si>
  <si>
    <t>Top Word Pairs in Tweet in G3</t>
  </si>
  <si>
    <t>giveaway,win</t>
  </si>
  <si>
    <t>hamper,valued</t>
  </si>
  <si>
    <t>valued,r600</t>
  </si>
  <si>
    <t>r600,inspire</t>
  </si>
  <si>
    <t>inspire,little</t>
  </si>
  <si>
    <t>little,one</t>
  </si>
  <si>
    <t>one,explore</t>
  </si>
  <si>
    <t>explore,senses</t>
  </si>
  <si>
    <t>Top Word Pairs in Tweet in G4</t>
  </si>
  <si>
    <t>retweet,follow</t>
  </si>
  <si>
    <t>commente,avant</t>
  </si>
  <si>
    <t>avant,20</t>
  </si>
  <si>
    <t>20,h</t>
  </si>
  <si>
    <t>h,pour</t>
  </si>
  <si>
    <t>pour,followback</t>
  </si>
  <si>
    <t>followback,c</t>
  </si>
  <si>
    <t>c,reparti</t>
  </si>
  <si>
    <t>turtle,fast</t>
  </si>
  <si>
    <t>fast,mobile</t>
  </si>
  <si>
    <t>Top Word Pairs in Tweet in G5</t>
  </si>
  <si>
    <t>safe,supportive</t>
  </si>
  <si>
    <t>supportive,empowering</t>
  </si>
  <si>
    <t>empowering,childbirth</t>
  </si>
  <si>
    <t>childbirth,care</t>
  </si>
  <si>
    <t>care,norm</t>
  </si>
  <si>
    <t>norm,unfortunately</t>
  </si>
  <si>
    <t>unfortunately,case</t>
  </si>
  <si>
    <t>case,expectmore</t>
  </si>
  <si>
    <t>learn,more</t>
  </si>
  <si>
    <t>one,thing</t>
  </si>
  <si>
    <t>Top Word Pairs in Tweet in G6</t>
  </si>
  <si>
    <t>Top Word Pairs in Tweet in G7</t>
  </si>
  <si>
    <t>rolexgrandslam,good</t>
  </si>
  <si>
    <t>good,luck</t>
  </si>
  <si>
    <t>luck,#rolexfamily</t>
  </si>
  <si>
    <t>#rolexfamily,scott_brash</t>
  </si>
  <si>
    <t>scott_brash,kentfarrington</t>
  </si>
  <si>
    <t>kentfarrington,martin</t>
  </si>
  <si>
    <t>martin,fuchs</t>
  </si>
  <si>
    <t>fuchs,steveguerdat</t>
  </si>
  <si>
    <t>steveguerdat,eric</t>
  </si>
  <si>
    <t>eric,lamaze</t>
  </si>
  <si>
    <t>Top Word Pairs in Tweet in G8</t>
  </si>
  <si>
    <t>coma,coma</t>
  </si>
  <si>
    <t>new,mv公開</t>
  </si>
  <si>
    <t>mv公開,3人時代唯一にして現在廃盤となっている音源</t>
  </si>
  <si>
    <t>3人時代唯一にして現在廃盤となっている音源,うつつ</t>
  </si>
  <si>
    <t>うつつ,より</t>
  </si>
  <si>
    <t>より,逃避行のブルース</t>
  </si>
  <si>
    <t>逃避行のブルース,old</t>
  </si>
  <si>
    <t>old,mix</t>
  </si>
  <si>
    <t>mix,がまさかのmv化</t>
  </si>
  <si>
    <t>がまさかのmv化,監督は</t>
  </si>
  <si>
    <t>Top Word Pairs in Tweet in G9</t>
  </si>
  <si>
    <t>Top Word Pairs in Tweet in G10</t>
  </si>
  <si>
    <t>Top Word Pairs in Tweet</t>
  </si>
  <si>
    <t>solo,lamaze  lamaze,ft  ft,dj  dj,khaled  khaled,ooshewanparty  lamaze,class  lamaze,breathing  lamaze,classes  lamaze,method  chi,chi</t>
  </si>
  <si>
    <t>susan_bewley,adweeks  adweeks,rcog  rcog,bjogtweets  bjogtweets,midwivesrcm  midwivesrcm,healthwatchuk  healthwatchuk,healthevmatters  healthevmatters,jimgthornton  jimgthornton,millihill  birthplace,study</t>
  </si>
  <si>
    <t>win,lamaze  giveaway,win  lamaze,hamper  hamper,valued  valued,r600  r600,inspire  inspire,little  little,one  one,explore  explore,senses</t>
  </si>
  <si>
    <t>retweet,follow  commente,avant  avant,20  20,h  h,pour  pour,followback  followback,c  c,reparti  turtle,fast  fast,mobile</t>
  </si>
  <si>
    <t>safe,supportive  supportive,empowering  empowering,childbirth  childbirth,care  care,norm  norm,unfortunately  unfortunately,case  case,expectmore  learn,more  one,thing</t>
  </si>
  <si>
    <t>rolexgrandslam,good  good,luck  luck,#rolexfamily  #rolexfamily,scott_brash  scott_brash,kentfarrington  kentfarrington,martin  martin,fuchs  fuchs,steveguerdat  steveguerdat,eric  eric,lamaze</t>
  </si>
  <si>
    <t>coma,coma  new,mv公開  mv公開,3人時代唯一にして現在廃盤となっている音源  3人時代唯一にして現在廃盤となっている音源,うつつ  うつつ,より  より,逃避行のブルース  逃避行のブルース,old  old,mix  mix,がまさかのmv化  がまさかのmv化,監督は</t>
  </si>
  <si>
    <t>lamaze,class  taking,lamaze  class,homies  homies,help  help,each  each,out  out,one  one,take  take,huge  huge,shit</t>
  </si>
  <si>
    <t>joyannreid,nicolledwallace  nicolledwallace,realized  realized,today  today,during  during,televised  televised,rants  rants,unconsciously  unconsciously,use  use,pain  pain,management</t>
  </si>
  <si>
    <t>d,sitting  sitting,one  one,weeks  weeks,pains  pains,getting  getting,intense  intense,think  think,speed  speed,up  up,little</t>
  </si>
  <si>
    <t>cangal21,manny_ottawa  manny_ottawa,globeandmail  eric,lamaze</t>
  </si>
  <si>
    <t>karen,nobody  nobody,cares  cares,sat  sat,scores  scores,lamaze  lamaze,class  jodingerscat,karen</t>
  </si>
  <si>
    <t>jennythem,atain7</t>
  </si>
  <si>
    <t>jean,hugues  hugues,lamaze  pm,jean  senior,pm  lamaze,global  global,utilities  utilities,sector  sector,solid  solid,growth  growth,prospects</t>
  </si>
  <si>
    <t>lamaze,coaches  coaches,postseason  postseason,baseball  baseball,mlbbreathe  _kleos_,lamaze</t>
  </si>
  <si>
    <t>arishaffir,lamaze</t>
  </si>
  <si>
    <t>tinu,hear  hear,dislocate  dislocate,day  day,wrist  wrist,today  today,5  5,give  give,tibia  tibia,minute  minute,start</t>
  </si>
  <si>
    <t>hit,hee  hee,hee  hee,hoo  hoo,breathing  breathing,think  think,teaching  teaching,lamaze  lamaze,msdotfit1  mortokaio,hit</t>
  </si>
  <si>
    <t>motherfstories,au  au,contraire  contraire,méthode  méthode,l'accouchement  l'accouchement,sans  sans,douleur  douleur,dr  dr,lamaze  lamaze,auj  auj,adaptée</t>
  </si>
  <si>
    <t>lamaze,class  love,marriage  husband,took  took,lamaze  patriciasinglet,shared  shared,lamaze  class,increased  increased,bond  bond,love  marriage,truely</t>
  </si>
  <si>
    <t>lamaze,class  class,starts  starts,oct  oct,29  29,full  full,info  info,register  register,985  985,280  280,2657</t>
  </si>
  <si>
    <t>check,out  #lamaze,ebay  out,tomy  tomy,lamaze  lamaze,flip  flip,flap  flap,green  green,dragon  dragon,toy  toy,baby</t>
  </si>
  <si>
    <t>thatgirljade_,jade  jade,lamaze</t>
  </si>
  <si>
    <t>lamaze,classes  classes,really  really,important  important,achieving  achieving,successful  successful,results  results,#goodmorning  #goodmorning,#happysunday</t>
  </si>
  <si>
    <t>falling,asleep</t>
  </si>
  <si>
    <t>episode,cyberbullies  cyberbullies,kick  kick,macktober  macktober,2  2,discuss  discuss,shack  shack,mack  mack,lamaze  lamaze,colored  colored,polos</t>
  </si>
  <si>
    <t>lamaze,childbirth</t>
  </si>
  <si>
    <t>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</si>
  <si>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local,café  café,descended  descended,upon  upon,herd  herd,fecundities  fecundities,beaus  beaus,lamaze  lamaze,class  class,above</t>
  </si>
  <si>
    <t>solo,lamaze  lamaze,dj  dj,squirt  squirt,drops_2  squirt,drops_3  lamaze,solo  lamaze,single  single,drop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</si>
  <si>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</si>
  <si>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</si>
  <si>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</si>
  <si>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</si>
  <si>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</si>
  <si>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</si>
  <si>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</si>
  <si>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</si>
  <si>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</si>
  <si>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</si>
  <si>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</si>
  <si>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</si>
  <si>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</si>
  <si>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</si>
  <si>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</si>
  <si>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</si>
  <si>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</si>
  <si>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</si>
  <si>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</si>
  <si>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</si>
  <si>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</si>
  <si>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</si>
  <si>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</si>
  <si>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gillmoncrieff susan_bewley ruthannharpur adweeks</t>
  </si>
  <si>
    <t>prismtomy prismteeqzy prismmushway</t>
  </si>
  <si>
    <t>taylorctaylor67 cdnolympichorse</t>
  </si>
  <si>
    <t>patriciasinglet girlygirlsguide</t>
  </si>
  <si>
    <t>mohamed601phm nocontxtbilly</t>
  </si>
  <si>
    <t>nanacastro_ killalaura</t>
  </si>
  <si>
    <t>Top Mentioned in Tweet</t>
  </si>
  <si>
    <t>adweeks susan_bewley rcog bjogtweets midwivesrcm healthwatchuk healthevmatters jimgthornton millihill ccriadoperez</t>
  </si>
  <si>
    <t>giveawaygoat parentinghub1</t>
  </si>
  <si>
    <t>mongraal mitr0 k1nzell ohcrr falconlyy prismpayam fnxfleder benjyfishy ewok sly_nikof</t>
  </si>
  <si>
    <t>expectmore lamazeonline jillgw lamaz allysonfelix eventbrite msucehs</t>
  </si>
  <si>
    <t>razorwireryan hamillhimself lauradern rianjohnson thefrankozjam adrianedmondson steveyedlin joonassuotamo facebookwatch</t>
  </si>
  <si>
    <t>scott_brash kentfarrington steveguerdat rolex rolexgrandslam kevinsta kevinstaut</t>
  </si>
  <si>
    <t>baruvola4 baruvola kouta_birth</t>
  </si>
  <si>
    <t>josefkostannc1 mickstjohnnc1 henryfitzroy vickinelsonnc1 bethturnernc1</t>
  </si>
  <si>
    <t>lorimhodges1 xfilesdiaries bumblebee7183 peacenik0 catherineglins2</t>
  </si>
  <si>
    <t>kwholesaler newschill juliareinstein</t>
  </si>
  <si>
    <t>fantasydraft ffootballgeek choppodong dailyrotosharks</t>
  </si>
  <si>
    <t>nicolledwallace randilynhh joyannreid</t>
  </si>
  <si>
    <t>cangal21 manny_ottawa globeandmail</t>
  </si>
  <si>
    <t>cyclodisruptive jlmelenchon mathildepanot aubboq</t>
  </si>
  <si>
    <t>atain7 babyfriendly</t>
  </si>
  <si>
    <t>veronika_dafoe gracesmom48</t>
  </si>
  <si>
    <t>mlbbreathe _kleos_</t>
  </si>
  <si>
    <t>rugbysco adamhastings96</t>
  </si>
  <si>
    <t>kendalsheppard shboogies</t>
  </si>
  <si>
    <t>rodkast othellobt</t>
  </si>
  <si>
    <t>photographerwrs tinu</t>
  </si>
  <si>
    <t>msdotfit1 mortokaio</t>
  </si>
  <si>
    <t>trish_bradley yourmorning</t>
  </si>
  <si>
    <t>lorsque_le_jour motherfstories</t>
  </si>
  <si>
    <t>survivor_mums patriciasinglet girlygirlsguide</t>
  </si>
  <si>
    <t>iammissmichelle thatgirljade_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</si>
  <si>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</si>
  <si>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</si>
  <si>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</si>
  <si>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</si>
  <si>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</si>
  <si>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</si>
  <si>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</si>
  <si>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</si>
  <si>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</si>
  <si>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</si>
  <si>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</si>
  <si>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</si>
  <si>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finditatfilibi gardencuts nlpublications _sirhampton_ drug8514 newbestdeals2 wegotcharacter_ paarden kelle938 appdropped_uk</t>
  </si>
  <si>
    <t>sagefemmesb carolynhastie humanisingbirth hallmum5 midwivesrcm ccriadoperez millihill berksmaternity jimgthornton marynewburn1</t>
  </si>
  <si>
    <t>scumezza khuthalani_ lamazingmedia senor_phantom pinkstips parentinghub1 poetikmiss tumalizerza jesssysa littleroc02</t>
  </si>
  <si>
    <t>prismtomy benjyfishy mongraal prismmushway prismpayam sly_nikof prismteeqzy ohcrr mitr0 falconlyy</t>
  </si>
  <si>
    <t>eventbrite usbreastfeeding allysonfelix neel_shah amyschumer lamazeonline jillgw caseycattell msucehs expectmore</t>
  </si>
  <si>
    <t>mosaiccanyon razorwireryan hamillhimself dwaltondamem thefrankozjam rianjohnson facebookwatch steveyedlin adrianedmondson joonassuotamo</t>
  </si>
  <si>
    <t>meladalklimat avinash91251851 kevinstaut steveguerdat rolexgrandslam scott_brash kentfarrington rolex kevinsta</t>
  </si>
  <si>
    <t>bends_the kouta_birth 8tama8tama 40010gawa ko_ono baruvola golden_3tree baruvola4</t>
  </si>
  <si>
    <t>henryfitzroy josefkostannc1 mickstjohnnc1 katarinadramis jaslennox bethturnernc1 vickinelsonnc1</t>
  </si>
  <si>
    <t>catherineglins2 grungekid84 xfilesdiaries bumblebee7183 diegojoani peacenik0 lorimhodges1</t>
  </si>
  <si>
    <t>3illsweet juliareinstein cardiwithpearls kwholesaler newschill quaffbeer</t>
  </si>
  <si>
    <t>dfsarmy dailyrotosharks choppodong ffootballgeek fantasydraft warpaintdfs</t>
  </si>
  <si>
    <t>frecklesxx20 joyannreid nicolledwallace randilynhh iamthewhistleb1</t>
  </si>
  <si>
    <t>mariebo02802331 vernellgordon restoration112 bethmoorelpm deborahannsaint</t>
  </si>
  <si>
    <t>globeandmail manny_ottawa taylorctaylor67 cangal21 cdnolympichorse</t>
  </si>
  <si>
    <t>jodingerscat clark_gasm tafkabdhcg73 maybepilejokes cortessemia</t>
  </si>
  <si>
    <t>jlmelenchon aubboq mathildepanot cyclodisruptive lamazepietro</t>
  </si>
  <si>
    <t>jennythem babyfriendly rmatthewspsyedu atain7</t>
  </si>
  <si>
    <t>mary_markssngr courtilini14 gracesmom48 veronika_dafoe</t>
  </si>
  <si>
    <t>bloomberg tortoise_invest perkesindiego teammfitz</t>
  </si>
  <si>
    <t>torquetastic sydrpfp _kleos_ mlbbreathe</t>
  </si>
  <si>
    <t>rugbysco rugbystuff adamhastings96 drmackendo</t>
  </si>
  <si>
    <t>shboogies kendalsheppard challengegodess challengefanog</t>
  </si>
  <si>
    <t>othellobt rodkast ltaxson dustymoonshine</t>
  </si>
  <si>
    <t>arishaffir younglistener scottglasspool bear1forty1</t>
  </si>
  <si>
    <t>tinu mae_dayj photographerwrs</t>
  </si>
  <si>
    <t>comfortablysmug gga2311 dfssoapbox</t>
  </si>
  <si>
    <t>cortez_hsp msdotfit1 mortokaio</t>
  </si>
  <si>
    <t>yourmorning trish_bradley lizpr</t>
  </si>
  <si>
    <t>freeme93 getoffmyzickk tweetsofcoco</t>
  </si>
  <si>
    <t>infinite_scream wendys_garden ursamajr</t>
  </si>
  <si>
    <t>aqualady_ motherfstories lorsque_le_jour</t>
  </si>
  <si>
    <t>patriciasinglet girlygirlsguide survivor_mums</t>
  </si>
  <si>
    <t>heyyguido disneykid1955 mestisa_rose</t>
  </si>
  <si>
    <t>momandnewborn slidellmemorial nursinperson</t>
  </si>
  <si>
    <t>nhlnetwork nhlflyers liminaljustice</t>
  </si>
  <si>
    <t>lzats ataokennel goggdog42</t>
  </si>
  <si>
    <t>slowseptember nicole_cliffe nmoorewrites</t>
  </si>
  <si>
    <t>itsjustisaac_ nocontxtbilly mohamed601phm</t>
  </si>
  <si>
    <t>shortsleevesuit drakegatsby scottiemcscoots</t>
  </si>
  <si>
    <t>cj_isnowblue therock migali</t>
  </si>
  <si>
    <t>dineshdsouza tommyra27930311</t>
  </si>
  <si>
    <t>bizelle_ whutthehale</t>
  </si>
  <si>
    <t>gutethegreat nattilynne</t>
  </si>
  <si>
    <t>lorishemek goodwomenhealth</t>
  </si>
  <si>
    <t>adamserwer tfromthetdot</t>
  </si>
  <si>
    <t>jesus_buffet ispankmyturtle</t>
  </si>
  <si>
    <t>ebay iluvfragrance</t>
  </si>
  <si>
    <t>hurryhurryomaha maryshuger</t>
  </si>
  <si>
    <t>killalaura nanacastro_</t>
  </si>
  <si>
    <t>kuyanyan themaddingkron</t>
  </si>
  <si>
    <t>bertkreischer zeropucksgivn</t>
  </si>
  <si>
    <t>rgay inboxva</t>
  </si>
  <si>
    <t>aprilprt marjpamintuan</t>
  </si>
  <si>
    <t>erulastiel14 beez2016</t>
  </si>
  <si>
    <t>kyleriegel4 blonderach33</t>
  </si>
  <si>
    <t>panacotts tatsuhiisa</t>
  </si>
  <si>
    <t>lady_nishaaa rahul96036194</t>
  </si>
  <si>
    <t>jakelotusmusic genevajacuzzi</t>
  </si>
  <si>
    <t>zoe_bearx ariadnemaze</t>
  </si>
  <si>
    <t>ineedamarteney miahandley_</t>
  </si>
  <si>
    <t>topsyjkv msenit4life</t>
  </si>
  <si>
    <t>jtbxo hntrjmpr12</t>
  </si>
  <si>
    <t>azaliahjsalleh wfqh</t>
  </si>
  <si>
    <t>poshmarkapp mandyshelton</t>
  </si>
  <si>
    <t>schmuckiiii michaelreeves08</t>
  </si>
  <si>
    <t>slackeyyyy layingegg</t>
  </si>
  <si>
    <t>ewarren dnl62</t>
  </si>
  <si>
    <t>csherbs19 frazermi</t>
  </si>
  <si>
    <t>chefbigfine_ agentbigbutt</t>
  </si>
  <si>
    <t>yilpy notclarinet</t>
  </si>
  <si>
    <t>missds17 correctingnjt</t>
  </si>
  <si>
    <t>toucherandrich phillylama</t>
  </si>
  <si>
    <t>kenny973 cyberbulliespod</t>
  </si>
  <si>
    <t>moonmonsta shellz_gotcheez</t>
  </si>
  <si>
    <t>ohmygoff sisteragm</t>
  </si>
  <si>
    <t>9888 8bitcanvas</t>
  </si>
  <si>
    <t>hildedonnak elizabe25405947</t>
  </si>
  <si>
    <t>jordamus_prime supgirl</t>
  </si>
  <si>
    <t>gus_802 ludosbestfriend</t>
  </si>
  <si>
    <t>madmontesaurus jeggit</t>
  </si>
  <si>
    <t>gobiggurlsgo gk73986146</t>
  </si>
  <si>
    <t>laurenthehough cindizzi</t>
  </si>
  <si>
    <t>danitheduck21 impettyasfuck</t>
  </si>
  <si>
    <t>djseanswift1 ucrstation</t>
  </si>
  <si>
    <t>rashawnscott jojogilmore</t>
  </si>
  <si>
    <t>Top URLs in Tweet by Count</t>
  </si>
  <si>
    <t>https://safetosleep.nichd.nih.gov/resources/caregivers/environment/look https://www.instagram.com/p/B3Qr342JTaO/?utm_source=ig_web_button_share_sheet https://www.unilad.co.uk/news/us-news/allyson-felix-breaks-usain-bolt-record-10-months-after-giving-birth/?fbclid=IwAR2ZOjPsU3cOFL19_LF7B9KXOKsmr7wuXiXa9VFpds8UtxwM9H6sbj4NWTs https://www.lamaze.org/Giving-Birth-with-Confidence/GBWC-Post/do-one-thing-this-month-to-improve-maternity-health-1 https://www.lamaze.org/Giving-Birth-with-Confidence/GBWC-Post/how-to-survive-losing-a-baby-1 https://www.lamaze.org/Giving-Birth-with-Confidence/GBWC-Post/you-cant-prevent-sids-you-can-lower-your-risk-1 https://www.lamaze.org/Parents https://www.lamaze.org/Giving-Birth-with-Confidence/GBWC-Post/what-does-it-mean-to-choose-a-midwife-for-your-birth?fbclid=IwAR17atloF82oS9Z44fVHskyRgxLnyxalxjluObeYjgLX9nUJr7bXyGsqcQc</t>
  </si>
  <si>
    <t>https://www.youtube.com/watch?v=-0OaOOuoAyE&amp;feature=youtu.be https://www.youtube.com/watch?v=K41mXrwX_ns&amp;feature=youtu.be https://www.youtube.com/watch?v=Mid0ShrfPMs&amp;feature=youtu.be</t>
  </si>
  <si>
    <t>https://www.eventbrite.com/e/novdec-prenatal-lamaze-4-week-series-on-thursdays-tickets-70782368971 https://www.eventbrite.com/e/novdec-prenatal-lamaze-4-week-series-on-thursdays-tickets-70782368971?utm-medium=discovery&amp;utm-campaign=social&amp;utm-content=attendeeshare&amp;aff=estw&amp;utm-source=tw&amp;utm-term=listing https://www.lamaze.org/Home/artmid/436/articleid/2440 https://www.lamaze.org/Connecting-the-Dots/Post/expecting-more-a-new-ariadne-labs-campaign-that-intends-to-shift-the-narrative-around-childbirth</t>
  </si>
  <si>
    <t>http://www.usharethis.net/649/Ladybug-and-Butterfly-Pair-Lamaze-Foot-FInders.html http://www.usharethis.net/649/Ladybug-and-Butterfly-Pair-Lamaze-Foot-FInder.html http://www.usharethis.net/648/Lamaze-Wrist-Rattles-red-and-yellow-straps.html</t>
  </si>
  <si>
    <t>http://podcasts.tortoiseadvisors.com/12ba657f https://finance.yahoo.com/news/pg-e-shows-wall-street-110000710.html</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</si>
  <si>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 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t>
  </si>
  <si>
    <t>https://www.e-nas.co.uk/shop/lamaze-octivity-baby-toy/ https://www.e-nas.co.uk/shop/lamaze-cosimo-concerto-soft-touch-musical-baby-toy-from-ages-6-months/</t>
  </si>
  <si>
    <t>http://rover.ebay.com/rover/1/711-53200-19255-0/1?ff3=2&amp;toolid=10039&amp;campid=5336982613&amp;item=202801583840&amp;vectorid=229466&amp;lgeo=1&amp;utm_source=dlvr.it&amp;utm_medium=twitter http://rover.ebay.com/rover/1/711-53200-19255-0/1?ff3=2&amp;toolid=10039&amp;campid=5336982613&amp;item=174068038130&amp;vectorid=229466&amp;lgeo=1&amp;utm_source=dlvr.it&amp;utm_medium=twitter http://rover.ebay.com/rover/1/711-53200-19255-0/1?ff3=2&amp;toolid=10039&amp;campid=5336982613&amp;item=153686313189&amp;vectorid=229466&amp;lgeo=1&amp;utm_source=dlvr.it&amp;utm_medium=twitter http://rover.ebay.com/rover/1/711-53200-19255-0/1?ff3=2&amp;toolid=10039&amp;campid=5336982613&amp;item=293280398026&amp;vectorid=229466&amp;lgeo=1&amp;utm_source=dlvr.it&amp;utm_medium=twitter</t>
  </si>
  <si>
    <t>Top URLs in Tweet by Salience</t>
  </si>
  <si>
    <t>https://www.pinterandmartin.com/vbp https://www.lamaze.org/Connecting-the-Dots/parsing-the-arrive-trial-should-first-time-parents-be-routinely-induced-at-39-weeks</t>
  </si>
  <si>
    <t>Top Domains in Tweet by Count</t>
  </si>
  <si>
    <t>lamaze.org nih.gov instagram.com co.uk</t>
  </si>
  <si>
    <t>eventbrite.com lamaze.org</t>
  </si>
  <si>
    <t>tortoiseadvisors.com yahoo.com</t>
  </si>
  <si>
    <t>Top Domains in Tweet by Salience</t>
  </si>
  <si>
    <t>nih.gov lamaze.org instagram.com co.uk</t>
  </si>
  <si>
    <t>pinterandmartin.com lamaze.org</t>
  </si>
  <si>
    <t>lamaze.org eventbrite.com</t>
  </si>
  <si>
    <t>Top Hashtags in Tweet by Count</t>
  </si>
  <si>
    <t>lamaze givingbirthwithconfidence baby newbaby labor newmom safesleepsnap sidsawarenessmonth pregnancy birth</t>
  </si>
  <si>
    <t>lamaze teacher childbirtheducator doula learn knowledgeispower childbirth baby labor delivery</t>
  </si>
  <si>
    <t>toybaby activitytoy matgym babyinfant infantbaby</t>
  </si>
  <si>
    <t>babytoys stackingtoys stackingtoysforbabies stackingtoysfortoddlers littletikes vtech fisherprice nestingtoys lamaze lamazetoys</t>
  </si>
  <si>
    <t>Top Hashtags in Tweet by Salience</t>
  </si>
  <si>
    <t>labor givingbirthwithconfidence baby newbaby newmom safesleepsnap sidsawarenessmonth pregnancy birth newborn</t>
  </si>
  <si>
    <t>activitytoy matgym babyinfant infantbaby toybaby</t>
  </si>
  <si>
    <t>Top Words in Tweet by Count</t>
  </si>
  <si>
    <t>nasa those lying mission control couldn t find fetus class</t>
  </si>
  <si>
    <t>jojogilmore strengthen pelvic floor ll alright looking up classes</t>
  </si>
  <si>
    <t>guys people drank baby shower allowed live best weekend didnt</t>
  </si>
  <si>
    <t>wife taught method giving birth adapted add tears</t>
  </si>
  <si>
    <t>win hamper #parentinghub</t>
  </si>
  <si>
    <t>ucrstation solo dj squirt drops_2</t>
  </si>
  <si>
    <t>solo dj squirt drops_2 single drop drops_3 drops_1</t>
  </si>
  <si>
    <t>jodingerscat karen nobody cares sat scores class</t>
  </si>
  <si>
    <t>karen nobody cares sat scores class</t>
  </si>
  <si>
    <t>sam danitheduck21 hospital going molly class didnt outright alluded try</t>
  </si>
  <si>
    <t>break spirit lead rhythm</t>
  </si>
  <si>
    <t>sean mcvay jared goff's coach</t>
  </si>
  <si>
    <t>lamazepietro cyclodisruptive jlmelenchon mathildepanot voilà exactement ce que tu m'a</t>
  </si>
  <si>
    <t>good son tom extremely needle phobic took 4 6 nurses</t>
  </si>
  <si>
    <t>quick thing right before nap dream johnny dyed hair butterscotch</t>
  </si>
  <si>
    <t>rolex rolexgrandslam good luck #rolexfamily scott_brash kentfarrington martin fuchs steveguerdat</t>
  </si>
  <si>
    <t>laurenthehough running out characters regulates breathing really keeps hyperventilating anxious</t>
  </si>
  <si>
    <t>arishaffir maybe</t>
  </si>
  <si>
    <t>cj_isnowblue therock guess rick external focal point during</t>
  </si>
  <si>
    <t>meet gobiggurlsgo nope re far along game entertaining close minded</t>
  </si>
  <si>
    <t>nifty confusing demon slays demons pull nezuko agree shinobu kocho's</t>
  </si>
  <si>
    <t>local café descended upon herd fecundities beaus class above head</t>
  </si>
  <si>
    <t>jeggit local café descended upon herd fecundities beaus class above</t>
  </si>
  <si>
    <t>#doulaadvocacy #teach #lamaze #childbirth class teach 6 healthy birth practices</t>
  </si>
  <si>
    <t>arishaffir class</t>
  </si>
  <si>
    <t>arishaffir go help single mother water involved</t>
  </si>
  <si>
    <t>chi ha jason voorhees teach classes m sure someone thought</t>
  </si>
  <si>
    <t>lamazeonline woman look goddess #labor someone treating right ina gaskin</t>
  </si>
  <si>
    <t>#lamaze #givingbirthwithconfidence post life #newbaby #labor going #baby choose position</t>
  </si>
  <si>
    <t>ltaxson rodkast othellobt guarantee tweeted class</t>
  </si>
  <si>
    <t>shortsleevesuit drakegatsby kicked out class same thing</t>
  </si>
  <si>
    <t>gus_802 okay unfollowed 65 accounts morning 170 more go lt</t>
  </si>
  <si>
    <t>jordamus_prime love dude easier promise breathe isn t labor</t>
  </si>
  <si>
    <t>cdnolympichorse cangal21 manny_ottawa globeandmail deserve follow absolutely love show jumping</t>
  </si>
  <si>
    <t>taylorctaylor67 cangal21 manny_ottawa globeandmail eric fantastic ian millar always hero</t>
  </si>
  <si>
    <t>nocontxtbilly smh didnt even know someone explain joke ya fool</t>
  </si>
  <si>
    <t>book elizabe25405947 channeling 35 year old daughter same thing teacher</t>
  </si>
  <si>
    <t>lamazeはあもさんがジャケット描いてたのもあって買いに行ったんだった気がしたけど もうすっかりファン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</si>
  <si>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8bitcanvas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</si>
  <si>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ohmygoff childbirth angie parents couple meant type classes good morning</t>
  </si>
  <si>
    <t>moonmonsta probably ima try classes see help</t>
  </si>
  <si>
    <t>berksmaternity susan_bewley adweeks rcog bjogtweets midwivesrcm healthwatchuk healthevmatters jimgthornton millihill</t>
  </si>
  <si>
    <t>birthplace adweeks susan_bewley fab place wmn risk ruthannharpur ccriadoperez 1</t>
  </si>
  <si>
    <t>slowseptember nicole_cliffe father hell bent naming demosthenes apparently told couple</t>
  </si>
  <si>
    <t>episode cyberbullies kick macktober 2 discuss shack mack colored polos</t>
  </si>
  <si>
    <t>cyberbulliespod episode cyberbullies kick macktober 2 discuss shack mack colored</t>
  </si>
  <si>
    <t>night owl activity toy 13 88 21</t>
  </si>
  <si>
    <t>goggdog42 ataokennel looks s class</t>
  </si>
  <si>
    <t>new p song</t>
  </si>
  <si>
    <t>parentinghub1 click tag share friends win giveawaygoat</t>
  </si>
  <si>
    <t>giveaway win hamper valued r600 inspire little one explore senses</t>
  </si>
  <si>
    <t>click tag share friends win giveawaygoat</t>
  </si>
  <si>
    <t>y sus canciones chorras xd</t>
  </si>
  <si>
    <t>바닥에 스며든 요구르트다 p 이분은 또 뭔일이 있었던거야</t>
  </si>
  <si>
    <t>toucherandrich stephanie coach fred la class #fredspoop</t>
  </si>
  <si>
    <t>missds17 #lamaze</t>
  </si>
  <si>
    <t>notclarinet thought going class sunday morning</t>
  </si>
  <si>
    <t>chefbigfine_ ask went class whole nine</t>
  </si>
  <si>
    <t>hip related physiotherapy looks lot class</t>
  </si>
  <si>
    <t>full gt download ebook peek boo forest soft book</t>
  </si>
  <si>
    <t>happy #tuesday everyone know today octopus day lovely octotunes instock</t>
  </si>
  <si>
    <t>cotton spandex sleep bra nursing maternity heather grey l via</t>
  </si>
  <si>
    <t>nhlflyers nhlnetwork harvard late brush up</t>
  </si>
  <si>
    <t>though strong scientific support immediate cord clamping icc entrenched medical</t>
  </si>
  <si>
    <t>frazermi heavy breathing occasional grunt mixed</t>
  </si>
  <si>
    <t>slidellmemorial class starts oct 29 full info register 985 280</t>
  </si>
  <si>
    <t>class starts oct 29 full info register 985 280 2657</t>
  </si>
  <si>
    <t>ewarren reservation class</t>
  </si>
  <si>
    <t>mestisa_rose heyyguido class one dads asked belly button hear nurse</t>
  </si>
  <si>
    <t>learn super happy completed three day #lamaze #teacher training being</t>
  </si>
  <si>
    <t>challengefanog kendalsheppard shboogies definitely going through preparing give birth attention</t>
  </si>
  <si>
    <t>eject escape pods push out good thing taking classes #allstartrek</t>
  </si>
  <si>
    <t>coma baruvola4 監督してくれた洋輔さんのプロジェクト lamazeはこの様なサウンドです とはいえこれもあくまで彼の創造する音楽の氷山の一角なので良かったらチェックしてみて下さい new mv公開 3人時代唯一にして現在廃盤となっている音源 うつつ より</t>
  </si>
  <si>
    <t>coma baruvola4 new mv公開 3人時代唯一にして現在廃盤となっている音源 うつつ より 逃避行のブルース old mix</t>
  </si>
  <si>
    <t>jillgw safe supportive empowering childbirth care norm unfortunately case expectmore</t>
  </si>
  <si>
    <t>4 one prenatal series childbirth thing month improve lamazeonline check</t>
  </si>
  <si>
    <t>rugbystuff rugbysco adamhastings96 class takes odd turn</t>
  </si>
  <si>
    <t>charlotte kicked out #privatepractice</t>
  </si>
  <si>
    <t>patriciasinglet survivor_mums wonderful patricia husband took classes three births one</t>
  </si>
  <si>
    <t>patriciasinglet shared class increased bond love marriage truely lovely #smuqt</t>
  </si>
  <si>
    <t>survivor_mums patriciasinglet class love marriage girlygirlsguide husband took births shared</t>
  </si>
  <si>
    <t>baruvola バルボラに 逃避行のブルース という曲があって3人時代によくやってたんですけど 色んな縁がありここにきてmv化に成功しました 廃盤につき現在は売ってませんが 笑 監督はlamaze洋輔さん 感謝 リリース当時のミックスバージョンとなってます</t>
  </si>
  <si>
    <t>バルボラに 逃避行のブルース という曲があって3人時代によくやってたんですけど 色んな縁がありここにきてmv化に成功しました 廃盤につき現在は売ってませんが 笑 監督はlamaze洋輔さん 感謝 リリース当時のミックスバージョンとなってます 見てね</t>
  </si>
  <si>
    <t>_kleos_ coaches postseason baseball mlbbreathe</t>
  </si>
  <si>
    <t>coaches postseason baseball mlbbreathe</t>
  </si>
  <si>
    <t>kouta_birth 年功序列に殺されかける remix originally recorded birth</t>
  </si>
  <si>
    <t>年功序列に殺されかける remix originally recorded birth</t>
  </si>
  <si>
    <t>気付いたらlamazeさん連投しててびっくりしたよ</t>
  </si>
  <si>
    <t>spin explore garden gym baby play mat infant activity tummy</t>
  </si>
  <si>
    <t>dfsarmy fantasydraft ffootballgeek choppodong dailyrotosharks wife class</t>
  </si>
  <si>
    <t>futa pregnant class 1 4 woman #pregnancy #futanari #eartg</t>
  </si>
  <si>
    <t>check out added closet poshmark nurture leather mules clogs via</t>
  </si>
  <si>
    <t>重音テトの音源初のcd収録は exit tunes presents complete best ラマーズp feat 初音ミク の</t>
  </si>
  <si>
    <t>topic wfqh psl antenatal pengisian mybe cover before birth during</t>
  </si>
  <si>
    <t>riders jtbxo look eric scott brash shane sweetnam etc don</t>
  </si>
  <si>
    <t>s raining imma nap well until class</t>
  </si>
  <si>
    <t>deep breathing pain s topsyjkv m glad deal well share</t>
  </si>
  <si>
    <t>wanted ineedamarteney appreciate taking time out day class m having</t>
  </si>
  <si>
    <t>need breathing right now m full flipping out</t>
  </si>
  <si>
    <t>les motherfstories au contraire la méthode de l'accouchement sans douleur</t>
  </si>
  <si>
    <t>lorsque_le_jour motherfstories au contraire la méthode de l'accouchement sans douleur</t>
  </si>
  <si>
    <t>m having one those days catching myself using techniques calm</t>
  </si>
  <si>
    <t>falling asleep zoe_bearx teach breathing techniques childbirth re useful imagining</t>
  </si>
  <si>
    <t>mosaiccanyon razorwireryan hamillhimself lauradern rianjohnson thefrankozjam adrianedmondson steveyedlin joonassuotamo facebookwatch</t>
  </si>
  <si>
    <t>#lamaze #fifi #firefly</t>
  </si>
  <si>
    <t>#nationalalbumday please listen genevajacuzzi still adore invention singularity texture playfulness</t>
  </si>
  <si>
    <t>649 ladybug butterfly pair foot finders finder 648 wrist rattles</t>
  </si>
  <si>
    <t>s class white couples couple today</t>
  </si>
  <si>
    <t>stage life sha remember asher buying toys nathan m happy</t>
  </si>
  <si>
    <t>listen song 'aden method childbirth' sense troubled</t>
  </si>
  <si>
    <t>lamazeonline prevent sids lower risk learn more #sidsawareness month #givingbirthwithcon</t>
  </si>
  <si>
    <t>ursamajr infinite_scream practice morning box wine 36 hours</t>
  </si>
  <si>
    <t>classes really important achieving successful results #goodmorning #happysunday</t>
  </si>
  <si>
    <t>lady_nishaaa classes really important achieving successful results #goodmorning #happysunday</t>
  </si>
  <si>
    <t>men women broke mars venus woke penis</t>
  </si>
  <si>
    <t>felix panacotts sylvain tryina teach breathing tells looks dumbass</t>
  </si>
  <si>
    <t>incorporate deprivation tanks technique</t>
  </si>
  <si>
    <t>another great #lamaze #birthclass mizzambra nova starting next month offering</t>
  </si>
  <si>
    <t>esta subiendo muchas songs enamora</t>
  </si>
  <si>
    <t>blonderach33 #lamaze</t>
  </si>
  <si>
    <t>科學世紀のカフェテラス siestail house 위주의 어레인지 총 6 트랙</t>
  </si>
  <si>
    <t>learned erulastiel14 took lessons see lot class m trying show</t>
  </si>
  <si>
    <t>aprilprt ay sa natural childbirth pala ang</t>
  </si>
  <si>
    <t>giveawaygoat giveaway win hamper valued r600 inspire little one explore</t>
  </si>
  <si>
    <t>n bethmoorelpm beth laughin one post near tears another taught</t>
  </si>
  <si>
    <t>up started d sitting one weeks pains getting intense think</t>
  </si>
  <si>
    <t>bethmoorelpm d sitting one weeks pains getting intense think speed</t>
  </si>
  <si>
    <t>rgay daughter son law skipped classes chose youtube instead</t>
  </si>
  <si>
    <t>jean hugues de senior pm undervalued global utilities sector solid</t>
  </si>
  <si>
    <t>thatgirljade_ jade</t>
  </si>
  <si>
    <t>iammissmichelle thatgirljade_ jade</t>
  </si>
  <si>
    <t>couples pampers wonder many 1st class still together long story</t>
  </si>
  <si>
    <t>3illsweet newschill juliareinstein watched old class filmstrips</t>
  </si>
  <si>
    <t>kwholesaler taking class homies help each out one take huge</t>
  </si>
  <si>
    <t>doing breathing</t>
  </si>
  <si>
    <t>tweetsofcoco freeme93 doing class</t>
  </si>
  <si>
    <t>bertkreischer work breathing technique s go beer show cuse before</t>
  </si>
  <si>
    <t>laughing hard joke right now use breathing stop myself literally</t>
  </si>
  <si>
    <t>second heaven remix</t>
  </si>
  <si>
    <t>#babytoys #stackingtoys #stackingtoysforbabies #stackingtoysfortoddlers #littletikes #vtech #fisherprice #nestingtoys #lamaze #lamazetoys</t>
  </si>
  <si>
    <t>de eric ik gebruik mijn energie voor paarden en sport</t>
  </si>
  <si>
    <t>kuyanyan patterned breathing keep something instead getting out hahahahahahaha sheeet</t>
  </si>
  <si>
    <t>trish_bradley basically interviewee coach yourmorning coaxed through whole process love</t>
  </si>
  <si>
    <t>senior pm jean hugues de global utilities sector solid growth</t>
  </si>
  <si>
    <t>m killalaura gonna try class soon man terrified tbh</t>
  </si>
  <si>
    <t>nanacastro_ watched many videos breathing through contractions</t>
  </si>
  <si>
    <t>hee hit hoo breathing think im teaching yo msdotfit1 need</t>
  </si>
  <si>
    <t>hee mortokaio hit hoo breathing think im teaching yo msdotfit1</t>
  </si>
  <si>
    <t>s kids hurryhurryomaha sad better friends ll need ur advice</t>
  </si>
  <si>
    <t>taking class homies help each out one take huge shit</t>
  </si>
  <si>
    <t>check out toy baby #lamaze via ebay tomy flip flap</t>
  </si>
  <si>
    <t>courtilini14 tube thingy go without sing opera head once wish</t>
  </si>
  <si>
    <t>courtilini14 veronika_dafoe gracesmom48 second attendance struggle anxieties claustrophobia sedative wouldhelp</t>
  </si>
  <si>
    <t>joy #pregnancy survive losing baby see more</t>
  </si>
  <si>
    <t>pain dfssoapbox comfortablysmug oh wow nothing touches dealing very moment</t>
  </si>
  <si>
    <t>doing trying stop crying wow gave birth whole mood</t>
  </si>
  <si>
    <t>called lamamaz</t>
  </si>
  <si>
    <t>baby toy octivity cosimo concerto soft touch musical ages 6</t>
  </si>
  <si>
    <t>re bfhi jennythem atain7 babyfriendly journal article practices idea international</t>
  </si>
  <si>
    <t>thinking ispankmyturtle unprovoked angry made</t>
  </si>
  <si>
    <t>grungekid84 lorimhodges1 xfilesdiaries bumblebee7183 peacenik0 catherineglins2 believe show seems arriving</t>
  </si>
  <si>
    <t>workshops series 4 prenatal childbirth next begins september 19 26</t>
  </si>
  <si>
    <t>couple dr shruti sridhar always amazed see transformation undergoes being</t>
  </si>
  <si>
    <t>adamserwer bet left part class syllabus</t>
  </si>
  <si>
    <t>class working ass iv started instructional man women called help</t>
  </si>
  <si>
    <t>lorishemek aka method</t>
  </si>
  <si>
    <t>turtle fast mobile mongraal</t>
  </si>
  <si>
    <t>follow imagine everyone saw tweet liked retweet back</t>
  </si>
  <si>
    <t>follow le de et mongraal pour la il mitr0 retweet</t>
  </si>
  <si>
    <t>follow tweet im gonna people back</t>
  </si>
  <si>
    <t>goodnight guys</t>
  </si>
  <si>
    <t>10 000 coupe la couette de hunter en live</t>
  </si>
  <si>
    <t>retweetez likez et followez moi je follow pas ceux qu'ils</t>
  </si>
  <si>
    <t>squad follow retweet done kicked k1nzell ohcrr falconlyy chance join</t>
  </si>
  <si>
    <t>pour la gagner et de saison 11 je fais une</t>
  </si>
  <si>
    <t>j'offre le passe de combat à 1 personne ayant follow</t>
  </si>
  <si>
    <t>commente avant 20 h pour un followback c reparti</t>
  </si>
  <si>
    <t>people nattilynne suck being good congrats way definitely better new</t>
  </si>
  <si>
    <t>randilynhh joyannreid nicolledwallace realized today during televised rants unconsciously use</t>
  </si>
  <si>
    <t>out through jaslennox josefkostannc1 mickstjohnnc1 henryfitzroy vickinelsonnc1 bethturnernc1 squeeze both</t>
  </si>
  <si>
    <t>loving baby musical activity toy dog character see here</t>
  </si>
  <si>
    <t>photographerwrs tinu hear dislocate day wrist today 5 give tibia</t>
  </si>
  <si>
    <t>whutthehale really works iv never taken class saw tv helped</t>
  </si>
  <si>
    <t>#inthedeliveryroomsongsorfilms man</t>
  </si>
  <si>
    <t>solo ft dj khaled ooshewanparty</t>
  </si>
  <si>
    <t>rumour spreadin' 'round texas town shack outside #inthedeliveryroomsongsorfilms</t>
  </si>
  <si>
    <t>baby toys developmental lot book olly oinker goes park soft</t>
  </si>
  <si>
    <t>dineshdsouza respect taught first cradle fifteen parents parental skills video</t>
  </si>
  <si>
    <t>chicks missing classes go throw box different state</t>
  </si>
  <si>
    <t>name alexander van halen mom made friend class maxine boy</t>
  </si>
  <si>
    <t>Top Words in Tweet by Salience</t>
  </si>
  <si>
    <t>drops_2 single drop drops_3 dj squirt drops_1 solo</t>
  </si>
  <si>
    <t>#labor one birth #givingbirthwithconfidence post life #newbaby going #baby choose</t>
  </si>
  <si>
    <t>parents couple meant type classes good morning happy sunday husband</t>
  </si>
  <si>
    <t>risk 1 view fab place wmn ruthannharpur ccriadoperez care arrive</t>
  </si>
  <si>
    <t>coma 監督してくれた洋輔さんのプロジェクト lamazeはこの様なサウンドです とはいえこれもあくまで彼の創造する音楽の氷山の一角なので良かったらチェックしてみて下さい new mv公開 3人時代唯一にして現在廃盤となっている音源 うつつ より 逃避行のブルース</t>
  </si>
  <si>
    <t>coma new mv公開 3人時代唯一にして現在廃盤となっている音源 うつつ より old mix がまさかのmv化 監督は</t>
  </si>
  <si>
    <t>births shared increased bond truely lovely #smuqt wonderful patricia classes</t>
  </si>
  <si>
    <t>#activitytoy #matgym #babyinfant #infantbaby spin explore garden gym baby play</t>
  </si>
  <si>
    <t>finders finder 648 wrist rattles red yellow straps 649 ladybug</t>
  </si>
  <si>
    <t>white couples couple today s class</t>
  </si>
  <si>
    <t>global utilities sector solid growth prospects remains bloomberg #utilities relative</t>
  </si>
  <si>
    <t>girl doll lovey rattle teether stroller crib activity b202 tomy</t>
  </si>
  <si>
    <t>octivity cosimo concerto soft touch musical ages 6 months baby</t>
  </si>
  <si>
    <t>bfhi article practices idea international really good aware coi ideology</t>
  </si>
  <si>
    <t>le follow de pour il et mongraal gagner squad la</t>
  </si>
  <si>
    <t>squad kicked k1nzell ohcrr falconlyy chance join new everyone copying</t>
  </si>
  <si>
    <t>book olly oinker goes park soft fabric kids w sounds</t>
  </si>
  <si>
    <t>Top Word Pairs in Tweet by Count</t>
  </si>
  <si>
    <t>nasa,those  those,lying  lying,mission  mission,control  control,couldn  couldn,t  t,find  find,fetus  fetus,lamaze  lamaze,class</t>
  </si>
  <si>
    <t>jojogilmore,strengthen  strengthen,pelvic  pelvic,floor  floor,ll  ll,alright  alright,looking  looking,up  up,lamaze  lamaze,classes</t>
  </si>
  <si>
    <t>guys,people  people,drank  drank,baby  baby,shower  shower,allowed  allowed,live  live,best  best,weekend  weekend,didnt  didnt,hey</t>
  </si>
  <si>
    <t>wife,taught  taught,lamaze  lamaze,method  method,giving  giving,birth  birth,adapted  adapted,add  add,tears</t>
  </si>
  <si>
    <t>win,lamaze  lamaze,hamper  hamper,#parentinghub</t>
  </si>
  <si>
    <t>ucrstation,solo  solo,lamaze  lamaze,dj  dj,squirt  squirt,drops_2</t>
  </si>
  <si>
    <t>solo,lamaze  lamaze,dj  dj,squirt  squirt,drops_2  lamaze,solo  lamaze,single  single,drop  squirt,drops_3  squirt,drops_1</t>
  </si>
  <si>
    <t>jodingerscat,karen  karen,nobody  nobody,cares  cares,sat  sat,scores  scores,lamaze  lamaze,class</t>
  </si>
  <si>
    <t>karen,nobody  nobody,cares  cares,sat  sat,scores  scores,lamaze  lamaze,class</t>
  </si>
  <si>
    <t>danitheduck21,hospital  hospital,sam  sam,going  going,molly  molly,lamaze  lamaze,class  class,didnt  didnt,outright  outright,alluded  alluded,sam</t>
  </si>
  <si>
    <t>break,spirit  spirit,lead  lead,lamaze  lamaze,rhythm</t>
  </si>
  <si>
    <t>sean,mcvay  mcvay,jared  jared,goff's  goff's,lamaze  lamaze,coach</t>
  </si>
  <si>
    <t>lamazepietro,cyclodisruptive  cyclodisruptive,jlmelenchon  jlmelenchon,mathildepanot  mathildepanot,voilà  voilà,exactement  exactement,ce  ce,que  que,tu  tu,m'a  m'a,répondu</t>
  </si>
  <si>
    <t>good,son  son,tom  tom,extremely  extremely,needle  needle,phobic  phobic,took  took,4  4,6  6,nurses  nurses,hold</t>
  </si>
  <si>
    <t>quick,thing  thing,right  right,before  before,nap  nap,dream  dream,johnny  johnny,dyed  dyed,hair  hair,butterscotch  butterscotch,blond</t>
  </si>
  <si>
    <t>rolex,rolexgrandslam  rolexgrandslam,good  good,luck  luck,#rolexfamily  #rolexfamily,scott_brash  scott_brash,kentfarrington  kentfarrington,martin  martin,fuchs  fuchs,steveguerdat  steveguerdat,eric</t>
  </si>
  <si>
    <t>laurenthehough,running  running,out  out,characters  characters,regulates  regulates,breathing  breathing,really  really,keeps  keeps,hyperventilating  hyperventilating,anxious  anxious,someone</t>
  </si>
  <si>
    <t>arishaffir,lamaze  lamaze,maybe</t>
  </si>
  <si>
    <t>cj_isnowblue,therock  therock,guess  guess,rick  rick,external  external,focal  focal,point  point,during  during,lamaze</t>
  </si>
  <si>
    <t>gobiggurlsgo,nope  nope,re  re,far  far,along  along,game  game,entertaining  entertaining,close  close,minded  minded,people  people,wanted</t>
  </si>
  <si>
    <t>nifty,confusing  confusing,nifty  nifty,demon  demon,slays  slays,demons  demons,pull  pull,nezuko  nezuko,agree  agree,shinobu  shinobu,kocho's</t>
  </si>
  <si>
    <t>local,café  café,descended  descended,upon  upon,herd  herd,fecundities  fecundities,beaus  beaus,lamaze  lamaze,class  class,above  above,head</t>
  </si>
  <si>
    <t>jeggit,local  local,café  café,descended  descended,upon  upon,herd  herd,fecundities  fecundities,beaus  beaus,lamaze  lamaze,class  class,above</t>
  </si>
  <si>
    <t>#doulaadvocacy,#teach  #teach,#lamaze  #lamaze,#childbirth  #childbirth,class  class,teach  teach,6  6,healthy  healthy,birth  birth,practices  practices,focus</t>
  </si>
  <si>
    <t>arishaffir,lamaze  lamaze,class</t>
  </si>
  <si>
    <t>arishaffir,lamaze  lamaze,go  go,help  help,single  single,mother  mother,water  water,involved</t>
  </si>
  <si>
    <t>chi,chi  ha,ha  jason,voorhees  voorhees,teach  teach,lamaze  lamaze,classes  classes,chi  chi,ha  ha,m  m,sure</t>
  </si>
  <si>
    <t>lamazeonline,woman  woman,look  look,goddess  goddess,#labor  #labor,someone  someone,treating  treating,right  right,ina  ina,gaskin  gaskin,#nmw2019</t>
  </si>
  <si>
    <t>know,alone  #newbaby,#lamaze  learn,more  find,out  #givingbirthwithconfidence,post  post,#lamaze  #newborn,#newbaby  amyschumer,posted  posted,struggle  struggle,going</t>
  </si>
  <si>
    <t>ltaxson,rodkast  rodkast,othellobt  othellobt,guarantee  guarantee,tweeted  tweeted,lamaze  lamaze,class</t>
  </si>
  <si>
    <t>shortsleevesuit,drakegatsby  drakegatsby,kicked  kicked,out  out,lamaze  lamaze,class  class,same  same,thing</t>
  </si>
  <si>
    <t>gus_802,okay  okay,unfollowed  unfollowed,65  65,accounts  accounts,morning  morning,170  170,more  more,go  go,lt  lt,starts</t>
  </si>
  <si>
    <t>jordamus_prime,love  love,dude  dude,easier  easier,promise  promise,breathe  breathe,lamaze  lamaze,isn  isn,t  t,labor</t>
  </si>
  <si>
    <t>cdnolympichorse,cangal21  cangal21,manny_ottawa  manny_ottawa,globeandmail  globeandmail,deserve  deserve,follow  follow,absolutely  absolutely,love  love,show  show,jumping  jumping,eric</t>
  </si>
  <si>
    <t>taylorctaylor67,cangal21  cangal21,manny_ottawa  manny_ottawa,globeandmail  globeandmail,eric  eric,lamaze  lamaze,fantastic  fantastic,ian  ian,millar  millar,always  always,hero</t>
  </si>
  <si>
    <t>nocontxtbilly,smh  smh,didnt  didnt,even  even,know  know,lamaze  lamaze,someone  someone,explain  explain,joke  joke,ya  ya,fool</t>
  </si>
  <si>
    <t>mohamed601phm,lamaze</t>
  </si>
  <si>
    <t>elizabe25405947,channeling  channeling,35  35,year  year,old  old,daughter  daughter,same  same,thing  thing,lamaze  lamaze,teacher  teacher,many</t>
  </si>
  <si>
    <t>lamazeはあもさんがジャケット描いてたのもあって買いに行ったんだった気がしたけど,もうすっかりファン  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</si>
  <si>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8bitcanvas,すぺらんかーさんのcd  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</si>
  <si>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lamaze,childbirth  ohmygoff,meant  meant,type  type,lamaze  childbirth,classes  classes,angie  ohmygoff,good  good,morning  morning,angie  angie,happy</t>
  </si>
  <si>
    <t>moonmonsta,probably  probably,ima  ima,try  try,lamaze  lamaze,classes  classes,see  see,help</t>
  </si>
  <si>
    <t>berksmaternity,susan_bewley  susan_bewley,adweeks  adweeks,rcog  rcog,bjogtweets  bjogtweets,midwivesrcm  midwivesrcm,healthwatchuk  healthwatchuk,healthevmatters  healthevmatters,jimgthornton  jimgthornton,millihill</t>
  </si>
  <si>
    <t>susan_bewley,adweeks  birthplace,study  gillmoncrieff,gibblejo  gibblejo,sagefemmesb  sagefemmesb,rjwrm  rjwrm,carolynhastie  carolynhastie,profjennygamble  profjennygamble,humanisingbirth  humanisingbirth,acbmidwife  acbmidwife,all4maternity</t>
  </si>
  <si>
    <t>slowseptember,nicole_cliffe  nicole_cliffe,father  father,hell  hell,bent  bent,naming  naming,demosthenes  demosthenes,apparently  apparently,told  told,couple  couple,parents</t>
  </si>
  <si>
    <t>cyberbulliespod,episode  episode,cyberbullies  cyberbullies,kick  kick,macktober  macktober,2  2,discuss  discuss,shack  shack,mack  mack,lamaze  lamaze,colored</t>
  </si>
  <si>
    <t>lamaze,night  night,night  night,owl  owl,activity  activity,toy  toy,13  13,88  88,21</t>
  </si>
  <si>
    <t>goggdog42,ataokennel  ataokennel,looks  looks,s  s,lamaze  lamaze,class</t>
  </si>
  <si>
    <t>new,lamaze  lamaze,p  p,song</t>
  </si>
  <si>
    <t>parentinghub1,click  click,tag  tag,share  share,friends  friends,win  win,lamaze  lamaze,giveawaygoat</t>
  </si>
  <si>
    <t>giveaway,win  win,lamaze  lamaze,hamper  hamper,valued  valued,r600  r600,inspire  inspire,little  little,one  one,explore  explore,senses</t>
  </si>
  <si>
    <t>click,tag  tag,share  share,friends  friends,win  win,lamaze  lamaze,giveawaygoat</t>
  </si>
  <si>
    <t>lamaze,y  y,sus  sus,canciones  canciones,chorras  chorras,xd</t>
  </si>
  <si>
    <t>바닥에,스며든  스며든,요구르트다  요구르트다,lamaze  lamaze,p  p,이분은  이분은,또  또,뭔일이  뭔일이,있었던거야</t>
  </si>
  <si>
    <t>toucherandrich,stephanie  stephanie,coach  coach,fred  fred,la  la,lamaze  lamaze,class  class,#fredspoop</t>
  </si>
  <si>
    <t>missds17,#lamaze</t>
  </si>
  <si>
    <t>notclarinet,thought  thought,going  going,lamaze  lamaze,class  class,sunday  sunday,morning</t>
  </si>
  <si>
    <t>chefbigfine_,ask  ask,went  went,lamaze  lamaze,class  class,whole  whole,nine</t>
  </si>
  <si>
    <t>hip,related  related,physiotherapy  physiotherapy,looks  looks,lot  lot,lamaze  lamaze,class</t>
  </si>
  <si>
    <t>full,download  download,ebook  ebook,lamaze  lamaze,peek  peek,boo  boo,forest  forest,soft  soft,book  book,full  full,gt</t>
  </si>
  <si>
    <t>happy,#tuesday  #tuesday,everyone  everyone,know  know,today  today,octopus  octopus,day  day,lovely  lovely,lamaze  lamaze,octotunes  octotunes,instock</t>
  </si>
  <si>
    <t>lamaze,cotton  cotton,spandex  spandex,sleep  sleep,bra  bra,nursing  nursing,maternity  maternity,heather  heather,grey  grey,l  l,via</t>
  </si>
  <si>
    <t>nhlflyers,nhlnetwork  nhlnetwork,harvard  harvard,late  late,lamaze  lamaze,brush  brush,up</t>
  </si>
  <si>
    <t>though,strong  strong,scientific  scientific,support  support,immediate  immediate,cord  cord,clamping  clamping,icc  icc,entrenched  entrenched,medical  medical,habits</t>
  </si>
  <si>
    <t>frazermi,heavy  heavy,lamaze  lamaze,breathing  breathing,occasional  occasional,grunt  grunt,mixed</t>
  </si>
  <si>
    <t>slidellmemorial,lamaze  lamaze,class  class,starts  starts,oct  oct,29  29,full  full,info  info,register  register,985  985,280</t>
  </si>
  <si>
    <t>ewarren,reservation  reservation,lamaze  lamaze,class</t>
  </si>
  <si>
    <t>mestisa_rose,heyyguido  heyyguido,lamaze  lamaze,class  class,one  one,dads  dads,asked  asked,belly  belly,button  button,hear  hear,nurse</t>
  </si>
  <si>
    <t>super,happy  happy,completed  completed,three  three,day  day,#lamaze  #lamaze,#teacher  #teacher,training  training,being  being,lamaze  lamaze,certified</t>
  </si>
  <si>
    <t>challengefanog,kendalsheppard  kendalsheppard,shboogies  shboogies,definitely  definitely,going  going,through  through,lamaze  lamaze,preparing  preparing,give  give,birth  birth,attention</t>
  </si>
  <si>
    <t>eject,escape  escape,pods  pods,push  push,out  out,good  good,thing  thing,taking  taking,lamaze  lamaze,classes  classes,#allstartrek</t>
  </si>
  <si>
    <t>coma,coma  baruvola4,監督してくれた洋輔さんのプロジェクト  監督してくれた洋輔さんのプロジェクト,lamazeはこの様なサウンドです  lamazeはこの様なサウンドです,とはいえこれもあくまで彼の創造する音楽の氷山の一角なので良かったらチェックしてみて下さい  baruvola4,new  new,mv公開  mv公開,3人時代唯一にして現在廃盤となっている音源  3人時代唯一にして現在廃盤となっている音源,うつつ  うつつ,より  より,逃避行のブルース</t>
  </si>
  <si>
    <t>coma,coma  baruvola4,new  new,mv公開  mv公開,3人時代唯一にして現在廃盤となっている音源  3人時代唯一にして現在廃盤となっている音源,うつつ  うつつ,より  より,逃避行のブルース  逃避行のブルース,old  old,mix  mix,がまさかのmv化</t>
  </si>
  <si>
    <t>jillgw,safe  safe,supportive  supportive,empowering  empowering,childbirth  childbirth,care  care,norm  norm,unfortunately  unfortunately,case  case,expectmore  expectmore,lamaz</t>
  </si>
  <si>
    <t>prenatal,lamaze  one,thing  thing,month  month,improve  check,out  out,nov  nov,dec  dec,prenatal  lamaze,4  4,week</t>
  </si>
  <si>
    <t>rugbystuff,rugbysco  rugbysco,adamhastings96  adamhastings96,lamaze  lamaze,class  class,takes  takes,odd  odd,turn</t>
  </si>
  <si>
    <t>charlotte,kicked  kicked,out  out,lamaze  lamaze,#privatepractice</t>
  </si>
  <si>
    <t>patriciasinglet,survivor_mums  survivor_mums,wonderful  wonderful,patricia  patricia,husband  husband,took  took,lamaze  lamaze,classes  classes,three  three,births  births,one</t>
  </si>
  <si>
    <t>patriciasinglet,shared  shared,lamaze  lamaze,class  class,increased  increased,bond  bond,love  love,marriage  marriage,truely  truely,lovely  lovely,#smuqt</t>
  </si>
  <si>
    <t>lamaze,class  love,marriage  husband,took  took,lamaze  survivor_mums,patriciasinglet  patriciasinglet,shared  shared,lamaze  class,increased  increased,bond  bond,love</t>
  </si>
  <si>
    <t>layingegg,lamaze</t>
  </si>
  <si>
    <t>baruvola,バルボラに  バルボラに,逃避行のブルース  逃避行のブルース,という曲があって3人時代によくやってたんですけど  という曲があって3人時代によくやってたんですけど,色んな縁がありここにきてmv化に成功しました  色んな縁がありここにきてmv化に成功しました,廃盤につき現在は売ってませんが  廃盤につき現在は売ってませんが,笑  笑,監督はlamaze洋輔さん  監督はlamaze洋輔さん,感謝  感謝,リリース当時のミックスバージョンとなってます</t>
  </si>
  <si>
    <t>バルボラに,逃避行のブルース  逃避行のブルース,という曲があって3人時代によくやってたんですけど  という曲があって3人時代によくやってたんですけど,色んな縁がありここにきてmv化に成功しました  色んな縁がありここにきてmv化に成功しました,廃盤につき現在は売ってませんが  廃盤につき現在は売ってませんが,笑  笑,監督はlamaze洋輔さん  監督はlamaze洋輔さん,感謝  感謝,リリース当時のミックスバージョンとなってます  リリース当時のミックスバージョンとなってます,見てね</t>
  </si>
  <si>
    <t>_kleos_,lamaze  lamaze,coaches  coaches,postseason  postseason,baseball  baseball,mlbbreathe</t>
  </si>
  <si>
    <t>lamaze,coaches  coaches,postseason  postseason,baseball  baseball,mlbbreathe</t>
  </si>
  <si>
    <t>kouta_birth,lamaze  lamaze,年功序列に殺されかける  年功序列に殺されかける,remix  remix,originally  originally,recorded  recorded,birth</t>
  </si>
  <si>
    <t>lamaze,年功序列に殺されかける  年功序列に殺されかける,remix  remix,originally  originally,recorded  recorded,birth</t>
  </si>
  <si>
    <t>lamaze,spin  spin,explore  explore,garden  garden,gym  gym,baby  baby,play  play,mat  mat,infant  infant,activity  activity,tummy</t>
  </si>
  <si>
    <t>dfsarmy,fantasydraft  fantasydraft,ffootballgeek  ffootballgeek,choppodong  choppodong,dailyrotosharks  dailyrotosharks,wife  wife,lamaze  lamaze,class</t>
  </si>
  <si>
    <t>futa,lamaze  lamaze,class  class,1  1,pregnant  pregnant,futa  futa,4  4,pregnant  pregnant,woman  woman,#pregnancy  #pregnancy,#futanari</t>
  </si>
  <si>
    <t>check,out  out,added  added,closet  closet,poshmark  poshmark,nurture  nurture,lamaze  lamaze,leather  leather,mules  mules,clogs  clogs,via</t>
  </si>
  <si>
    <t>重音テトの音源初のcd収録は,exit  exit,tunes  tunes,presents  presents,complete  complete,best  best,ラマーズp  ラマーズp,feat  feat,初音ミク  初音ミク,の  の,驫麤</t>
  </si>
  <si>
    <t>wfqh,psl  psl,antenatal  antenatal,pengisian  pengisian,topic  topic,mybe  mybe,cover  cover,before  before,birth  birth,during  during,pregnancy</t>
  </si>
  <si>
    <t>jtbxo,look  look,eric  eric,lamaze  lamaze,scott  scott,brash  brash,shane  shane,sweetnam  sweetnam,etc  etc,don  don,t</t>
  </si>
  <si>
    <t>s,raining  raining,imma  imma,nap  nap,well  well,until  until,lamaze  lamaze,class</t>
  </si>
  <si>
    <t>topsyjkv,m  m,glad  glad,deal  deal,well  well,share  share,deep  deep,breathing  breathing,techniques  techniques,pain  pain,s</t>
  </si>
  <si>
    <t>ineedamarteney,appreciate  appreciate,taking  taking,time  time,out  out,day  day,lamaze  lamaze,class  class,m  m,having  having,keyboard</t>
  </si>
  <si>
    <t>need,lamaze  lamaze,breathing  breathing,right  right,now  now,m  m,full  full,flipping  flipping,out</t>
  </si>
  <si>
    <t>motherfstories,au  au,contraire  contraire,la  la,méthode  méthode,de  de,l'accouchement  l'accouchement,sans  sans,douleur  douleur,du  du,dr</t>
  </si>
  <si>
    <t>lorsque_le_jour,motherfstories  motherfstories,au  au,contraire  contraire,la  la,méthode  méthode,de  de,l'accouchement  l'accouchement,sans  sans,douleur  douleur,du</t>
  </si>
  <si>
    <t>m,having  having,one  one,those  those,days  days,m  m,catching  catching,myself  myself,using  using,lamaze  lamaze,techniques</t>
  </si>
  <si>
    <t>falling,asleep  zoe_bearx,teach  teach,lamaze  lamaze,breathing  breathing,techniques  techniques,childbirth  childbirth,re  re,useful  useful,falling  asleep,imagining</t>
  </si>
  <si>
    <t>mosaiccanyon,razorwireryan  razorwireryan,hamillhimself  hamillhimself,lauradern  lauradern,rianjohnson  rianjohnson,thefrankozjam  thefrankozjam,adrianedmondson  adrianedmondson,steveyedlin  steveyedlin,joonassuotamo  joonassuotamo,facebookwatch  facebookwatch,s</t>
  </si>
  <si>
    <t>#lamaze,#fifi  #fifi,#firefly</t>
  </si>
  <si>
    <t>#nationalalbumday,please  please,listen  listen,lamaze  lamaze,genevajacuzzi  genevajacuzzi,still  still,adore  adore,invention  invention,singularity  singularity,texture  texture,playfulness</t>
  </si>
  <si>
    <t>649,ladybug  ladybug,butterfly  butterfly,pair  pair,lamaze  lamaze,foot  foot,finders  foot,finder  648,lamaze  lamaze,wrist  wrist,rattles</t>
  </si>
  <si>
    <t>lamaze,class  s,white  white,couples  couples,lamaze  couple,s  s,lamaze  class,today</t>
  </si>
  <si>
    <t>life,sha  sha,remember  remember,asher  asher,buying  buying,lamaze  lamaze,stage  stage,stage  stage,toys  toys,nathan  nathan,m</t>
  </si>
  <si>
    <t>listen,song  song,'aden  'aden,lamaze  lamaze,method  method,childbirth'  childbirth',sense  sense,troubled</t>
  </si>
  <si>
    <t>lamazeonline,prevent  prevent,sids  sids,lower  lower,risk  risk,learn  learn,more  more,#sidsawareness  #sidsawareness,month  month,#givingbirthwithcon</t>
  </si>
  <si>
    <t>ursamajr,infinite_scream  infinite_scream,practice  practice,lamaze  lamaze,morning  morning,box  box,wine  wine,36  36,hours</t>
  </si>
  <si>
    <t>lady_nishaaa,lamaze  lamaze,classes  classes,really  really,important  important,achieving  achieving,successful  successful,results  results,#goodmorning  #goodmorning,#happysunday</t>
  </si>
  <si>
    <t>broke,men  men,mars  mars,women  women,venus  venus,woke  woke,men  men,lamaze  lamaze,women  women,penis</t>
  </si>
  <si>
    <t>panacotts,sylvain  sylvain,tryina  tryina,teach  teach,felix  felix,lamaze  lamaze,breathing  breathing,felix  felix,tells  tells,looks  looks,dumbass</t>
  </si>
  <si>
    <t>incorporate,deprivation  deprivation,tanks  tanks,lamaze  lamaze,technique</t>
  </si>
  <si>
    <t>another,great  great,#lamaze  #lamaze,#birthclass  #birthclass,mizzambra  mizzambra,nova  nova,starting  starting,next  next,month  month,offering  offering,classes</t>
  </si>
  <si>
    <t>lamaze,esta  esta,subiendo  subiendo,muchas  muchas,songs  songs,enamora</t>
  </si>
  <si>
    <t>blonderach33,#lamaze</t>
  </si>
  <si>
    <t>科學世紀のカフェテラス,siestail  siestail,lamaze  lamaze,house  house,위주의  위주의,어레인지  어레인지,총  총,6  6,트랙</t>
  </si>
  <si>
    <t>erulastiel14,took  took,lessons  lessons,see  see,learned  learned,learned  learned,lot  lot,lamaze  lamaze,class  class,m  m,trying</t>
  </si>
  <si>
    <t>aprilprt,ay  ay,sa  sa,natural  natural,childbirth  childbirth,pala  pala,ang  ang,lamaze</t>
  </si>
  <si>
    <t>giveawaygoat,giveaway  giveaway,win  win,lamaze  lamaze,hamper  hamper,valued  valued,r600  r600,inspire  inspire,little  little,one  one,explore</t>
  </si>
  <si>
    <t>bethmoorelpm,beth  beth,laughin  laughin,one  one,post  post,n  n,near  near,tears  tears,another  another,taught  taught,lamaze</t>
  </si>
  <si>
    <t>bethmoorelpm,d  d,sitting  sitting,one  one,weeks  weeks,pains  pains,getting  getting,intense  intense,think  think,speed  speed,up</t>
  </si>
  <si>
    <t>rgay,daughter  daughter,son  son,law  law,skipped  skipped,lamaze  lamaze,classes  classes,chose  chose,youtube  youtube,instead</t>
  </si>
  <si>
    <t>jean,hugues  hugues,de  de,lamaze  pm,jean  senior,pm  lamaze,global  global,utilities  utilities,sector  sector,solid  solid,growth</t>
  </si>
  <si>
    <t>iammissmichelle,thatgirljade_  thatgirljade_,jade  jade,lamaze</t>
  </si>
  <si>
    <t>wonder,many  many,couples  couples,1st  1st,lamaze  lamaze,class  class,still  still,together  together,long  long,story  story,short</t>
  </si>
  <si>
    <t>3illsweet,newschill  newschill,juliareinstein  juliareinstein,watched  watched,old  old,lamaze  lamaze,class  class,filmstrips</t>
  </si>
  <si>
    <t>kwholesaler,taking  taking,lamaze  lamaze,class  class,homies  homies,help  help,each  each,out  out,one  one,take  take,huge</t>
  </si>
  <si>
    <t>doing,lamaze  lamaze,breathing</t>
  </si>
  <si>
    <t>tweetsofcoco,freeme93  freeme93,doing  doing,lamaze  lamaze,class</t>
  </si>
  <si>
    <t>bertkreischer,lamaze  lamaze,work  work,breathing  breathing,technique  technique,s  s,go  go,beer  beer,show  show,cuse  cuse,before</t>
  </si>
  <si>
    <t>laughing,hard  hard,joke  joke,right  right,now  now,use  use,lamaze  lamaze,breathing  breathing,stop  stop,myself  myself,literally</t>
  </si>
  <si>
    <t>second,heaven  heaven,lamaze  lamaze,remix</t>
  </si>
  <si>
    <t>#babytoys,#stackingtoys  #stackingtoys,#stackingtoysforbabies  #stackingtoysforbabies,#stackingtoysfortoddlers  #stackingtoysfortoddlers,#littletikes  #littletikes,#vtech  #vtech,#fisherprice  #fisherprice,#nestingtoys  #nestingtoys,#lamaze  #lamaze,#lamazetoys  #lamazetoys,#littletikeshenfriends</t>
  </si>
  <si>
    <t>eric,lamaze  lamaze,ik  ik,gebruik  gebruik,mijn  mijn,energie  energie,voor  voor,paarden  paarden,en  en,sport  sport,eric</t>
  </si>
  <si>
    <t>kuyanyan,lamaze  lamaze,patterned  patterned,breathing  breathing,keep  keep,something  something,instead  instead,getting  getting,out  out,hahahahahahaha  hahahahahahaha,sheeet</t>
  </si>
  <si>
    <t>trish_bradley,basically  basically,interviewee  interviewee,lamaze  lamaze,coach  coach,yourmorning  yourmorning,coaxed  coaxed,through  through,whole  whole,process  process,love</t>
  </si>
  <si>
    <t>senior,pm  pm,jean  jean,hugues  hugues,de  de,lamaze  lamaze,global  global,utilities  utilities,sector  sector,solid  solid,growth</t>
  </si>
  <si>
    <t>killalaura,m  m,gonna  gonna,try  try,lamaze  lamaze,class  class,soon  soon,man  man,m  m,terrified  terrified,tbh</t>
  </si>
  <si>
    <t>nanacastro_,watched  watched,many  many,lamaze  lamaze,videos  videos,breathing  breathing,through  through,contractions</t>
  </si>
  <si>
    <t>hit,hee  hee,hee  hee,hoo  hoo,breathing  breathing,think  think,im  im,teaching  teaching,lamaze  lamaze,yo  yo,msdotfit1</t>
  </si>
  <si>
    <t>mortokaio,hit  hit,hee  hee,hee  hee,hoo  hoo,breathing  breathing,think  think,im  im,teaching  teaching,lamaze  lamaze,yo</t>
  </si>
  <si>
    <t>hurryhurryomaha,s  s,sad  sad,better  better,friends  friends,ll  ll,need  need,ur  ur,advice  advice,kids  kids,met</t>
  </si>
  <si>
    <t>taking,lamaze  lamaze,class  class,homies  homies,help  help,each  each,out  out,one  one,take  take,huge  huge,shit</t>
  </si>
  <si>
    <t>check,out  #lamaze,via  via,ebay  out,tomy  tomy,lamaze  lamaze,flip  flip,flap  flap,green  green,dragon  dragon,toy</t>
  </si>
  <si>
    <t>courtilini14,tube  tube,thingy  thingy,go  go,without  without,lamaze  lamaze,sing  sing,opera  opera,head  head,once  once,wish</t>
  </si>
  <si>
    <t>courtilini14,veronika_dafoe  veronika_dafoe,gracesmom48  gracesmom48,second  second,attendance  attendance,struggle  struggle,anxieties  anxieties,claustrophobia  claustrophobia,sedative  sedative,wouldhelp  wouldhelp,relax</t>
  </si>
  <si>
    <t>joy,#pregnancy  #pregnancy,survive  survive,losing  losing,baby  baby,see  see,more</t>
  </si>
  <si>
    <t>dfssoapbox,comfortablysmug  comfortablysmug,oh  oh,wow  wow,nothing  nothing,touches  touches,pain  pain,dealing  dealing,very  very,moment  moment,whole</t>
  </si>
  <si>
    <t>doing,lamaze  lamaze,trying  trying,stop  stop,crying  crying,wow  wow,gave  gave,birth  birth,whole  whole,mood</t>
  </si>
  <si>
    <t>lamaze,called  called,lamamaz</t>
  </si>
  <si>
    <t>baby,toy  lamaze,octivity  octivity,baby  lamaze,cosimo  cosimo,concerto  concerto,soft  soft,touch  touch,musical  musical,baby  toy,ages</t>
  </si>
  <si>
    <t>jennythem,atain7  atain7,babyfriendly  babyfriendly,idea  idea,lamaze  lamaze,international  international,journal  journal,really  really,good  good,aware  aware,re</t>
  </si>
  <si>
    <t>thinking,ispankmyturtle  ispankmyturtle,lamaze  lamaze,unprovoked  unprovoked,angry  angry,made</t>
  </si>
  <si>
    <t>grungekid84,lorimhodges1  lorimhodges1,xfilesdiaries  xfilesdiaries,bumblebee7183  bumblebee7183,peacenik0  peacenik0,catherineglins2  catherineglins2,believe  believe,show  show,seems  seems,arriving  arriving,house</t>
  </si>
  <si>
    <t>prenatal,lamaze  lamaze,childbirth  childbirth,workshops  workshops,next  next,series  series,begins  begins,september  september,19  19,26  26,october</t>
  </si>
  <si>
    <t>dr,shruti  shruti,sridhar  sridhar,always  always,amazed  amazed,see  see,transformation  transformation,couple  couple,undergoes  undergoes,being  being,through</t>
  </si>
  <si>
    <t>adamserwer,bet  bet,left  left,part  part,lamaze  lamaze,class  class,syllabus</t>
  </si>
  <si>
    <t>working,class  iv,started  started,instructional  instructional,class  class,working  class,man  man,women  women,called  called,ass  ass,lamaze</t>
  </si>
  <si>
    <t>lorishemek,aka  aka,lamaze  lamaze,method</t>
  </si>
  <si>
    <t>turtle,fast  fast,mobile  mobile,mongraal</t>
  </si>
  <si>
    <t>imagine,everyone  everyone,saw  saw,tweet  tweet,liked  retweet,follow  follow,follow  follow,back</t>
  </si>
  <si>
    <t>de,combat  retweet,follow  prismpayam,commente  commente,avant  avant,20  20,h  h,pour  pour,un  un,followback  followback,c</t>
  </si>
  <si>
    <t>tweet,follow  follow,im  im,gonna  gonna,follow  follow,people  people,back</t>
  </si>
  <si>
    <t>goodnight,guys</t>
  </si>
  <si>
    <t>10,000  000,coupe  coupe,la  la,couette  couette,de  de,hunter  hunter,en  en,live</t>
  </si>
  <si>
    <t>retweetez,likez  likez,et  et,followez  followez,moi  moi,je  je,follow  follow,pas  pas,ceux  ceux,qu'ils  qu'ils,le</t>
  </si>
  <si>
    <t>kicked,k1nzell  k1nzell,squad  squad,follow  follow,ohcrr  ohcrr,falconlyy  falconlyy,retweet  retweet,chance  chance,join  join,new  new,squad</t>
  </si>
  <si>
    <t>pour,la  la,saison  saison,11  11,je  je,fais  fais,gagner  gagner,une  une,souris  souris,final  final,mouse</t>
  </si>
  <si>
    <t>j'offre,le  le,passe  passe,de  de,combat  combat,à  à,1  1,personne  personne,ayant  ayant,follow  follow,si</t>
  </si>
  <si>
    <t>commente,avant  avant,20  20,h  h,pour  pour,un  un,followback  followback,c  c,reparti</t>
  </si>
  <si>
    <t>nattilynne,people  people,suck  suck,being  being,good  good,people  people,congrats  congrats,way  way,definitely  definitely,better  better,new</t>
  </si>
  <si>
    <t>randilynhh,joyannreid  joyannreid,nicolledwallace  nicolledwallace,realized  realized,today  today,during  during,televised  televised,rants  rants,unconsciously  unconsciously,use  use,pain</t>
  </si>
  <si>
    <t>jaslennox,josefkostannc1  josefkostannc1,mickstjohnnc1  mickstjohnnc1,henryfitzroy  henryfitzroy,vickinelsonnc1  vickinelsonnc1,bethturnernc1  bethturnernc1,out  out,squeeze  squeeze,both  both,hands  hands,holding</t>
  </si>
  <si>
    <t>loving,lamaze  lamaze,baby  baby,musical  musical,activity  activity,toy  toy,dog  dog,character  character,see  see,here</t>
  </si>
  <si>
    <t>photographerwrs,tinu  tinu,hear  hear,dislocate  dislocate,day  day,wrist  wrist,today  today,5  5,give  give,tibia  tibia,minute</t>
  </si>
  <si>
    <t>whutthehale,lamaze  lamaze,really  really,works  works,iv  iv,never  never,taken  taken,class  class,saw  saw,tv  tv,helped</t>
  </si>
  <si>
    <t>#inthedeliveryroomsongsorfilms,man  man,lamaze</t>
  </si>
  <si>
    <t>solo,lamaze  lamaze,ft  ft,dj  dj,khaled  khaled,ooshewanparty</t>
  </si>
  <si>
    <t>rumour,spreadin'  spreadin','round  'round,texas  texas,town  town,shack  shack,outside  outside,lamaze  lamaze,#inthedeliveryroomsongsorfilms</t>
  </si>
  <si>
    <t>lamaze,olly  olly,oinker  oinker,goes  goes,park  park,soft  soft,fabric  fabric,book  book,baby  baby,kids  kids,w</t>
  </si>
  <si>
    <t>dineshdsouza,respect  respect,taught  taught,first  first,cradle  cradle,fifteen  fifteen,parents  parents,parental  parental,skills  skills,video  video,games</t>
  </si>
  <si>
    <t>chicks,missing  missing,lamaze  lamaze,classes  classes,go  go,throw  throw,box  box,different  different,state</t>
  </si>
  <si>
    <t>van,halen  mom,made  made,friend  friend,lamaze  lamaze,class  class,name  name,maxine  maxine,boy  boy,going  going,named</t>
  </si>
  <si>
    <t>Top Word Pairs in Tweet by Salience</t>
  </si>
  <si>
    <t>squirt,drops_2  lamaze,solo  lamaze,single  single,drop  squirt,drops_3  lamaze,dj  dj,squirt  squirt,drops_1  solo,lamaze</t>
  </si>
  <si>
    <t>ohmygoff,meant  meant,type  type,lamaze  childbirth,classes  classes,angie  ohmygoff,good  good,morning  morning,angie  angie,happy  happy,sunday</t>
  </si>
  <si>
    <t>survivor_mums,patriciasinglet  patriciasinglet,shared  shared,lamaze  class,increased  increased,bond  bond,love  marriage,truely  truely,lovely  lovely,#smuqt  girlygirlsguide,patriciasinglet</t>
  </si>
  <si>
    <t>99,#toybaby  #toybaby,#activitytoy  #activitytoy,#matgym  99,#babyinfant  #babyinfant,#toybaby  #toybaby,#infantbaby  lamaze,spin  spin,explore  explore,garden  garden,gym</t>
  </si>
  <si>
    <t>foot,finders  foot,finder  648,lamaze  lamaze,wrist  wrist,rattles  rattles,red  red,yellow  yellow,straps  649,ladybug  ladybug,butterfly</t>
  </si>
  <si>
    <t>s,white  white,couples  couples,lamaze  couple,s  s,lamaze  class,today  lamaze,class</t>
  </si>
  <si>
    <t>senior,pm  lamaze,global  global,utilities  utilities,sector  sector,solid  solid,growth  growth,prospects  prospects,remains  remains,undervalued  undervalued,bloomberg</t>
  </si>
  <si>
    <t>out,lamaze  lamaze,girl  girl,doll  doll,baby  baby,lovey  lovey,rattle  rattle,teether  teether,stroller  stroller,crib  crib,activity</t>
  </si>
  <si>
    <t>lamaze,octivity  octivity,baby  lamaze,cosimo  cosimo,concerto  concerto,soft  soft,touch  touch,musical  musical,baby  toy,ages  ages,6</t>
  </si>
  <si>
    <t>atain7,babyfriendly  babyfriendly,idea  idea,lamaze  lamaze,international  international,journal  journal,really  really,good  good,aware  aware,re  re,coi</t>
  </si>
  <si>
    <t>Word</t>
  </si>
  <si>
    <t>s</t>
  </si>
  <si>
    <t>classes</t>
  </si>
  <si>
    <t>up</t>
  </si>
  <si>
    <t>explore</t>
  </si>
  <si>
    <t>m</t>
  </si>
  <si>
    <t>senses</t>
  </si>
  <si>
    <t>d</t>
  </si>
  <si>
    <t>help</t>
  </si>
  <si>
    <t>more</t>
  </si>
  <si>
    <t>see</t>
  </si>
  <si>
    <t>going</t>
  </si>
  <si>
    <t>squirt</t>
  </si>
  <si>
    <t>today</t>
  </si>
  <si>
    <t>friends</t>
  </si>
  <si>
    <t>thing</t>
  </si>
  <si>
    <t>think</t>
  </si>
  <si>
    <t>share</t>
  </si>
  <si>
    <t>getting</t>
  </si>
  <si>
    <t>soft</t>
  </si>
  <si>
    <t>full</t>
  </si>
  <si>
    <t>t</t>
  </si>
  <si>
    <t>day</t>
  </si>
  <si>
    <t>taking</t>
  </si>
  <si>
    <t>6</t>
  </si>
  <si>
    <t>love</t>
  </si>
  <si>
    <t>care</t>
  </si>
  <si>
    <t>started</t>
  </si>
  <si>
    <t>couple</t>
  </si>
  <si>
    <t>pm</t>
  </si>
  <si>
    <t>re</t>
  </si>
  <si>
    <t>someone</t>
  </si>
  <si>
    <t>hee</t>
  </si>
  <si>
    <t>click</t>
  </si>
  <si>
    <t>tag</t>
  </si>
  <si>
    <t>before</t>
  </si>
  <si>
    <t>couples</t>
  </si>
  <si>
    <t>know</t>
  </si>
  <si>
    <t>1</t>
  </si>
  <si>
    <t>5</t>
  </si>
  <si>
    <t>go</t>
  </si>
  <si>
    <t>developmental</t>
  </si>
  <si>
    <t>lot</t>
  </si>
  <si>
    <t>huge</t>
  </si>
  <si>
    <t>#baby</t>
  </si>
  <si>
    <t>really</t>
  </si>
  <si>
    <t>activity</t>
  </si>
  <si>
    <t>during</t>
  </si>
  <si>
    <t>look</t>
  </si>
  <si>
    <t>done</t>
  </si>
  <si>
    <t>join</t>
  </si>
  <si>
    <t>10</t>
  </si>
  <si>
    <t>week</t>
  </si>
  <si>
    <t>#childbirth</t>
  </si>
  <si>
    <t>check</t>
  </si>
  <si>
    <t>register</t>
  </si>
  <si>
    <t>each</t>
  </si>
  <si>
    <t>take</t>
  </si>
  <si>
    <t>best</t>
  </si>
  <si>
    <t>jean</t>
  </si>
  <si>
    <t>hugues</t>
  </si>
  <si>
    <t>right</t>
  </si>
  <si>
    <t>sitting</t>
  </si>
  <si>
    <t>starts</t>
  </si>
  <si>
    <t>took</t>
  </si>
  <si>
    <t>morning</t>
  </si>
  <si>
    <t>learn</t>
  </si>
  <si>
    <t>woman</t>
  </si>
  <si>
    <t>husband</t>
  </si>
  <si>
    <t>2</t>
  </si>
  <si>
    <t>#newborn</t>
  </si>
  <si>
    <t>karen</t>
  </si>
  <si>
    <t>nobody</t>
  </si>
  <si>
    <t>cares</t>
  </si>
  <si>
    <t>sat</t>
  </si>
  <si>
    <t>scores</t>
  </si>
  <si>
    <t>drops_2</t>
  </si>
  <si>
    <t>info</t>
  </si>
  <si>
    <t>need</t>
  </si>
  <si>
    <t>work</t>
  </si>
  <si>
    <t>those</t>
  </si>
  <si>
    <t>women</t>
  </si>
  <si>
    <t>instead</t>
  </si>
  <si>
    <t>parents</t>
  </si>
  <si>
    <t>toys</t>
  </si>
  <si>
    <t>time</t>
  </si>
  <si>
    <t>post</t>
  </si>
  <si>
    <t>life</t>
  </si>
  <si>
    <t>man</t>
  </si>
  <si>
    <t>hear</t>
  </si>
  <si>
    <t>give</t>
  </si>
  <si>
    <t>use</t>
  </si>
  <si>
    <t>combat</t>
  </si>
  <si>
    <t>à</t>
  </si>
  <si>
    <t>au</t>
  </si>
  <si>
    <t>gagner</t>
  </si>
  <si>
    <t>il</t>
  </si>
  <si>
    <t>kicked</t>
  </si>
  <si>
    <t>squad</t>
  </si>
  <si>
    <t>method</t>
  </si>
  <si>
    <t>dr</t>
  </si>
  <si>
    <t>show</t>
  </si>
  <si>
    <t>doing</t>
  </si>
  <si>
    <t>gave</t>
  </si>
  <si>
    <t>whole</t>
  </si>
  <si>
    <t>#pregnancy</t>
  </si>
  <si>
    <t>homies</t>
  </si>
  <si>
    <t>shit</t>
  </si>
  <si>
    <t>down</t>
  </si>
  <si>
    <t>try</t>
  </si>
  <si>
    <t>senior</t>
  </si>
  <si>
    <t>undervalued</t>
  </si>
  <si>
    <t>les</t>
  </si>
  <si>
    <t>remix</t>
  </si>
  <si>
    <t>weeks</t>
  </si>
  <si>
    <t>pains</t>
  </si>
  <si>
    <t>intense</t>
  </si>
  <si>
    <t>speed</t>
  </si>
  <si>
    <t>night</t>
  </si>
  <si>
    <t>happy</t>
  </si>
  <si>
    <t>etc</t>
  </si>
  <si>
    <t>バルボラに</t>
  </si>
  <si>
    <t>という曲があって3人時代によくやってたんですけど</t>
  </si>
  <si>
    <t>色んな縁がありここにきてmv化に成功しました</t>
  </si>
  <si>
    <t>廃盤につき現在は売ってませんが</t>
  </si>
  <si>
    <t>笑</t>
  </si>
  <si>
    <t>監督はlamaze洋輔さん</t>
  </si>
  <si>
    <t>感謝</t>
  </si>
  <si>
    <t>リリース当時のミックスバージョンとなってます</t>
  </si>
  <si>
    <t>supportive</t>
  </si>
  <si>
    <t>empowering</t>
  </si>
  <si>
    <t>norm</t>
  </si>
  <si>
    <t>unfortunately</t>
  </si>
  <si>
    <t>case</t>
  </si>
  <si>
    <t>lovely</t>
  </si>
  <si>
    <t>監督は</t>
  </si>
  <si>
    <t>のリミックスを手掛け</t>
  </si>
  <si>
    <t>single</t>
  </si>
  <si>
    <t>yes</t>
  </si>
  <si>
    <t>usa</t>
  </si>
  <si>
    <t>v</t>
  </si>
  <si>
    <t>both</t>
  </si>
  <si>
    <t>name</t>
  </si>
  <si>
    <t>van</t>
  </si>
  <si>
    <t>still</t>
  </si>
  <si>
    <t>taught</t>
  </si>
  <si>
    <t>kids</t>
  </si>
  <si>
    <t>w</t>
  </si>
  <si>
    <t>20</t>
  </si>
  <si>
    <t>#newbaby</t>
  </si>
  <si>
    <t>shack</t>
  </si>
  <si>
    <t>never</t>
  </si>
  <si>
    <t>saw</t>
  </si>
  <si>
    <t>wrist</t>
  </si>
  <si>
    <t>musical</t>
  </si>
  <si>
    <t>realized</t>
  </si>
  <si>
    <t>televised</t>
  </si>
  <si>
    <t>rants</t>
  </si>
  <si>
    <t>unconsciously</t>
  </si>
  <si>
    <t>management</t>
  </si>
  <si>
    <t>pregnant</t>
  </si>
  <si>
    <t>being</t>
  </si>
  <si>
    <t>definitely</t>
  </si>
  <si>
    <t>better</t>
  </si>
  <si>
    <t>h</t>
  </si>
  <si>
    <t>live</t>
  </si>
  <si>
    <t>guys</t>
  </si>
  <si>
    <t>gonna</t>
  </si>
  <si>
    <t>prenatal</t>
  </si>
  <si>
    <t>workshops</t>
  </si>
  <si>
    <t>next</t>
  </si>
  <si>
    <t>october</t>
  </si>
  <si>
    <t>3</t>
  </si>
  <si>
    <t>30</t>
  </si>
  <si>
    <t>house</t>
  </si>
  <si>
    <t>journal</t>
  </si>
  <si>
    <t>shared</t>
  </si>
  <si>
    <t>bfhi</t>
  </si>
  <si>
    <t>practices</t>
  </si>
  <si>
    <t>using</t>
  </si>
  <si>
    <t>deep</t>
  </si>
  <si>
    <t>head</t>
  </si>
  <si>
    <t>dad</t>
  </si>
  <si>
    <t>hit</t>
  </si>
  <si>
    <t>hoo</t>
  </si>
  <si>
    <t>teaching</t>
  </si>
  <si>
    <t>many</t>
  </si>
  <si>
    <t>global</t>
  </si>
  <si>
    <t>sector</t>
  </si>
  <si>
    <t>solid</t>
  </si>
  <si>
    <t>growth</t>
  </si>
  <si>
    <t>prospects</t>
  </si>
  <si>
    <t>remains</t>
  </si>
  <si>
    <t>coach</t>
  </si>
  <si>
    <t>joke</t>
  </si>
  <si>
    <t>now</t>
  </si>
  <si>
    <t>myself</t>
  </si>
  <si>
    <t>pant</t>
  </si>
  <si>
    <t>wife</t>
  </si>
  <si>
    <t>don</t>
  </si>
  <si>
    <t>bond</t>
  </si>
  <si>
    <t>listen</t>
  </si>
  <si>
    <t>daughter</t>
  </si>
  <si>
    <t>another</t>
  </si>
  <si>
    <t>looks</t>
  </si>
  <si>
    <t>36</t>
  </si>
  <si>
    <t>song</t>
  </si>
  <si>
    <t>play</t>
  </si>
  <si>
    <t>local</t>
  </si>
  <si>
    <t>butterfly</t>
  </si>
  <si>
    <t>techniques</t>
  </si>
  <si>
    <t>above</t>
  </si>
  <si>
    <t>p</t>
  </si>
  <si>
    <t>well</t>
  </si>
  <si>
    <t>slow</t>
  </si>
  <si>
    <t>infant</t>
  </si>
  <si>
    <t>free</t>
  </si>
  <si>
    <t>年功序列に殺されかける</t>
  </si>
  <si>
    <t>originally</t>
  </si>
  <si>
    <t>recorded</t>
  </si>
  <si>
    <t>coaches</t>
  </si>
  <si>
    <t>postseason</t>
  </si>
  <si>
    <t>baseball</t>
  </si>
  <si>
    <t>marriage</t>
  </si>
  <si>
    <t>births</t>
  </si>
  <si>
    <t>big</t>
  </si>
  <si>
    <t>自身もlamazeやzh</t>
  </si>
  <si>
    <t>oct</t>
  </si>
  <si>
    <t>29</t>
  </si>
  <si>
    <t>985</t>
  </si>
  <si>
    <t>280</t>
  </si>
  <si>
    <t>2657</t>
  </si>
  <si>
    <t>#babyprep</t>
  </si>
  <si>
    <t>#newparents</t>
  </si>
  <si>
    <t>sleep</t>
  </si>
  <si>
    <t>gt</t>
  </si>
  <si>
    <t>didnt</t>
  </si>
  <si>
    <t>find</t>
  </si>
  <si>
    <t>chi</t>
  </si>
  <si>
    <t>ha</t>
  </si>
  <si>
    <t>drop</t>
  </si>
  <si>
    <t>drops_3</t>
  </si>
  <si>
    <t>based</t>
  </si>
  <si>
    <t>soon</t>
  </si>
  <si>
    <t>health</t>
  </si>
  <si>
    <t>ask</t>
  </si>
  <si>
    <t>arrive</t>
  </si>
  <si>
    <t>midwife</t>
  </si>
  <si>
    <t>study</t>
  </si>
  <si>
    <t>fire'</t>
  </si>
  <si>
    <t>bring</t>
  </si>
  <si>
    <t>outcomes</t>
  </si>
  <si>
    <t>short</t>
  </si>
  <si>
    <t>view</t>
  </si>
  <si>
    <t>means</t>
  </si>
  <si>
    <t>made</t>
  </si>
  <si>
    <t>friend</t>
  </si>
  <si>
    <t>alexander</t>
  </si>
  <si>
    <t>halen</t>
  </si>
  <si>
    <t>box</t>
  </si>
  <si>
    <t>here</t>
  </si>
  <si>
    <t>add</t>
  </si>
  <si>
    <t>rattles</t>
  </si>
  <si>
    <t>struggle</t>
  </si>
  <si>
    <t>choose</t>
  </si>
  <si>
    <t>returning</t>
  </si>
  <si>
    <t>position</t>
  </si>
  <si>
    <t>alone</t>
  </si>
  <si>
    <t>worth</t>
  </si>
  <si>
    <t>read</t>
  </si>
  <si>
    <t>family</t>
  </si>
  <si>
    <t>came</t>
  </si>
  <si>
    <t>anyone</t>
  </si>
  <si>
    <t>#newmom</t>
  </si>
  <si>
    <t>#inthedeliveryroomsongsorfilms</t>
  </si>
  <si>
    <t>works</t>
  </si>
  <si>
    <t>iv</t>
  </si>
  <si>
    <t>dislocate</t>
  </si>
  <si>
    <t>tibia</t>
  </si>
  <si>
    <t>minute</t>
  </si>
  <si>
    <t>start</t>
  </si>
  <si>
    <t>inhale</t>
  </si>
  <si>
    <t>exhale</t>
  </si>
  <si>
    <t>finally</t>
  </si>
  <si>
    <t>bit</t>
  </si>
  <si>
    <t>strong</t>
  </si>
  <si>
    <t>takes</t>
  </si>
  <si>
    <t>maybe</t>
  </si>
  <si>
    <t>something</t>
  </si>
  <si>
    <t>commente</t>
  </si>
  <si>
    <t>followback</t>
  </si>
  <si>
    <t>c</t>
  </si>
  <si>
    <t>reparti</t>
  </si>
  <si>
    <t>j'offre</t>
  </si>
  <si>
    <t>passe</t>
  </si>
  <si>
    <t>personne</t>
  </si>
  <si>
    <t>ayant</t>
  </si>
  <si>
    <t>peut</t>
  </si>
  <si>
    <t>jouer</t>
  </si>
  <si>
    <t>jeu</t>
  </si>
  <si>
    <t>minuit</t>
  </si>
  <si>
    <t>code</t>
  </si>
  <si>
    <t>mushway</t>
  </si>
  <si>
    <t>saison</t>
  </si>
  <si>
    <t>11</t>
  </si>
  <si>
    <t>fais</t>
  </si>
  <si>
    <t>une</t>
  </si>
  <si>
    <t>souris</t>
  </si>
  <si>
    <t>final</t>
  </si>
  <si>
    <t>mouse</t>
  </si>
  <si>
    <t>édition</t>
  </si>
  <si>
    <t>limité</t>
  </si>
  <si>
    <t>passes</t>
  </si>
  <si>
    <t>suffit</t>
  </si>
  <si>
    <t>chance</t>
  </si>
  <si>
    <t>copying</t>
  </si>
  <si>
    <t>retweetez</t>
  </si>
  <si>
    <t>likez</t>
  </si>
  <si>
    <t>followez</t>
  </si>
  <si>
    <t>moi</t>
  </si>
  <si>
    <t>pas</t>
  </si>
  <si>
    <t>ceux</t>
  </si>
  <si>
    <t>qu'ils</t>
  </si>
  <si>
    <t>font</t>
  </si>
  <si>
    <t>000</t>
  </si>
  <si>
    <t>coupe</t>
  </si>
  <si>
    <t>couette</t>
  </si>
  <si>
    <t>hunter</t>
  </si>
  <si>
    <t>goodnight</t>
  </si>
  <si>
    <t>imagine</t>
  </si>
  <si>
    <t>liked</t>
  </si>
  <si>
    <t>turtle</t>
  </si>
  <si>
    <t>fast</t>
  </si>
  <si>
    <t>mobile</t>
  </si>
  <si>
    <t>working</t>
  </si>
  <si>
    <t>called</t>
  </si>
  <si>
    <t>ass</t>
  </si>
  <si>
    <t>always</t>
  </si>
  <si>
    <t>even</t>
  </si>
  <si>
    <t>#midwife</t>
  </si>
  <si>
    <t>begins</t>
  </si>
  <si>
    <t>september</t>
  </si>
  <si>
    <t>19</t>
  </si>
  <si>
    <t>26</t>
  </si>
  <si>
    <t>45</t>
  </si>
  <si>
    <t>present</t>
  </si>
  <si>
    <t>probably</t>
  </si>
  <si>
    <t>useful</t>
  </si>
  <si>
    <t>around</t>
  </si>
  <si>
    <t>article</t>
  </si>
  <si>
    <t>trying</t>
  </si>
  <si>
    <t>stop</t>
  </si>
  <si>
    <t>wow</t>
  </si>
  <si>
    <t>very</t>
  </si>
  <si>
    <t>level</t>
  </si>
  <si>
    <t>losing</t>
  </si>
  <si>
    <t>second</t>
  </si>
  <si>
    <t>tomy</t>
  </si>
  <si>
    <t>flip</t>
  </si>
  <si>
    <t>flap</t>
  </si>
  <si>
    <t>green</t>
  </si>
  <si>
    <t>dragon</t>
  </si>
  <si>
    <t>plush</t>
  </si>
  <si>
    <t>b350</t>
  </si>
  <si>
    <t>girl</t>
  </si>
  <si>
    <t>ll</t>
  </si>
  <si>
    <t>1st</t>
  </si>
  <si>
    <t>watched</t>
  </si>
  <si>
    <t>keep</t>
  </si>
  <si>
    <t>laughing</t>
  </si>
  <si>
    <t>technique</t>
  </si>
  <si>
    <t>wonder</t>
  </si>
  <si>
    <t>together</t>
  </si>
  <si>
    <t>15</t>
  </si>
  <si>
    <t>buying</t>
  </si>
  <si>
    <t>pampers</t>
  </si>
  <si>
    <t>changing</t>
  </si>
  <si>
    <t>late</t>
  </si>
  <si>
    <t>jade</t>
  </si>
  <si>
    <t>panting</t>
  </si>
  <si>
    <t>n</t>
  </si>
  <si>
    <t>tears</t>
  </si>
  <si>
    <t>years</t>
  </si>
  <si>
    <t>great</t>
  </si>
  <si>
    <t>lol</t>
  </si>
  <si>
    <t>科學世紀のカフェテラス</t>
  </si>
  <si>
    <t>siestail</t>
  </si>
  <si>
    <t>위주의</t>
  </si>
  <si>
    <t>어레인지</t>
  </si>
  <si>
    <t>총</t>
  </si>
  <si>
    <t>트랙</t>
  </si>
  <si>
    <t>men</t>
  </si>
  <si>
    <t>important</t>
  </si>
  <si>
    <t>achieving</t>
  </si>
  <si>
    <t>successful</t>
  </si>
  <si>
    <t>results</t>
  </si>
  <si>
    <t>#goodmorning</t>
  </si>
  <si>
    <t>#happysunday</t>
  </si>
  <si>
    <t>hours</t>
  </si>
  <si>
    <t>prevent</t>
  </si>
  <si>
    <t>sids</t>
  </si>
  <si>
    <t>lower</t>
  </si>
  <si>
    <t>#sidsawareness</t>
  </si>
  <si>
    <t>stage</t>
  </si>
  <si>
    <t>649</t>
  </si>
  <si>
    <t>ladybug</t>
  </si>
  <si>
    <t>pair</t>
  </si>
  <si>
    <t>foot</t>
  </si>
  <si>
    <t>please</t>
  </si>
  <si>
    <t>falling</t>
  </si>
  <si>
    <t>asleep</t>
  </si>
  <si>
    <t>having</t>
  </si>
  <si>
    <t>contraire</t>
  </si>
  <si>
    <t>méthode</t>
  </si>
  <si>
    <t>l'accouchement</t>
  </si>
  <si>
    <t>sans</t>
  </si>
  <si>
    <t>douleur</t>
  </si>
  <si>
    <t>auj</t>
  </si>
  <si>
    <t>adaptée</t>
  </si>
  <si>
    <t>avec</t>
  </si>
  <si>
    <t>diverses</t>
  </si>
  <si>
    <t>amazing</t>
  </si>
  <si>
    <t>nap</t>
  </si>
  <si>
    <t>重音テトの音源初のcd収録は</t>
  </si>
  <si>
    <t>exit</t>
  </si>
  <si>
    <t>tunes</t>
  </si>
  <si>
    <t>presents</t>
  </si>
  <si>
    <t>complete</t>
  </si>
  <si>
    <t>ラマーズp</t>
  </si>
  <si>
    <t>feat</t>
  </si>
  <si>
    <t>初音ミク</t>
  </si>
  <si>
    <t>の</t>
  </si>
  <si>
    <t>驫麤</t>
  </si>
  <si>
    <t>馬</t>
  </si>
  <si>
    <t>3つと</t>
  </si>
  <si>
    <t>鹿</t>
  </si>
  <si>
    <t>3つの漢字</t>
  </si>
  <si>
    <t>とりぷるばか</t>
  </si>
  <si>
    <t>で</t>
  </si>
  <si>
    <t>コーラスに使われています</t>
  </si>
  <si>
    <t>futa</t>
  </si>
  <si>
    <t>spin</t>
  </si>
  <si>
    <t>garden</t>
  </si>
  <si>
    <t>gym</t>
  </si>
  <si>
    <t>mat</t>
  </si>
  <si>
    <t>tummy</t>
  </si>
  <si>
    <t>ship</t>
  </si>
  <si>
    <t>99</t>
  </si>
  <si>
    <t>#toybaby</t>
  </si>
  <si>
    <t>increased</t>
  </si>
  <si>
    <t>truely</t>
  </si>
  <si>
    <t>#smuqt</t>
  </si>
  <si>
    <t>wonderful</t>
  </si>
  <si>
    <t>patricia</t>
  </si>
  <si>
    <t>three</t>
  </si>
  <si>
    <t>#maternity</t>
  </si>
  <si>
    <t>#health</t>
  </si>
  <si>
    <t>problem</t>
  </si>
  <si>
    <t>監督してくれた洋輔さんのプロジェクト</t>
  </si>
  <si>
    <t>lamazeはこの様なサウンドです</t>
  </si>
  <si>
    <t>とはいえこれもあくまで彼の創造する音楽の氷山の一角なので良かったらチェックしてみて下さい</t>
  </si>
  <si>
    <t>#doula</t>
  </si>
  <si>
    <t>asked</t>
  </si>
  <si>
    <t>nurse</t>
  </si>
  <si>
    <t>#smhbirthi</t>
  </si>
  <si>
    <t>support</t>
  </si>
  <si>
    <t>babies</t>
  </si>
  <si>
    <t>thought</t>
  </si>
  <si>
    <t>sunday</t>
  </si>
  <si>
    <t>episode</t>
  </si>
  <si>
    <t>cyberbullies</t>
  </si>
  <si>
    <t>kick</t>
  </si>
  <si>
    <t>macktober</t>
  </si>
  <si>
    <t>discuss</t>
  </si>
  <si>
    <t>mack</t>
  </si>
  <si>
    <t>colored</t>
  </si>
  <si>
    <t>polos</t>
  </si>
  <si>
    <t>pleats</t>
  </si>
  <si>
    <t>hell</t>
  </si>
  <si>
    <t>mother</t>
  </si>
  <si>
    <t>angie</t>
  </si>
  <si>
    <t>すぺらんかーさんのcd</t>
  </si>
  <si>
    <t>昔科学世紀のカフェテラスだったかでlamaze買ったんだけど</t>
  </si>
  <si>
    <t>その時売り子してた人とだけ面識があって挨拶とかしたんだけどご本人は私が知ってただけだったんだよね</t>
  </si>
  <si>
    <t>いやぁlamazeはいいcdだ</t>
  </si>
  <si>
    <t>跳ねムーンは今も車でよくかけてる</t>
  </si>
  <si>
    <t>same</t>
  </si>
  <si>
    <t>used</t>
  </si>
  <si>
    <t>explain</t>
  </si>
  <si>
    <t>#safesleepsnap</t>
  </si>
  <si>
    <t>#sidsawarenessmonth</t>
  </si>
  <si>
    <t>#birth</t>
  </si>
  <si>
    <t>goddess</t>
  </si>
  <si>
    <t>treating</t>
  </si>
  <si>
    <t>ina</t>
  </si>
  <si>
    <t>gaskin</t>
  </si>
  <si>
    <t>#nmw2019</t>
  </si>
  <si>
    <t>#midwives</t>
  </si>
  <si>
    <t>hospital</t>
  </si>
  <si>
    <t>café</t>
  </si>
  <si>
    <t>descended</t>
  </si>
  <si>
    <t>upon</t>
  </si>
  <si>
    <t>herd</t>
  </si>
  <si>
    <t>fecundities</t>
  </si>
  <si>
    <t>beaus</t>
  </si>
  <si>
    <t>nifty</t>
  </si>
  <si>
    <t>point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</si>
  <si>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</si>
  <si>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</si>
  <si>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</si>
  <si>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</si>
  <si>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</si>
  <si>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</si>
  <si>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</si>
  <si>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</si>
  <si>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</si>
  <si>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</si>
  <si>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</si>
  <si>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</si>
  <si>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</si>
  <si>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</si>
  <si>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</si>
  <si>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</si>
  <si>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</si>
  <si>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</si>
  <si>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</si>
  <si>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</si>
  <si>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</si>
  <si>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</si>
  <si>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</si>
  <si>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</si>
  <si>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</si>
  <si>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</si>
  <si>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</si>
  <si>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</si>
  <si>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</si>
  <si>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</si>
  <si>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</si>
  <si>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</si>
  <si>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</si>
  <si>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</si>
  <si>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</si>
  <si>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</si>
  <si>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</si>
  <si>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</si>
  <si>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</si>
  <si>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</si>
  <si>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</si>
  <si>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</si>
  <si>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</si>
  <si>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</si>
  <si>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</si>
  <si>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</si>
  <si>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</si>
  <si>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</si>
  <si>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</si>
  <si>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</si>
  <si>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</si>
  <si>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</si>
  <si>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</si>
  <si>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</si>
  <si>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</si>
  <si>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</si>
  <si>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</si>
  <si>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</si>
  <si>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</si>
  <si>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</si>
  <si>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</si>
  <si>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4-Sep</t>
  </si>
  <si>
    <t>2 PM</t>
  </si>
  <si>
    <t>21-Sep</t>
  </si>
  <si>
    <t>1 PM</t>
  </si>
  <si>
    <t>Oct</t>
  </si>
  <si>
    <t>2-Oct</t>
  </si>
  <si>
    <t>5 PM</t>
  </si>
  <si>
    <t>4-Oct</t>
  </si>
  <si>
    <t>3 AM</t>
  </si>
  <si>
    <t>5 AM</t>
  </si>
  <si>
    <t>7 AM</t>
  </si>
  <si>
    <t>11 AM</t>
  </si>
  <si>
    <t>12 PM</t>
  </si>
  <si>
    <t>3 PM</t>
  </si>
  <si>
    <t>4 PM</t>
  </si>
  <si>
    <t>6 PM</t>
  </si>
  <si>
    <t>7 PM</t>
  </si>
  <si>
    <t>10 PM</t>
  </si>
  <si>
    <t>11 PM</t>
  </si>
  <si>
    <t>5-Oct</t>
  </si>
  <si>
    <t>12 AM</t>
  </si>
  <si>
    <t>2 AM</t>
  </si>
  <si>
    <t>4 AM</t>
  </si>
  <si>
    <t>6 AM</t>
  </si>
  <si>
    <t>9 PM</t>
  </si>
  <si>
    <t>6-Oct</t>
  </si>
  <si>
    <t>1 AM</t>
  </si>
  <si>
    <t>8 PM</t>
  </si>
  <si>
    <t>7-Oct</t>
  </si>
  <si>
    <t>8 AM</t>
  </si>
  <si>
    <t>9 AM</t>
  </si>
  <si>
    <t>10 AM</t>
  </si>
  <si>
    <t>8-Oct</t>
  </si>
  <si>
    <t>9-Oct</t>
  </si>
  <si>
    <t>10-Oct</t>
  </si>
  <si>
    <t>11-Oct</t>
  </si>
  <si>
    <t>12-Oct</t>
  </si>
  <si>
    <t>13-Oct</t>
  </si>
  <si>
    <t>14-Oct</t>
  </si>
  <si>
    <t>15-Oct</t>
  </si>
  <si>
    <t>16-Oct</t>
  </si>
  <si>
    <t>17-Oct</t>
  </si>
  <si>
    <t>128, 128, 128</t>
  </si>
  <si>
    <t>171, 85, 85</t>
  </si>
  <si>
    <t>212, 43, 43</t>
  </si>
  <si>
    <t>Red</t>
  </si>
  <si>
    <t>G1: lamaze solo ft dj khaled ooshewanparty class baby toy #lamaze</t>
  </si>
  <si>
    <t>G2: susan_bewley adweeks birthplace fab lamaze place wmn risk rcog bjogtweets</t>
  </si>
  <si>
    <t>G3: win lamaze giveawaygoat parentinghub1 giveaway hamper valued r600 inspire little</t>
  </si>
  <si>
    <t>G4: follow et pour retweet mongraal avant back everyone tweet je</t>
  </si>
  <si>
    <t>G5: #lamaze safe childbirth month one 4 improve #givingbirthwithconfidence #labor series</t>
  </si>
  <si>
    <t>G7: rolexgrandslam good luck #rolexfamily scott_brash kentfarrington martin fuchs steveguerdat eric</t>
  </si>
  <si>
    <t>G8: coma 逃避行のブルース new mv公開 3人時代唯一にして現在廃盤となっている音源 うつつ より old mix がまさかのmv化</t>
  </si>
  <si>
    <t>G9: out lamaze through</t>
  </si>
  <si>
    <t>G11: lamaze class taking homies help each out one take huge</t>
  </si>
  <si>
    <t>G13: breathing joyannreid nicolledwallace realized today during televised rants unconsciously use</t>
  </si>
  <si>
    <t>G14: one up started bethmoorelpm d sitting weeks pains getting intense</t>
  </si>
  <si>
    <t>G15: cangal21 manny_ottawa globeandmail eric lamaze</t>
  </si>
  <si>
    <t>G16: karen nobody cares sat scores lamaze class jodingerscat</t>
  </si>
  <si>
    <t>G17: lamazepietro cyclodisruptive</t>
  </si>
  <si>
    <t>G18: re bfhi jennythem atain7 babyfriendly lamaze journal article practices</t>
  </si>
  <si>
    <t>G19: courtilini14 lamaze</t>
  </si>
  <si>
    <t>G20: jean hugues lamaze senior pm undervalued global utilities sector solid</t>
  </si>
  <si>
    <t>G21: lamaze coaches postseason baseball mlbbreathe _kleos_</t>
  </si>
  <si>
    <t>G25: arishaffir lamaze</t>
  </si>
  <si>
    <t>G26: tinu hear dislocate day wrist today 5 give tibia minute</t>
  </si>
  <si>
    <t>G27: pain</t>
  </si>
  <si>
    <t>G28: hee hit hoo breathing think teaching lamaze msdotfit1 mortokaio</t>
  </si>
  <si>
    <t>G32: les motherfstories au contraire méthode l'accouchement sans douleur dr lamaze</t>
  </si>
  <si>
    <t>G33: lamaze survivor_mums patriciasinglet class love marriage husband took births shared</t>
  </si>
  <si>
    <t>G35: lamaze class starts oct 29 full info register 985 280</t>
  </si>
  <si>
    <t>G39: lamaze</t>
  </si>
  <si>
    <t>G44: people</t>
  </si>
  <si>
    <t>G48: check out lamaze toy baby #lamaze ebay tomy flip flap</t>
  </si>
  <si>
    <t>G49: s kids</t>
  </si>
  <si>
    <t>G50: lamaze m</t>
  </si>
  <si>
    <t>G53: thatgirljade_ jade lamaze</t>
  </si>
  <si>
    <t>G56: learned</t>
  </si>
  <si>
    <t>G58: felix</t>
  </si>
  <si>
    <t>G59: lamaze classes really important achieving successful results #goodmorning #happysunday</t>
  </si>
  <si>
    <t>G61: falling asleep</t>
  </si>
  <si>
    <t>G62: wanted</t>
  </si>
  <si>
    <t>G63: deep breathing pain s</t>
  </si>
  <si>
    <t>G64: riders</t>
  </si>
  <si>
    <t>G65: topic</t>
  </si>
  <si>
    <t>G68: lamaze</t>
  </si>
  <si>
    <t>G75: episode cyberbullies kick macktober 2 discuss shack mack lamaze colored</t>
  </si>
  <si>
    <t>G77: ohmygoff lamaze childbirth angie parents couple</t>
  </si>
  <si>
    <t>G78: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</si>
  <si>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G79: book</t>
  </si>
  <si>
    <t>G82: local café descended upon herd fecundities beaus lamaze class above</t>
  </si>
  <si>
    <t>G83: meet</t>
  </si>
  <si>
    <t>G85: sam</t>
  </si>
  <si>
    <t>G86: solo lamaze dj squirt drops_2 drops_3 single drop</t>
  </si>
  <si>
    <t>Autofill Workbook Results</t>
  </si>
  <si>
    <t>Edge Weight▓1▓4▓0▓True▓Gray▓Red▓▓Edge Weight▓1▓4▓0▓3▓10▓False▓Edge Weight▓1▓4▓0▓35▓12▓False▓▓0▓0▓0▓True▓Black▓Black▓▓Followers▓0▓918396▓0▓162▓1000▓False▓▓0▓0▓0▓0▓0▓False▓▓0▓0▓0▓0▓0▓False▓▓0▓0▓0▓0▓0▓False</t>
  </si>
  <si>
    <t>GraphSource░GraphServerTwitterSearch▓GraphTerm░lamaze▓ImportDescription░The graph represents a network of 379 Twitter users whose tweets in the requested range contained "lamaze", or who were replied to or mentioned in those tweets.  The network was obtained from the NodeXL Graph Server on Friday, 18 October 2019 at 19:21 UTC.
The requested start date was Friday, 18 October 2019 at 00:01 UTC and the maximum number of days (going backward) was 14.
The maximum number of tweets collected was 5,000.
The tweets in the network were tweeted over the 13-day, 18-hour, 49-minute period from Friday, 04 October 2019 at 03:16 UTC to Thursday, 17 October 2019 at 22:06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</si>
</sst>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Series'!$A$26:$A$228</c:f>
              <c:strCache>
                <c:ptCount val="182"/>
                <c:pt idx="0">
                  <c:v>2 PM
4-Sep
Sep
2019</c:v>
                </c:pt>
                <c:pt idx="1">
                  <c:v>1 PM
21-Sep</c:v>
                </c:pt>
                <c:pt idx="2">
                  <c:v>5 PM
2-Oct
Oct</c:v>
                </c:pt>
                <c:pt idx="3">
                  <c:v>3 AM
4-Oct</c:v>
                </c:pt>
                <c:pt idx="4">
                  <c:v>5 AM</c:v>
                </c:pt>
                <c:pt idx="5">
                  <c:v>7 AM</c:v>
                </c:pt>
                <c:pt idx="6">
                  <c:v>11 AM</c:v>
                </c:pt>
                <c:pt idx="7">
                  <c:v>12 PM</c:v>
                </c:pt>
                <c:pt idx="8">
                  <c:v>2 PM</c:v>
                </c:pt>
                <c:pt idx="9">
                  <c:v>3 PM</c:v>
                </c:pt>
                <c:pt idx="10">
                  <c:v>4 PM</c:v>
                </c:pt>
                <c:pt idx="11">
                  <c:v>5 PM</c:v>
                </c:pt>
                <c:pt idx="12">
                  <c:v>6 PM</c:v>
                </c:pt>
                <c:pt idx="13">
                  <c:v>7 PM</c:v>
                </c:pt>
                <c:pt idx="14">
                  <c:v>10 PM</c:v>
                </c:pt>
                <c:pt idx="15">
                  <c:v>11 PM</c:v>
                </c:pt>
                <c:pt idx="16">
                  <c:v>12 AM
5-Oct</c:v>
                </c:pt>
                <c:pt idx="17">
                  <c:v>2 AM</c:v>
                </c:pt>
                <c:pt idx="18">
                  <c:v>4 AM</c:v>
                </c:pt>
                <c:pt idx="19">
                  <c:v>6 AM</c:v>
                </c:pt>
                <c:pt idx="20">
                  <c:v>7 AM</c:v>
                </c:pt>
                <c:pt idx="21">
                  <c:v>12 PM</c:v>
                </c:pt>
                <c:pt idx="22">
                  <c:v>1 PM</c:v>
                </c:pt>
                <c:pt idx="23">
                  <c:v>2 PM</c:v>
                </c:pt>
                <c:pt idx="24">
                  <c:v>3 PM</c:v>
                </c:pt>
                <c:pt idx="25">
                  <c:v>4 PM</c:v>
                </c:pt>
                <c:pt idx="26">
                  <c:v>6 PM</c:v>
                </c:pt>
                <c:pt idx="27">
                  <c:v>9 PM</c:v>
                </c:pt>
                <c:pt idx="28">
                  <c:v>11 PM</c:v>
                </c:pt>
                <c:pt idx="29">
                  <c:v>12 AM
6-Oct</c:v>
                </c:pt>
                <c:pt idx="30">
                  <c:v>1 AM</c:v>
                </c:pt>
                <c:pt idx="31">
                  <c:v>2 AM</c:v>
                </c:pt>
                <c:pt idx="32">
                  <c:v>3 AM</c:v>
                </c:pt>
                <c:pt idx="33">
                  <c:v>4 AM</c:v>
                </c:pt>
                <c:pt idx="34">
                  <c:v>5 AM</c:v>
                </c:pt>
                <c:pt idx="35">
                  <c:v>6 AM</c:v>
                </c:pt>
                <c:pt idx="36">
                  <c:v>7 AM</c:v>
                </c:pt>
                <c:pt idx="37">
                  <c:v>11 AM</c:v>
                </c:pt>
                <c:pt idx="38">
                  <c:v>2 PM</c:v>
                </c:pt>
                <c:pt idx="39">
                  <c:v>5 PM</c:v>
                </c:pt>
                <c:pt idx="40">
                  <c:v>8 PM</c:v>
                </c:pt>
                <c:pt idx="41">
                  <c:v>9 PM</c:v>
                </c:pt>
                <c:pt idx="42">
                  <c:v>11 PM</c:v>
                </c:pt>
                <c:pt idx="43">
                  <c:v>12 AM
7-Oct</c:v>
                </c:pt>
                <c:pt idx="44">
                  <c:v>3 AM</c:v>
                </c:pt>
                <c:pt idx="45">
                  <c:v>7 AM</c:v>
                </c:pt>
                <c:pt idx="46">
                  <c:v>8 AM</c:v>
                </c:pt>
                <c:pt idx="47">
                  <c:v>9 AM</c:v>
                </c:pt>
                <c:pt idx="48">
                  <c:v>10 AM</c:v>
                </c:pt>
                <c:pt idx="49">
                  <c:v>11 AM</c:v>
                </c:pt>
                <c:pt idx="50">
                  <c:v>12 PM</c:v>
                </c:pt>
                <c:pt idx="51">
                  <c:v>2 PM</c:v>
                </c:pt>
                <c:pt idx="52">
                  <c:v>3 PM</c:v>
                </c:pt>
                <c:pt idx="53">
                  <c:v>8 PM</c:v>
                </c:pt>
                <c:pt idx="54">
                  <c:v>9 PM</c:v>
                </c:pt>
                <c:pt idx="55">
                  <c:v>11 PM</c:v>
                </c:pt>
                <c:pt idx="56">
                  <c:v>3 AM
8-Oct</c:v>
                </c:pt>
                <c:pt idx="57">
                  <c:v>5 AM</c:v>
                </c:pt>
                <c:pt idx="58">
                  <c:v>7 AM</c:v>
                </c:pt>
                <c:pt idx="59">
                  <c:v>10 AM</c:v>
                </c:pt>
                <c:pt idx="60">
                  <c:v>12 PM</c:v>
                </c:pt>
                <c:pt idx="61">
                  <c:v>1 PM</c:v>
                </c:pt>
                <c:pt idx="62">
                  <c:v>3 PM</c:v>
                </c:pt>
                <c:pt idx="63">
                  <c:v>4 PM</c:v>
                </c:pt>
                <c:pt idx="64">
                  <c:v>6 PM</c:v>
                </c:pt>
                <c:pt idx="65">
                  <c:v>8 PM</c:v>
                </c:pt>
                <c:pt idx="66">
                  <c:v>12 AM
9-Oct</c:v>
                </c:pt>
                <c:pt idx="67">
                  <c:v>2 AM</c:v>
                </c:pt>
                <c:pt idx="68">
                  <c:v>3 AM</c:v>
                </c:pt>
                <c:pt idx="69">
                  <c:v>4 AM</c:v>
                </c:pt>
                <c:pt idx="70">
                  <c:v>7 AM</c:v>
                </c:pt>
                <c:pt idx="71">
                  <c:v>9 AM</c:v>
                </c:pt>
                <c:pt idx="72">
                  <c:v>2 PM</c:v>
                </c:pt>
                <c:pt idx="73">
                  <c:v>3 PM</c:v>
                </c:pt>
                <c:pt idx="74">
                  <c:v>4 PM</c:v>
                </c:pt>
                <c:pt idx="75">
                  <c:v>7 PM</c:v>
                </c:pt>
                <c:pt idx="76">
                  <c:v>8 PM</c:v>
                </c:pt>
                <c:pt idx="77">
                  <c:v>9 PM</c:v>
                </c:pt>
                <c:pt idx="78">
                  <c:v>12 AM
10-Oct</c:v>
                </c:pt>
                <c:pt idx="79">
                  <c:v>2 AM</c:v>
                </c:pt>
                <c:pt idx="80">
                  <c:v>4 AM</c:v>
                </c:pt>
                <c:pt idx="81">
                  <c:v>7 AM</c:v>
                </c:pt>
                <c:pt idx="82">
                  <c:v>8 AM</c:v>
                </c:pt>
                <c:pt idx="83">
                  <c:v>1 PM</c:v>
                </c:pt>
                <c:pt idx="84">
                  <c:v>2 PM</c:v>
                </c:pt>
                <c:pt idx="85">
                  <c:v>3 PM</c:v>
                </c:pt>
                <c:pt idx="86">
                  <c:v>5 PM</c:v>
                </c:pt>
                <c:pt idx="87">
                  <c:v>8 PM</c:v>
                </c:pt>
                <c:pt idx="88">
                  <c:v>9 PM</c:v>
                </c:pt>
                <c:pt idx="89">
                  <c:v>3 AM
11-Oct</c:v>
                </c:pt>
                <c:pt idx="90">
                  <c:v>7 AM</c:v>
                </c:pt>
                <c:pt idx="91">
                  <c:v>12 PM</c:v>
                </c:pt>
                <c:pt idx="92">
                  <c:v>1 PM</c:v>
                </c:pt>
                <c:pt idx="93">
                  <c:v>3 PM</c:v>
                </c:pt>
                <c:pt idx="94">
                  <c:v>4 PM</c:v>
                </c:pt>
                <c:pt idx="95">
                  <c:v>5 PM</c:v>
                </c:pt>
                <c:pt idx="96">
                  <c:v>6 PM</c:v>
                </c:pt>
                <c:pt idx="97">
                  <c:v>7 PM</c:v>
                </c:pt>
                <c:pt idx="98">
                  <c:v>9 PM</c:v>
                </c:pt>
                <c:pt idx="99">
                  <c:v>11 PM</c:v>
                </c:pt>
                <c:pt idx="100">
                  <c:v>12 AM
12-Oct</c:v>
                </c:pt>
                <c:pt idx="101">
                  <c:v>6 AM</c:v>
                </c:pt>
                <c:pt idx="102">
                  <c:v>7 AM</c:v>
                </c:pt>
                <c:pt idx="103">
                  <c:v>11 AM</c:v>
                </c:pt>
                <c:pt idx="104">
                  <c:v>12 PM</c:v>
                </c:pt>
                <c:pt idx="105">
                  <c:v>1 PM</c:v>
                </c:pt>
                <c:pt idx="106">
                  <c:v>2 PM</c:v>
                </c:pt>
                <c:pt idx="107">
                  <c:v>5 PM</c:v>
                </c:pt>
                <c:pt idx="108">
                  <c:v>9 PM</c:v>
                </c:pt>
                <c:pt idx="109">
                  <c:v>1 AM
13-Oct</c:v>
                </c:pt>
                <c:pt idx="110">
                  <c:v>4 AM</c:v>
                </c:pt>
                <c:pt idx="111">
                  <c:v>5 AM</c:v>
                </c:pt>
                <c:pt idx="112">
                  <c:v>6 AM</c:v>
                </c:pt>
                <c:pt idx="113">
                  <c:v>7 AM</c:v>
                </c:pt>
                <c:pt idx="114">
                  <c:v>2 PM</c:v>
                </c:pt>
                <c:pt idx="115">
                  <c:v>5 PM</c:v>
                </c:pt>
                <c:pt idx="116">
                  <c:v>6 PM</c:v>
                </c:pt>
                <c:pt idx="117">
                  <c:v>7 PM</c:v>
                </c:pt>
                <c:pt idx="118">
                  <c:v>8 PM</c:v>
                </c:pt>
                <c:pt idx="119">
                  <c:v>10 PM</c:v>
                </c:pt>
                <c:pt idx="120">
                  <c:v>11 PM</c:v>
                </c:pt>
                <c:pt idx="121">
                  <c:v>12 AM
14-Oct</c:v>
                </c:pt>
                <c:pt idx="122">
                  <c:v>1 AM</c:v>
                </c:pt>
                <c:pt idx="123">
                  <c:v>4 AM</c:v>
                </c:pt>
                <c:pt idx="124">
                  <c:v>5 AM</c:v>
                </c:pt>
                <c:pt idx="125">
                  <c:v>6 AM</c:v>
                </c:pt>
                <c:pt idx="126">
                  <c:v>7 AM</c:v>
                </c:pt>
                <c:pt idx="127">
                  <c:v>10 AM</c:v>
                </c:pt>
                <c:pt idx="128">
                  <c:v>11 AM</c:v>
                </c:pt>
                <c:pt idx="129">
                  <c:v>12 PM</c:v>
                </c:pt>
                <c:pt idx="130">
                  <c:v>1 PM</c:v>
                </c:pt>
                <c:pt idx="131">
                  <c:v>2 PM</c:v>
                </c:pt>
                <c:pt idx="132">
                  <c:v>3 PM</c:v>
                </c:pt>
                <c:pt idx="133">
                  <c:v>4 PM</c:v>
                </c:pt>
                <c:pt idx="134">
                  <c:v>5 PM</c:v>
                </c:pt>
                <c:pt idx="135">
                  <c:v>7 PM</c:v>
                </c:pt>
                <c:pt idx="136">
                  <c:v>8 PM</c:v>
                </c:pt>
                <c:pt idx="137">
                  <c:v>9 PM</c:v>
                </c:pt>
                <c:pt idx="138">
                  <c:v>12 AM
15-Oct</c:v>
                </c:pt>
                <c:pt idx="139">
                  <c:v>3 AM</c:v>
                </c:pt>
                <c:pt idx="140">
                  <c:v>4 AM</c:v>
                </c:pt>
                <c:pt idx="141">
                  <c:v>7 AM</c:v>
                </c:pt>
                <c:pt idx="142">
                  <c:v>9 AM</c:v>
                </c:pt>
                <c:pt idx="143">
                  <c:v>11 AM</c:v>
                </c:pt>
                <c:pt idx="144">
                  <c:v>12 PM</c:v>
                </c:pt>
                <c:pt idx="145">
                  <c:v>1 PM</c:v>
                </c:pt>
                <c:pt idx="146">
                  <c:v>3 PM</c:v>
                </c:pt>
                <c:pt idx="147">
                  <c:v>5 PM</c:v>
                </c:pt>
                <c:pt idx="148">
                  <c:v>6 PM</c:v>
                </c:pt>
                <c:pt idx="149">
                  <c:v>8 PM</c:v>
                </c:pt>
                <c:pt idx="150">
                  <c:v>9 PM</c:v>
                </c:pt>
                <c:pt idx="151">
                  <c:v>11 PM</c:v>
                </c:pt>
                <c:pt idx="152">
                  <c:v>12 AM
16-Oct</c:v>
                </c:pt>
                <c:pt idx="153">
                  <c:v>1 AM</c:v>
                </c:pt>
                <c:pt idx="154">
                  <c:v>2 AM</c:v>
                </c:pt>
                <c:pt idx="155">
                  <c:v>6 AM</c:v>
                </c:pt>
                <c:pt idx="156">
                  <c:v>7 AM</c:v>
                </c:pt>
                <c:pt idx="157">
                  <c:v>8 AM</c:v>
                </c:pt>
                <c:pt idx="158">
                  <c:v>10 AM</c:v>
                </c:pt>
                <c:pt idx="159">
                  <c:v>12 PM</c:v>
                </c:pt>
                <c:pt idx="160">
                  <c:v>1 PM</c:v>
                </c:pt>
                <c:pt idx="161">
                  <c:v>2 PM</c:v>
                </c:pt>
                <c:pt idx="162">
                  <c:v>3 PM</c:v>
                </c:pt>
                <c:pt idx="163">
                  <c:v>5 PM</c:v>
                </c:pt>
                <c:pt idx="164">
                  <c:v>7 PM</c:v>
                </c:pt>
                <c:pt idx="165">
                  <c:v>8 PM</c:v>
                </c:pt>
                <c:pt idx="166">
                  <c:v>9 PM</c:v>
                </c:pt>
                <c:pt idx="167">
                  <c:v>11 PM</c:v>
                </c:pt>
                <c:pt idx="168">
                  <c:v>12 AM
17-Oct</c:v>
                </c:pt>
                <c:pt idx="169">
                  <c:v>3 AM</c:v>
                </c:pt>
                <c:pt idx="170">
                  <c:v>4 AM</c:v>
                </c:pt>
                <c:pt idx="171">
                  <c:v>6 AM</c:v>
                </c:pt>
                <c:pt idx="172">
                  <c:v>7 AM</c:v>
                </c:pt>
                <c:pt idx="173">
                  <c:v>8 AM</c:v>
                </c:pt>
                <c:pt idx="174">
                  <c:v>10 AM</c:v>
                </c:pt>
                <c:pt idx="175">
                  <c:v>1 PM</c:v>
                </c:pt>
                <c:pt idx="176">
                  <c:v>3 PM</c:v>
                </c:pt>
                <c:pt idx="177">
                  <c:v>4 PM</c:v>
                </c:pt>
                <c:pt idx="178">
                  <c:v>5 PM</c:v>
                </c:pt>
                <c:pt idx="179">
                  <c:v>8 PM</c:v>
                </c:pt>
                <c:pt idx="180">
                  <c:v>9 PM</c:v>
                </c:pt>
                <c:pt idx="181">
                  <c:v>10 PM</c:v>
                </c:pt>
              </c:strCache>
            </c:strRef>
          </c:cat>
          <c:val>
            <c:numRef>
              <c:f>'Time Series'!$B$26:$B$228</c:f>
              <c:numCache>
                <c:formatCode>General</c:formatCode>
                <c:ptCount val="182"/>
                <c:pt idx="0">
                  <c:v>1</c:v>
                </c:pt>
                <c:pt idx="1">
                  <c:v>1</c:v>
                </c:pt>
                <c:pt idx="2">
                  <c:v>1</c:v>
                </c:pt>
                <c:pt idx="3">
                  <c:v>1</c:v>
                </c:pt>
                <c:pt idx="4">
                  <c:v>2</c:v>
                </c:pt>
                <c:pt idx="5">
                  <c:v>2</c:v>
                </c:pt>
                <c:pt idx="6">
                  <c:v>3</c:v>
                </c:pt>
                <c:pt idx="7">
                  <c:v>3</c:v>
                </c:pt>
                <c:pt idx="8">
                  <c:v>2</c:v>
                </c:pt>
                <c:pt idx="9">
                  <c:v>2</c:v>
                </c:pt>
                <c:pt idx="10">
                  <c:v>2</c:v>
                </c:pt>
                <c:pt idx="11">
                  <c:v>2</c:v>
                </c:pt>
                <c:pt idx="12">
                  <c:v>2</c:v>
                </c:pt>
                <c:pt idx="13">
                  <c:v>1</c:v>
                </c:pt>
                <c:pt idx="14">
                  <c:v>3</c:v>
                </c:pt>
                <c:pt idx="15">
                  <c:v>2</c:v>
                </c:pt>
                <c:pt idx="16">
                  <c:v>1</c:v>
                </c:pt>
                <c:pt idx="17">
                  <c:v>1</c:v>
                </c:pt>
                <c:pt idx="18">
                  <c:v>1</c:v>
                </c:pt>
                <c:pt idx="19">
                  <c:v>1</c:v>
                </c:pt>
                <c:pt idx="20">
                  <c:v>1</c:v>
                </c:pt>
                <c:pt idx="21">
                  <c:v>2</c:v>
                </c:pt>
                <c:pt idx="22">
                  <c:v>2</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4</c:v>
                </c:pt>
                <c:pt idx="40">
                  <c:v>1</c:v>
                </c:pt>
                <c:pt idx="41">
                  <c:v>2</c:v>
                </c:pt>
                <c:pt idx="42">
                  <c:v>1</c:v>
                </c:pt>
                <c:pt idx="43">
                  <c:v>1</c:v>
                </c:pt>
                <c:pt idx="44">
                  <c:v>1</c:v>
                </c:pt>
                <c:pt idx="45">
                  <c:v>4</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5</c:v>
                </c:pt>
                <c:pt idx="65">
                  <c:v>3</c:v>
                </c:pt>
                <c:pt idx="66">
                  <c:v>1</c:v>
                </c:pt>
                <c:pt idx="67">
                  <c:v>1</c:v>
                </c:pt>
                <c:pt idx="68">
                  <c:v>3</c:v>
                </c:pt>
                <c:pt idx="69">
                  <c:v>1</c:v>
                </c:pt>
                <c:pt idx="70">
                  <c:v>3</c:v>
                </c:pt>
                <c:pt idx="71">
                  <c:v>1</c:v>
                </c:pt>
                <c:pt idx="72">
                  <c:v>3</c:v>
                </c:pt>
                <c:pt idx="73">
                  <c:v>1</c:v>
                </c:pt>
                <c:pt idx="74">
                  <c:v>3</c:v>
                </c:pt>
                <c:pt idx="75">
                  <c:v>1</c:v>
                </c:pt>
                <c:pt idx="76">
                  <c:v>1</c:v>
                </c:pt>
                <c:pt idx="77">
                  <c:v>2</c:v>
                </c:pt>
                <c:pt idx="78">
                  <c:v>1</c:v>
                </c:pt>
                <c:pt idx="79">
                  <c:v>2</c:v>
                </c:pt>
                <c:pt idx="80">
                  <c:v>5</c:v>
                </c:pt>
                <c:pt idx="81">
                  <c:v>2</c:v>
                </c:pt>
                <c:pt idx="82">
                  <c:v>4</c:v>
                </c:pt>
                <c:pt idx="83">
                  <c:v>1</c:v>
                </c:pt>
                <c:pt idx="84">
                  <c:v>2</c:v>
                </c:pt>
                <c:pt idx="85">
                  <c:v>2</c:v>
                </c:pt>
                <c:pt idx="86">
                  <c:v>1</c:v>
                </c:pt>
                <c:pt idx="87">
                  <c:v>3</c:v>
                </c:pt>
                <c:pt idx="88">
                  <c:v>1</c:v>
                </c:pt>
                <c:pt idx="89">
                  <c:v>1</c:v>
                </c:pt>
                <c:pt idx="90">
                  <c:v>1</c:v>
                </c:pt>
                <c:pt idx="91">
                  <c:v>2</c:v>
                </c:pt>
                <c:pt idx="92">
                  <c:v>1</c:v>
                </c:pt>
                <c:pt idx="93">
                  <c:v>1</c:v>
                </c:pt>
                <c:pt idx="94">
                  <c:v>2</c:v>
                </c:pt>
                <c:pt idx="95">
                  <c:v>1</c:v>
                </c:pt>
                <c:pt idx="96">
                  <c:v>1</c:v>
                </c:pt>
                <c:pt idx="97">
                  <c:v>1</c:v>
                </c:pt>
                <c:pt idx="98">
                  <c:v>1</c:v>
                </c:pt>
                <c:pt idx="99">
                  <c:v>1</c:v>
                </c:pt>
                <c:pt idx="100">
                  <c:v>1</c:v>
                </c:pt>
                <c:pt idx="101">
                  <c:v>1</c:v>
                </c:pt>
                <c:pt idx="102">
                  <c:v>1</c:v>
                </c:pt>
                <c:pt idx="103">
                  <c:v>3</c:v>
                </c:pt>
                <c:pt idx="104">
                  <c:v>3</c:v>
                </c:pt>
                <c:pt idx="105">
                  <c:v>1</c:v>
                </c:pt>
                <c:pt idx="106">
                  <c:v>1</c:v>
                </c:pt>
                <c:pt idx="107">
                  <c:v>1</c:v>
                </c:pt>
                <c:pt idx="108">
                  <c:v>1</c:v>
                </c:pt>
                <c:pt idx="109">
                  <c:v>1</c:v>
                </c:pt>
                <c:pt idx="110">
                  <c:v>1</c:v>
                </c:pt>
                <c:pt idx="111">
                  <c:v>1</c:v>
                </c:pt>
                <c:pt idx="112">
                  <c:v>1</c:v>
                </c:pt>
                <c:pt idx="113">
                  <c:v>2</c:v>
                </c:pt>
                <c:pt idx="114">
                  <c:v>1</c:v>
                </c:pt>
                <c:pt idx="115">
                  <c:v>1</c:v>
                </c:pt>
                <c:pt idx="116">
                  <c:v>22</c:v>
                </c:pt>
                <c:pt idx="117">
                  <c:v>1</c:v>
                </c:pt>
                <c:pt idx="118">
                  <c:v>2</c:v>
                </c:pt>
                <c:pt idx="119">
                  <c:v>1</c:v>
                </c:pt>
                <c:pt idx="120">
                  <c:v>1</c:v>
                </c:pt>
                <c:pt idx="121">
                  <c:v>1</c:v>
                </c:pt>
                <c:pt idx="122">
                  <c:v>1</c:v>
                </c:pt>
                <c:pt idx="123">
                  <c:v>2</c:v>
                </c:pt>
                <c:pt idx="124">
                  <c:v>1</c:v>
                </c:pt>
                <c:pt idx="125">
                  <c:v>3</c:v>
                </c:pt>
                <c:pt idx="126">
                  <c:v>1</c:v>
                </c:pt>
                <c:pt idx="127">
                  <c:v>7</c:v>
                </c:pt>
                <c:pt idx="128">
                  <c:v>3</c:v>
                </c:pt>
                <c:pt idx="129">
                  <c:v>3</c:v>
                </c:pt>
                <c:pt idx="130">
                  <c:v>1</c:v>
                </c:pt>
                <c:pt idx="131">
                  <c:v>5</c:v>
                </c:pt>
                <c:pt idx="132">
                  <c:v>1</c:v>
                </c:pt>
                <c:pt idx="133">
                  <c:v>2</c:v>
                </c:pt>
                <c:pt idx="134">
                  <c:v>2</c:v>
                </c:pt>
                <c:pt idx="135">
                  <c:v>1</c:v>
                </c:pt>
                <c:pt idx="136">
                  <c:v>2</c:v>
                </c:pt>
                <c:pt idx="137">
                  <c:v>1</c:v>
                </c:pt>
                <c:pt idx="138">
                  <c:v>1</c:v>
                </c:pt>
                <c:pt idx="139">
                  <c:v>2</c:v>
                </c:pt>
                <c:pt idx="140">
                  <c:v>2</c:v>
                </c:pt>
                <c:pt idx="141">
                  <c:v>2</c:v>
                </c:pt>
                <c:pt idx="142">
                  <c:v>1</c:v>
                </c:pt>
                <c:pt idx="143">
                  <c:v>1</c:v>
                </c:pt>
                <c:pt idx="144">
                  <c:v>2</c:v>
                </c:pt>
                <c:pt idx="145">
                  <c:v>1</c:v>
                </c:pt>
                <c:pt idx="146">
                  <c:v>2</c:v>
                </c:pt>
                <c:pt idx="147">
                  <c:v>3</c:v>
                </c:pt>
                <c:pt idx="148">
                  <c:v>3</c:v>
                </c:pt>
                <c:pt idx="149">
                  <c:v>2</c:v>
                </c:pt>
                <c:pt idx="150">
                  <c:v>1</c:v>
                </c:pt>
                <c:pt idx="151">
                  <c:v>3</c:v>
                </c:pt>
                <c:pt idx="152">
                  <c:v>4</c:v>
                </c:pt>
                <c:pt idx="153">
                  <c:v>1</c:v>
                </c:pt>
                <c:pt idx="154">
                  <c:v>1</c:v>
                </c:pt>
                <c:pt idx="155">
                  <c:v>1</c:v>
                </c:pt>
                <c:pt idx="156">
                  <c:v>1</c:v>
                </c:pt>
                <c:pt idx="157">
                  <c:v>1</c:v>
                </c:pt>
                <c:pt idx="158">
                  <c:v>1</c:v>
                </c:pt>
                <c:pt idx="159">
                  <c:v>2</c:v>
                </c:pt>
                <c:pt idx="160">
                  <c:v>1</c:v>
                </c:pt>
                <c:pt idx="161">
                  <c:v>2</c:v>
                </c:pt>
                <c:pt idx="162">
                  <c:v>4</c:v>
                </c:pt>
                <c:pt idx="163">
                  <c:v>2</c:v>
                </c:pt>
                <c:pt idx="164">
                  <c:v>2</c:v>
                </c:pt>
                <c:pt idx="165">
                  <c:v>2</c:v>
                </c:pt>
                <c:pt idx="166">
                  <c:v>1</c:v>
                </c:pt>
                <c:pt idx="167">
                  <c:v>1</c:v>
                </c:pt>
                <c:pt idx="168">
                  <c:v>1</c:v>
                </c:pt>
                <c:pt idx="169">
                  <c:v>2</c:v>
                </c:pt>
                <c:pt idx="170">
                  <c:v>2</c:v>
                </c:pt>
                <c:pt idx="171">
                  <c:v>2</c:v>
                </c:pt>
                <c:pt idx="172">
                  <c:v>3</c:v>
                </c:pt>
                <c:pt idx="173">
                  <c:v>1</c:v>
                </c:pt>
                <c:pt idx="174">
                  <c:v>1</c:v>
                </c:pt>
                <c:pt idx="175">
                  <c:v>1</c:v>
                </c:pt>
                <c:pt idx="176">
                  <c:v>1</c:v>
                </c:pt>
                <c:pt idx="177">
                  <c:v>1</c:v>
                </c:pt>
                <c:pt idx="178">
                  <c:v>1</c:v>
                </c:pt>
                <c:pt idx="179">
                  <c:v>1</c:v>
                </c:pt>
                <c:pt idx="180">
                  <c:v>2</c:v>
                </c:pt>
                <c:pt idx="181">
                  <c:v>1</c:v>
                </c:pt>
              </c:numCache>
            </c:numRef>
          </c:val>
        </c:ser>
        <c:axId val="55001027"/>
        <c:axId val="25247196"/>
      </c:barChart>
      <c:catAx>
        <c:axId val="55001027"/>
        <c:scaling>
          <c:orientation val="minMax"/>
        </c:scaling>
        <c:axPos val="b"/>
        <c:delete val="0"/>
        <c:numFmt formatCode="General" sourceLinked="1"/>
        <c:majorTickMark val="out"/>
        <c:minorTickMark val="none"/>
        <c:tickLblPos val="nextTo"/>
        <c:crossAx val="25247196"/>
        <c:crosses val="autoZero"/>
        <c:auto val="1"/>
        <c:lblOffset val="100"/>
        <c:noMultiLvlLbl val="0"/>
      </c:catAx>
      <c:valAx>
        <c:axId val="25247196"/>
        <c:scaling>
          <c:orientation val="minMax"/>
        </c:scaling>
        <c:axPos val="l"/>
        <c:majorGridlines/>
        <c:delete val="0"/>
        <c:numFmt formatCode="General" sourceLinked="1"/>
        <c:majorTickMark val="out"/>
        <c:minorTickMark val="none"/>
        <c:tickLblPos val="nextTo"/>
        <c:crossAx val="55001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267803"/>
        <c:axId val="43301364"/>
      </c:barChart>
      <c:catAx>
        <c:axId val="12267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01364"/>
        <c:crosses val="autoZero"/>
        <c:auto val="1"/>
        <c:lblOffset val="100"/>
        <c:noMultiLvlLbl val="0"/>
      </c:catAx>
      <c:valAx>
        <c:axId val="4330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167957"/>
        <c:axId val="17749566"/>
      </c:barChart>
      <c:catAx>
        <c:axId val="54167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49566"/>
        <c:crosses val="autoZero"/>
        <c:auto val="1"/>
        <c:lblOffset val="100"/>
        <c:noMultiLvlLbl val="0"/>
      </c:catAx>
      <c:valAx>
        <c:axId val="17749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528367"/>
        <c:axId val="28428712"/>
      </c:barChart>
      <c:catAx>
        <c:axId val="25528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28712"/>
        <c:crosses val="autoZero"/>
        <c:auto val="1"/>
        <c:lblOffset val="100"/>
        <c:noMultiLvlLbl val="0"/>
      </c:catAx>
      <c:valAx>
        <c:axId val="28428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8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531817"/>
        <c:axId val="21024306"/>
      </c:barChart>
      <c:catAx>
        <c:axId val="54531817"/>
        <c:scaling>
          <c:orientation val="minMax"/>
        </c:scaling>
        <c:axPos val="b"/>
        <c:delete val="1"/>
        <c:majorTickMark val="out"/>
        <c:minorTickMark val="none"/>
        <c:tickLblPos val="none"/>
        <c:crossAx val="21024306"/>
        <c:crosses val="autoZero"/>
        <c:auto val="1"/>
        <c:lblOffset val="100"/>
        <c:noMultiLvlLbl val="0"/>
      </c:catAx>
      <c:valAx>
        <c:axId val="21024306"/>
        <c:scaling>
          <c:orientation val="minMax"/>
        </c:scaling>
        <c:axPos val="l"/>
        <c:delete val="1"/>
        <c:majorTickMark val="out"/>
        <c:minorTickMark val="none"/>
        <c:tickLblPos val="none"/>
        <c:crossAx val="545318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6" refreshedBy="Marc Smith" refreshedVersion="5">
  <cacheSource type="worksheet">
    <worksheetSource ref="A2:BL3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rolexfamily"/>
        <m/>
        <s v="parentinghub"/>
        <s v="retreat"/>
        <s v="doulaadvocacy teach lamaze childbirth doula"/>
        <s v="labor nmw2019"/>
        <s v="fredspoop"/>
        <s v="lamaze"/>
        <s v="tuesday octopusday toys baby present ocean children"/>
        <s v="delayedcordclamping dcc childbirth"/>
        <s v="lamaze babyprep newborn newparents"/>
        <s v="lamaze babyprep newborn newparents smhbirthingcenter"/>
        <s v="lamaze teacher childbirtheducator doula learn knowledgeispower childbirth baby labor delivery breastfeed education"/>
        <s v="allstartrek voy thehauntingofdeck12"/>
        <s v="privatepractice"/>
        <s v="smuqt"/>
        <s v="babyinfant toybaby infantbaby"/>
        <s v="toybaby activitytoy matgym"/>
        <s v="pregnancy futanari eartg"/>
        <s v="shopmycloset"/>
        <s v="lamaze fifi firefly"/>
        <s v="nationalalbumday"/>
        <s v="sidsawareness"/>
        <s v="goodmorning happysunday"/>
        <s v="lamaze birthclass"/>
        <s v="utilities"/>
        <s v="ijs"/>
        <s v="syracuse landmarktheatre"/>
        <s v="giveawaygoat baby lifestyle"/>
        <s v="babytoys stackingtoys stackingtoysforbabies stackingtoysfortoddlers littletikes vtech fisherprice nestingtoys lamaze lamazetoys littletikeshenfriends stackingring stackingrings elclittlesenses elc"/>
        <s v="pregnancy"/>
        <s v="betterthanbfi"/>
        <s v="publicationbias phdchat"/>
        <s v="maternity health"/>
        <s v="childbirth lamaze childbirthclass pregnancypreparation naturalbirth midwife motherbaby mothersvoices"/>
        <s v="inthedeliveryroomsongsorfilms"/>
        <s v="newmom healthymama strongmama newbaby lamaze"/>
        <s v="baby lamaze"/>
        <s v="midwives birth interventions breastfeeding midwife givingbirthwithconfidence lamaze"/>
        <s v="labor nmw2019 midwives midwifery childbirth labor pregnancy lamaze"/>
        <s v="parenthood newmom newborn newbaby lamaze"/>
        <s v="baby lamaze labor safeandhealthybirth keepmoving"/>
        <s v="sidsawareness givingbirthwithconfidence lamaze newborn newbaby parenting"/>
        <s v="sidsawarenessmonth safesleepsnap lamaze"/>
        <s v="pregnancyandinfantloss baby pregnancy birth infancy lamaze givingbirthwithconfidence"/>
        <s v="maternity health maternal givingbirthwithconfidence lamaze"/>
        <s v="safetosleep safesleepsnap sidsawarenessmonth lamaz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6">
        <d v="2019-09-04T14:32:20.000"/>
        <d v="2019-10-04T03:16:40.000"/>
        <d v="2019-10-04T05:22:53.000"/>
        <d v="2019-10-04T05:52:12.000"/>
        <d v="2019-10-04T07:10:02.000"/>
        <d v="2019-10-04T11:05:00.000"/>
        <d v="2019-10-04T12:50:12.000"/>
        <d v="2019-10-04T14:52:49.000"/>
        <d v="2019-10-04T14:56:00.000"/>
        <d v="2019-10-04T16:01:20.000"/>
        <d v="2019-10-04T16:45:54.000"/>
        <d v="2019-10-04T17:43:18.000"/>
        <d v="2019-10-04T18:04:57.000"/>
        <d v="2019-10-04T18:42:38.000"/>
        <d v="2019-09-21T13:55:39.000"/>
        <d v="2019-10-04T19:51:03.000"/>
        <d v="2019-10-04T22:27:51.000"/>
        <d v="2019-10-04T22:35:16.000"/>
        <d v="2019-10-04T22:35:40.000"/>
        <d v="2019-10-04T23:21:25.000"/>
        <d v="2019-10-04T23:54:23.000"/>
        <d v="2019-10-05T00:48:01.000"/>
        <d v="2019-10-05T02:15:19.000"/>
        <d v="2019-10-05T04:56:21.000"/>
        <d v="2019-10-05T12:21:45.000"/>
        <d v="2019-10-05T12:32:58.000"/>
        <d v="2019-10-05T13:13:30.000"/>
        <d v="2019-10-05T13:42:00.000"/>
        <d v="2019-10-05T14:07:13.000"/>
        <d v="2019-10-05T15:21:24.000"/>
        <d v="2019-10-05T15:25:02.000"/>
        <d v="2019-10-05T16:29:52.000"/>
        <d v="2019-10-05T18:43:48.000"/>
        <d v="2019-10-05T21:21:43.000"/>
        <d v="2019-10-05T23:22:49.000"/>
        <d v="2019-10-06T00:45:59.000"/>
        <d v="2019-10-06T01:07:21.000"/>
        <d v="2019-10-06T02:26:20.000"/>
        <d v="2019-10-06T04:15:02.000"/>
        <d v="2019-10-06T05:51:25.000"/>
        <d v="2019-10-04T11:47:09.000"/>
        <d v="2019-10-04T11:48:10.000"/>
        <d v="2019-10-06T06:46:52.000"/>
        <d v="2019-10-06T11:20:08.000"/>
        <d v="2019-10-06T11:22:28.000"/>
        <d v="2019-10-06T14:47:55.000"/>
        <d v="2019-10-06T17:14:57.000"/>
        <d v="2019-10-06T17:51:14.000"/>
        <d v="2019-10-06T20:06:13.000"/>
        <d v="2019-10-06T21:09:43.000"/>
        <d v="2019-10-06T23:57:05.000"/>
        <d v="2019-10-07T00:05:20.000"/>
        <d v="2019-10-07T03:29:44.000"/>
        <d v="2019-10-07T07:22:48.000"/>
        <d v="2019-10-07T08:17:21.000"/>
        <d v="2019-10-07T09:35:17.000"/>
        <d v="2019-10-07T10:15:04.000"/>
        <d v="2019-10-07T11:02:15.000"/>
        <d v="2019-10-07T11:43:54.000"/>
        <d v="2019-10-07T12:15:29.000"/>
        <d v="2019-10-07T14:57:58.000"/>
        <d v="2019-10-07T20:55:46.000"/>
        <d v="2019-10-07T21:21:23.000"/>
        <d v="2019-10-07T23:41:33.000"/>
        <d v="2019-10-08T03:45:07.000"/>
        <d v="2019-10-08T10:22:22.000"/>
        <d v="2019-10-08T12:03:46.000"/>
        <d v="2019-10-08T16:24:08.000"/>
        <d v="2019-10-08T18:00:32.000"/>
        <d v="2019-10-08T18:32:04.000"/>
        <d v="2019-10-08T18:42:52.000"/>
        <d v="2019-10-08T18:30:27.000"/>
        <d v="2019-10-08T18:48:50.000"/>
        <d v="2019-10-08T20:03:46.000"/>
        <d v="2019-10-08T20:28:23.000"/>
        <d v="2019-10-09T02:41:26.000"/>
        <d v="2019-10-09T03:15:28.000"/>
        <d v="2019-10-09T03:51:52.000"/>
        <d v="2019-10-09T07:50:02.000"/>
        <d v="2019-10-09T07:50:03.000"/>
        <d v="2019-10-09T09:34:05.000"/>
        <d v="2019-10-09T14:22:31.000"/>
        <d v="2019-10-09T16:48:23.000"/>
        <d v="2019-10-09T16:52:20.000"/>
        <d v="2019-10-08T13:21:07.000"/>
        <d v="2019-10-08T13:19:33.000"/>
        <d v="2019-10-08T20:23:14.000"/>
        <d v="2019-10-09T19:50:28.000"/>
        <d v="2019-10-09T20:05:26.000"/>
        <d v="2019-10-09T21:08:42.000"/>
        <d v="2019-10-09T21:11:10.000"/>
        <d v="2019-10-09T14:10:51.000"/>
        <d v="2019-10-10T00:01:34.000"/>
        <d v="2019-10-10T02:25:54.000"/>
        <d v="2019-10-10T04:06:35.000"/>
        <d v="2019-10-10T04:06:19.000"/>
        <d v="2019-10-10T04:07:12.000"/>
        <d v="2019-10-10T04:50:48.000"/>
        <d v="2019-10-10T08:44:56.000"/>
        <d v="2019-10-10T07:09:17.000"/>
        <d v="2019-10-10T08:50:21.000"/>
        <d v="2019-10-10T02:17:11.000"/>
        <d v="2019-10-10T08:51:29.000"/>
        <d v="2019-10-09T03:55:23.000"/>
        <d v="2019-10-09T04:21:58.000"/>
        <d v="2019-10-10T04:07:54.000"/>
        <d v="2019-10-10T13:12:28.000"/>
        <d v="2019-10-09T14:29:58.000"/>
        <d v="2019-10-10T14:35:40.000"/>
        <d v="2019-10-10T15:32:18.000"/>
        <d v="2019-10-10T15:33:32.000"/>
        <d v="2019-10-10T20:00:00.000"/>
        <d v="2019-10-10T20:00:07.000"/>
        <d v="2019-10-06T21:44:17.000"/>
        <d v="2019-10-10T21:44:18.000"/>
        <d v="2019-10-11T03:27:59.000"/>
        <d v="2019-10-11T12:00:11.000"/>
        <d v="2019-10-11T12:51:05.000"/>
        <d v="2019-10-11T16:04:23.000"/>
        <d v="2019-10-11T16:23:11.000"/>
        <d v="2019-10-11T18:50:51.000"/>
        <d v="2019-10-11T13:37:48.000"/>
        <d v="2019-10-11T19:50:10.000"/>
        <d v="2019-10-11T21:58:26.000"/>
        <d v="2019-10-11T23:12:50.000"/>
        <d v="2019-10-12T00:18:36.000"/>
        <d v="2019-10-12T06:47:48.000"/>
        <d v="2019-10-12T12:08:28.000"/>
        <d v="2019-10-12T11:15:21.000"/>
        <d v="2019-10-12T11:45:14.000"/>
        <d v="2019-10-12T12:15:12.000"/>
        <d v="2019-10-12T11:42:54.000"/>
        <d v="2019-10-12T12:58:57.000"/>
        <d v="2019-10-12T14:44:02.000"/>
        <d v="2019-10-12T21:00:18.000"/>
        <d v="2019-10-13T01:00:02.000"/>
        <d v="2019-10-13T04:22:21.000"/>
        <d v="2019-10-13T06:56:33.000"/>
        <d v="2019-10-13T07:25:59.000"/>
        <d v="2019-10-13T22:41:54.000"/>
        <d v="2019-10-13T23:45:53.000"/>
        <d v="2019-10-14T00:42:28.000"/>
        <d v="2019-10-14T01:27:17.000"/>
        <d v="2019-10-14T04:03:03.000"/>
        <d v="2019-10-14T04:18:48.000"/>
        <d v="2019-10-08T05:08:23.000"/>
        <d v="2019-10-14T05:08:22.000"/>
        <d v="2019-10-14T06:11:20.000"/>
        <d v="2019-10-14T06:36:21.000"/>
        <d v="2019-10-14T10:16:49.000"/>
        <d v="2019-10-14T10:17:20.000"/>
        <d v="2019-10-14T10:23:37.000"/>
        <d v="2019-10-14T10:24:29.000"/>
        <d v="2019-10-14T10:47:00.000"/>
        <d v="2019-10-14T10:59:01.000"/>
        <d v="2019-10-14T11:35:44.000"/>
        <d v="2019-10-14T11:39:30.000"/>
        <d v="2019-10-14T12:00:23.000"/>
        <d v="2019-10-14T12:18:09.000"/>
        <d v="2019-10-14T12:19:42.000"/>
        <d v="2019-10-10T17:44:07.000"/>
        <d v="2019-10-12T17:01:29.000"/>
        <d v="2019-10-14T14:05:08.000"/>
        <d v="2019-10-14T14:09:52.000"/>
        <d v="2019-10-14T14:12:53.000"/>
        <d v="2019-10-14T14:29:26.000"/>
        <d v="2019-10-14T14:29:40.000"/>
        <d v="2019-10-14T16:58:52.000"/>
        <d v="2019-10-14T17:06:49.000"/>
        <d v="2019-10-14T19:51:47.000"/>
        <d v="2019-10-14T20:35:16.000"/>
        <d v="2019-10-14T20:49:14.000"/>
        <d v="2019-10-14T21:27:08.000"/>
        <d v="2019-10-15T00:24:17.000"/>
        <d v="2019-10-14T11:09:10.000"/>
        <d v="2019-10-15T03:42:31.000"/>
        <d v="2019-10-15T03:59:56.000"/>
        <d v="2019-10-15T04:51:32.000"/>
        <d v="2019-10-14T10:16:29.000"/>
        <d v="2019-10-07T07:00:00.000"/>
        <d v="2019-10-15T07:00:00.000"/>
        <d v="2019-10-15T09:37:07.000"/>
        <d v="2019-10-15T11:13:08.000"/>
        <d v="2019-10-15T12:00:02.000"/>
        <d v="2019-10-15T12:35:33.000"/>
        <d v="2019-10-15T13:35:56.000"/>
        <d v="2019-10-15T15:56:35.000"/>
        <d v="2019-10-15T17:16:10.000"/>
        <d v="2019-10-15T18:21:58.000"/>
        <d v="2019-10-15T20:10:24.000"/>
        <d v="2019-10-15T20:12:38.000"/>
        <d v="2019-10-15T17:48:16.000"/>
        <d v="2019-10-15T18:00:54.000"/>
        <d v="2019-10-15T21:19:06.000"/>
        <d v="2019-10-15T23:38:07.000"/>
        <d v="2019-10-16T00:05:25.000"/>
        <d v="2019-10-16T00:09:19.000"/>
        <d v="2019-10-06T03:16:35.000"/>
        <d v="2019-10-10T20:00:27.000"/>
        <d v="2019-10-16T00:16:06.000"/>
        <d v="2019-10-15T23:23:16.000"/>
        <d v="2019-10-16T00:28:20.000"/>
        <d v="2019-10-16T01:30:49.000"/>
        <d v="2019-10-16T02:28:13.000"/>
        <d v="2019-10-16T06:55:42.000"/>
        <d v="2019-10-16T08:24:39.000"/>
        <d v="2019-10-11T17:56:03.000"/>
        <d v="2019-10-16T10:56:03.000"/>
        <d v="2019-10-16T12:30:22.000"/>
        <d v="2019-10-16T12:34:47.000"/>
        <d v="2019-10-16T14:04:32.000"/>
        <d v="2019-10-16T14:51:45.000"/>
        <d v="2019-10-02T17:18:00.000"/>
        <d v="2019-10-08T15:24:57.000"/>
        <d v="2019-10-09T00:42:10.000"/>
        <d v="2019-10-09T16:32:51.000"/>
        <d v="2019-10-04T12:59:15.000"/>
        <d v="2019-10-04T15:06:32.000"/>
        <d v="2019-10-16T15:26:43.000"/>
        <d v="2019-10-16T15:27:14.000"/>
        <d v="2019-10-16T15:49:42.000"/>
        <d v="2019-10-16T17:21:16.000"/>
        <d v="2019-10-15T23:03:09.000"/>
        <d v="2019-10-16T17:42:34.000"/>
        <d v="2019-10-16T19:19:12.000"/>
        <d v="2019-10-16T19:22:23.000"/>
        <d v="2019-10-04T17:59:51.000"/>
        <d v="2019-10-05T06:21:59.000"/>
        <d v="2019-10-13T18:23:59.000"/>
        <d v="2019-10-13T18:25:11.000"/>
        <d v="2019-10-13T18:21:59.000"/>
        <d v="2019-10-13T18:25:59.000"/>
        <d v="2019-10-13T18:26:00.000"/>
        <d v="2019-10-13T18:28:25.000"/>
        <d v="2019-10-13T18:29:30.000"/>
        <d v="2019-10-13T18:30:04.000"/>
        <d v="2019-10-13T18:30:37.000"/>
        <d v="2019-10-13T18:44:03.000"/>
        <d v="2019-10-13T18:44:18.000"/>
        <d v="2019-10-13T18:23:07.000"/>
        <d v="2019-10-13T18:24:28.000"/>
        <d v="2019-10-13T18:25:17.000"/>
        <d v="2019-10-13T18:25:19.000"/>
        <d v="2019-10-12T13:48:50.000"/>
        <d v="2019-10-13T18:46:12.000"/>
        <d v="2019-10-13T18:42:50.000"/>
        <d v="2019-10-13T18:43:21.000"/>
        <d v="2019-10-13T19:08:27.000"/>
        <d v="2019-10-13T20:01:02.000"/>
        <d v="2019-10-13T20:28:06.000"/>
        <d v="2019-10-14T16:57:28.000"/>
        <d v="2019-10-14T17:06:21.000"/>
        <d v="2019-10-13T18:24:01.000"/>
        <d v="2019-10-13T18:41:58.000"/>
        <d v="2019-10-16T20:55:59.000"/>
        <d v="2019-10-13T18:25:06.000"/>
        <d v="2019-10-13T18:43:01.000"/>
        <d v="2019-10-16T20:56:19.000"/>
        <d v="2019-10-16T23:49:20.000"/>
        <d v="2019-10-17T03:11:08.000"/>
        <d v="2019-10-17T04:31:18.000"/>
        <d v="2019-10-16T21:32:23.000"/>
        <d v="2019-10-17T04:34:31.000"/>
        <d v="2019-10-17T06:07:06.000"/>
        <d v="2019-10-17T03:34:23.000"/>
        <d v="2019-10-17T06:26:38.000"/>
        <d v="2019-10-17T07:01:40.000"/>
        <d v="2019-10-17T07:34:38.000"/>
        <d v="2019-10-04T07:37:49.000"/>
        <d v="2019-10-05T07:36:19.000"/>
        <d v="2019-10-06T07:37:49.000"/>
        <d v="2019-10-07T07:36:19.000"/>
        <d v="2019-10-08T07:37:50.000"/>
        <d v="2019-10-09T07:37:48.000"/>
        <d v="2019-10-10T07:37:48.000"/>
        <d v="2019-10-11T07:37:48.000"/>
        <d v="2019-10-12T07:37:48.000"/>
        <d v="2019-10-13T07:37:48.000"/>
        <d v="2019-10-14T07:36:19.000"/>
        <d v="2019-10-15T07:36:19.000"/>
        <d v="2019-10-16T07:37:48.000"/>
        <d v="2019-10-17T07:36:19.000"/>
        <d v="2019-10-17T08:06:02.000"/>
        <d v="2019-10-04T12:29:01.000"/>
        <d v="2019-10-06T17:08:38.000"/>
        <d v="2019-10-07T07:35:31.000"/>
        <d v="2019-10-10T08:53:06.000"/>
        <d v="2019-10-13T05:26:14.000"/>
        <d v="2019-10-13T14:41:25.000"/>
        <d v="2019-10-13T17:50:10.000"/>
        <d v="2019-10-14T13:59:20.000"/>
        <d v="2019-10-15T04:55:37.000"/>
        <d v="2019-10-17T00:17:58.000"/>
        <d v="2019-10-17T13:43:14.000"/>
        <d v="2019-10-11T15:01:24.000"/>
        <d v="2019-10-14T15:02:08.000"/>
        <d v="2019-10-04T15:20:04.000"/>
        <d v="2019-10-05T15:20:06.000"/>
        <d v="2019-10-07T15:20:06.000"/>
        <d v="2019-10-09T15:20:06.000"/>
        <d v="2019-10-10T14:58:28.000"/>
        <d v="2019-10-15T15:25:05.000"/>
        <d v="2019-10-15T17:02:11.000"/>
        <d v="2019-10-16T15:25:07.000"/>
        <d v="2019-10-17T15:25:05.000"/>
        <d v="2019-10-15T18:47:03.000"/>
        <d v="2019-10-16T13:53:33.000"/>
        <d v="2019-10-17T10:49:05.000"/>
        <d v="2019-10-17T16:09:33.000"/>
        <d v="2019-10-17T17:08:22.000"/>
        <d v="2019-10-17T20:57:01.000"/>
        <d v="2019-10-17T21:50:14.000"/>
        <d v="2019-10-06T17:04:45.000"/>
        <d v="2019-10-14T06:38:42.000"/>
        <d v="2019-10-17T21:45:05.000"/>
        <d v="2019-10-17T22:06:09.000"/>
      </sharedItems>
      <fieldGroup par="66" base="22">
        <rangePr groupBy="hours" autoEnd="1" autoStart="1" startDate="2019-09-04T14:32:20.000" endDate="2019-10-17T22:06:09.000"/>
        <groupItems count="26">
          <s v="&lt;9/4/2019"/>
          <s v="12 AM"/>
          <s v="1 AM"/>
          <s v="2 AM"/>
          <s v="3 AM"/>
          <s v="4 AM"/>
          <s v="5 AM"/>
          <s v="6 AM"/>
          <s v="7 AM"/>
          <s v="8 AM"/>
          <s v="9 AM"/>
          <s v="10 AM"/>
          <s v="11 AM"/>
          <s v="12 PM"/>
          <s v="1 PM"/>
          <s v="2 PM"/>
          <s v="3 PM"/>
          <s v="4 PM"/>
          <s v="5 PM"/>
          <s v="6 PM"/>
          <s v="7 PM"/>
          <s v="8 PM"/>
          <s v="9 PM"/>
          <s v="10 PM"/>
          <s v="11 PM"/>
          <s v="&gt;10/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4T14:32:20.000" endDate="2019-10-17T22:06:09.000"/>
        <groupItems count="368">
          <s v="&lt;9/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19"/>
        </groupItems>
      </fieldGroup>
    </cacheField>
    <cacheField name="Months" databaseField="0">
      <sharedItems containsMixedTypes="0" count="0"/>
      <fieldGroup base="22">
        <rangePr groupBy="months" autoEnd="1" autoStart="1" startDate="2019-09-04T14:32:20.000" endDate="2019-10-17T22:06:09.000"/>
        <groupItems count="14">
          <s v="&lt;9/4/2019"/>
          <s v="Jan"/>
          <s v="Feb"/>
          <s v="Mar"/>
          <s v="Apr"/>
          <s v="May"/>
          <s v="Jun"/>
          <s v="Jul"/>
          <s v="Aug"/>
          <s v="Sep"/>
          <s v="Oct"/>
          <s v="Nov"/>
          <s v="Dec"/>
          <s v="&gt;10/17/2019"/>
        </groupItems>
      </fieldGroup>
    </cacheField>
    <cacheField name="Years" databaseField="0">
      <sharedItems containsMixedTypes="0" count="0"/>
      <fieldGroup base="22">
        <rangePr groupBy="years" autoEnd="1" autoStart="1" startDate="2019-09-04T14:32:20.000" endDate="2019-10-17T22:06:09.000"/>
        <groupItems count="3">
          <s v="&lt;9/4/2019"/>
          <s v="2019"/>
          <s v="&gt;10/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6">
  <r>
    <s v="rolex"/>
    <s v="kevinstaut"/>
    <m/>
    <m/>
    <m/>
    <m/>
    <m/>
    <m/>
    <m/>
    <m/>
    <s v="No"/>
    <n v="3"/>
    <m/>
    <m/>
    <x v="0"/>
    <d v="2019-09-04T14:32:20.000"/>
    <s v="@RolexGrandSlam Good luck to the #RolexFamily @scott_brash, @kentfarrington, Martin Fuchs, @steveguerdat, Eric Lamaze, @kevinstaut."/>
    <m/>
    <m/>
    <x v="0"/>
    <m/>
    <s v="http://pbs.twimg.com/profile_images/1070337286338940929/2F7gZ9Cr_normal.jpg"/>
    <x v="0"/>
    <s v="https://twitter.com/#!/rolex/status/1169256887587676161"/>
    <m/>
    <m/>
    <s v="1169256887587676161"/>
    <s v="1169256301559332866"/>
    <b v="0"/>
    <n v="68"/>
    <s v="494027712"/>
    <b v="0"/>
    <s v="en"/>
    <m/>
    <s v=""/>
    <b v="0"/>
    <n v="14"/>
    <s v=""/>
    <s v="Twitter Web App"/>
    <b v="0"/>
    <s v="1169256301559332866"/>
    <s v="Retweet"/>
    <n v="0"/>
    <n v="0"/>
    <m/>
    <m/>
    <m/>
    <m/>
    <m/>
    <m/>
    <m/>
    <m/>
    <n v="1"/>
    <s v="7"/>
    <s v="7"/>
    <m/>
    <m/>
    <m/>
    <m/>
    <m/>
    <m/>
    <m/>
    <m/>
    <m/>
  </r>
  <r>
    <s v="larryneelis"/>
    <s v="larryneelis"/>
    <m/>
    <m/>
    <m/>
    <m/>
    <m/>
    <m/>
    <m/>
    <m/>
    <s v="No"/>
    <n v="4"/>
    <m/>
    <m/>
    <x v="1"/>
    <d v="2019-10-04T03:16:40.000"/>
    <s v="😂 NASA those lying 💩. Mission Control couldn’t find a fetus in a Lamaze Class. https://t.co/wojhmV9JrA"/>
    <s v="https://twitter.com/cajun4trump/status/1179952430215303170"/>
    <s v="twitter.com"/>
    <x v="1"/>
    <m/>
    <s v="http://pbs.twimg.com/profile_images/962253342465343488/H3DaFU2E_normal.jpg"/>
    <x v="1"/>
    <s v="https://twitter.com/#!/larryneelis/status/1179958485263323137"/>
    <m/>
    <m/>
    <s v="1179958485263323137"/>
    <m/>
    <b v="0"/>
    <n v="0"/>
    <s v=""/>
    <b v="1"/>
    <s v="en"/>
    <m/>
    <s v="1179952430215303170"/>
    <b v="0"/>
    <n v="0"/>
    <s v=""/>
    <s v="Twitter for iPad"/>
    <b v="0"/>
    <s v="1179958485263323137"/>
    <s v="Tweet"/>
    <n v="0"/>
    <n v="0"/>
    <m/>
    <m/>
    <m/>
    <m/>
    <m/>
    <m/>
    <m/>
    <m/>
    <n v="1"/>
    <s v="1"/>
    <s v="1"/>
    <n v="0"/>
    <n v="0"/>
    <n v="1"/>
    <n v="7.142857142857143"/>
    <n v="0"/>
    <n v="0"/>
    <n v="13"/>
    <n v="92.85714285714286"/>
    <n v="14"/>
  </r>
  <r>
    <s v="rashawnscott"/>
    <s v="jojogilmore"/>
    <m/>
    <m/>
    <m/>
    <m/>
    <m/>
    <m/>
    <m/>
    <m/>
    <s v="No"/>
    <n v="5"/>
    <m/>
    <m/>
    <x v="2"/>
    <d v="2019-10-04T05:22:53.000"/>
    <s v="@JoJoGilmore Strengthen that pelvic floor and you’ll be alright. Also looking up some lamaze classes"/>
    <m/>
    <m/>
    <x v="1"/>
    <m/>
    <s v="http://pbs.twimg.com/profile_images/1112881773283823617/_6icT7qN_normal.jpg"/>
    <x v="2"/>
    <s v="https://twitter.com/#!/rashawnscott/status/1179990249700651008"/>
    <m/>
    <m/>
    <s v="1179990249700651008"/>
    <s v="1179988916738412544"/>
    <b v="0"/>
    <n v="1"/>
    <s v="397852205"/>
    <b v="0"/>
    <s v="en"/>
    <m/>
    <s v=""/>
    <b v="0"/>
    <n v="0"/>
    <s v=""/>
    <s v="Twitter for iPhone"/>
    <b v="0"/>
    <s v="1179988916738412544"/>
    <s v="Tweet"/>
    <n v="0"/>
    <n v="0"/>
    <m/>
    <m/>
    <m/>
    <m/>
    <m/>
    <m/>
    <m/>
    <m/>
    <n v="1"/>
    <s v="87"/>
    <s v="87"/>
    <n v="0"/>
    <n v="0"/>
    <n v="0"/>
    <n v="0"/>
    <n v="0"/>
    <n v="0"/>
    <n v="16"/>
    <n v="100"/>
    <n v="16"/>
  </r>
  <r>
    <s v="kelle938"/>
    <s v="kelle938"/>
    <m/>
    <m/>
    <m/>
    <m/>
    <m/>
    <m/>
    <m/>
    <m/>
    <s v="No"/>
    <n v="6"/>
    <m/>
    <m/>
    <x v="1"/>
    <d v="2019-10-04T05:52:12.000"/>
    <s v="Guys. People drank at my baby shower. So I'm allowed to live my best this weekend. I didnt hey a visa to do lamaze breathing"/>
    <m/>
    <m/>
    <x v="1"/>
    <m/>
    <s v="http://pbs.twimg.com/profile_images/1071556681971191808/etIDMPBl_normal.jpg"/>
    <x v="3"/>
    <s v="https://twitter.com/#!/kelle938/status/1179997627242483712"/>
    <m/>
    <m/>
    <s v="1179997627242483712"/>
    <m/>
    <b v="0"/>
    <n v="0"/>
    <s v=""/>
    <b v="0"/>
    <s v="en"/>
    <m/>
    <s v=""/>
    <b v="0"/>
    <n v="0"/>
    <s v=""/>
    <s v="Twitter for Android"/>
    <b v="0"/>
    <s v="1179997627242483712"/>
    <s v="Tweet"/>
    <n v="0"/>
    <n v="0"/>
    <m/>
    <m/>
    <m/>
    <m/>
    <m/>
    <m/>
    <m/>
    <m/>
    <n v="1"/>
    <s v="1"/>
    <s v="1"/>
    <n v="1"/>
    <n v="4"/>
    <n v="0"/>
    <n v="0"/>
    <n v="0"/>
    <n v="0"/>
    <n v="24"/>
    <n v="96"/>
    <n v="25"/>
  </r>
  <r>
    <s v="jcw05887206"/>
    <s v="jcw05887206"/>
    <m/>
    <m/>
    <m/>
    <m/>
    <m/>
    <m/>
    <m/>
    <m/>
    <s v="No"/>
    <n v="7"/>
    <m/>
    <m/>
    <x v="1"/>
    <d v="2019-10-04T07:10:02.000"/>
    <s v="His wife taught him the Lamaze Method for giving birth, he adapted it to add tears😢😭 https://t.co/DFZT5kSjEj"/>
    <s v="https://twitter.com/nadsjohnny/status/1179962363069550593"/>
    <s v="twitter.com"/>
    <x v="1"/>
    <m/>
    <s v="http://pbs.twimg.com/profile_images/1177809757564014592/rOglaX9n_normal.jpg"/>
    <x v="4"/>
    <s v="https://twitter.com/#!/jcw05887206/status/1180017216999378944"/>
    <m/>
    <m/>
    <s v="1180017216999378944"/>
    <m/>
    <b v="0"/>
    <n v="0"/>
    <s v=""/>
    <b v="1"/>
    <s v="en"/>
    <m/>
    <s v="1179962363069550593"/>
    <b v="0"/>
    <n v="0"/>
    <s v=""/>
    <s v="Twitter for iPhone"/>
    <b v="0"/>
    <s v="1180017216999378944"/>
    <s v="Tweet"/>
    <n v="0"/>
    <n v="0"/>
    <m/>
    <m/>
    <m/>
    <m/>
    <m/>
    <m/>
    <m/>
    <m/>
    <n v="1"/>
    <s v="1"/>
    <s v="1"/>
    <n v="0"/>
    <n v="0"/>
    <n v="0"/>
    <n v="0"/>
    <n v="0"/>
    <n v="0"/>
    <n v="16"/>
    <n v="100"/>
    <n v="16"/>
  </r>
  <r>
    <s v="enterandwincoza"/>
    <s v="enterandwincoza"/>
    <m/>
    <m/>
    <m/>
    <m/>
    <m/>
    <m/>
    <m/>
    <m/>
    <s v="No"/>
    <n v="8"/>
    <m/>
    <m/>
    <x v="1"/>
    <d v="2019-10-04T11:05:00.000"/>
    <s v="Win a Lamaze Hamper - https://t.co/dFIjn7zRTn #ParentingHub"/>
    <s v="https://enterandwin.co.za/?p=8648"/>
    <s v="co.za"/>
    <x v="2"/>
    <m/>
    <s v="http://pbs.twimg.com/profile_images/1101225453/EndW_normal.JPG"/>
    <x v="5"/>
    <s v="https://twitter.com/#!/enterandwincoza/status/1180076348556972032"/>
    <m/>
    <m/>
    <s v="1180076348556972032"/>
    <m/>
    <b v="0"/>
    <n v="0"/>
    <s v=""/>
    <b v="0"/>
    <s v="en"/>
    <m/>
    <s v=""/>
    <b v="0"/>
    <n v="0"/>
    <s v=""/>
    <s v="enterandwincoza"/>
    <b v="0"/>
    <s v="1180076348556972032"/>
    <s v="Tweet"/>
    <n v="0"/>
    <n v="0"/>
    <m/>
    <m/>
    <m/>
    <m/>
    <m/>
    <m/>
    <m/>
    <m/>
    <n v="1"/>
    <s v="1"/>
    <s v="1"/>
    <n v="1"/>
    <n v="20"/>
    <n v="1"/>
    <n v="20"/>
    <n v="0"/>
    <n v="0"/>
    <n v="3"/>
    <n v="60"/>
    <n v="5"/>
  </r>
  <r>
    <s v="djseanswift1"/>
    <s v="ucrstation"/>
    <m/>
    <m/>
    <m/>
    <m/>
    <m/>
    <m/>
    <m/>
    <m/>
    <s v="No"/>
    <n v="9"/>
    <m/>
    <m/>
    <x v="0"/>
    <d v="2019-10-04T12:50:12.000"/>
    <s v="RT @UCRSTATION: solo LaMaze - dj squirt drops_2"/>
    <m/>
    <m/>
    <x v="1"/>
    <m/>
    <s v="http://pbs.twimg.com/profile_images/1149666863946842112/adtUZFpC_normal.jpg"/>
    <x v="6"/>
    <s v="https://twitter.com/#!/djseanswift1/status/1180102821351436299"/>
    <m/>
    <m/>
    <s v="1180102821351436299"/>
    <m/>
    <b v="0"/>
    <n v="0"/>
    <s v=""/>
    <b v="0"/>
    <s v="en"/>
    <m/>
    <s v=""/>
    <b v="0"/>
    <n v="1"/>
    <s v="1180097488524591106"/>
    <s v="Twitter for iPhone"/>
    <b v="0"/>
    <s v="1180097488524591106"/>
    <s v="Tweet"/>
    <n v="0"/>
    <n v="0"/>
    <m/>
    <m/>
    <m/>
    <m/>
    <m/>
    <m/>
    <m/>
    <m/>
    <n v="1"/>
    <s v="86"/>
    <s v="86"/>
    <n v="0"/>
    <n v="0"/>
    <n v="0"/>
    <n v="0"/>
    <n v="0"/>
    <n v="0"/>
    <n v="7"/>
    <n v="100"/>
    <n v="7"/>
  </r>
  <r>
    <s v="clark_gasm"/>
    <s v="jodingerscat"/>
    <m/>
    <m/>
    <m/>
    <m/>
    <m/>
    <m/>
    <m/>
    <m/>
    <s v="No"/>
    <n v="10"/>
    <m/>
    <m/>
    <x v="0"/>
    <d v="2019-10-04T14:52:49.000"/>
    <s v="RT @JodingersCat: Karen nobody cares about your SAT scores at Lamaze class"/>
    <m/>
    <m/>
    <x v="1"/>
    <m/>
    <s v="http://pbs.twimg.com/profile_images/1176713702558568448/V9ag5S5H_normal.jpg"/>
    <x v="7"/>
    <s v="https://twitter.com/#!/clark_gasm/status/1180133679798067201"/>
    <m/>
    <m/>
    <s v="1180133679798067201"/>
    <m/>
    <b v="0"/>
    <n v="0"/>
    <s v=""/>
    <b v="0"/>
    <s v="en"/>
    <m/>
    <s v=""/>
    <b v="0"/>
    <n v="19"/>
    <s v="1175408248419168256"/>
    <s v="Twitter for iPhone"/>
    <b v="0"/>
    <s v="1175408248419168256"/>
    <s v="Tweet"/>
    <n v="0"/>
    <n v="0"/>
    <m/>
    <m/>
    <m/>
    <m/>
    <m/>
    <m/>
    <m/>
    <m/>
    <n v="1"/>
    <s v="16"/>
    <s v="16"/>
    <n v="0"/>
    <n v="0"/>
    <n v="0"/>
    <n v="0"/>
    <n v="0"/>
    <n v="0"/>
    <n v="12"/>
    <n v="100"/>
    <n v="12"/>
  </r>
  <r>
    <s v="tafkabdhcg73"/>
    <s v="jodingerscat"/>
    <m/>
    <m/>
    <m/>
    <m/>
    <m/>
    <m/>
    <m/>
    <m/>
    <s v="No"/>
    <n v="11"/>
    <m/>
    <m/>
    <x v="0"/>
    <d v="2019-10-04T14:56:00.000"/>
    <s v="RT @JodingersCat: Karen nobody cares about your SAT scores at Lamaze class"/>
    <m/>
    <m/>
    <x v="1"/>
    <m/>
    <s v="http://pbs.twimg.com/profile_images/1175789261586436098/ynpYwIuj_normal.jpg"/>
    <x v="8"/>
    <s v="https://twitter.com/#!/tafkabdhcg73/status/1180134481459630080"/>
    <m/>
    <m/>
    <s v="1180134481459630080"/>
    <m/>
    <b v="0"/>
    <n v="0"/>
    <s v=""/>
    <b v="0"/>
    <s v="en"/>
    <m/>
    <s v=""/>
    <b v="0"/>
    <n v="19"/>
    <s v="1175408248419168256"/>
    <s v="Twitter for Android"/>
    <b v="0"/>
    <s v="1175408248419168256"/>
    <s v="Tweet"/>
    <n v="0"/>
    <n v="0"/>
    <m/>
    <m/>
    <m/>
    <m/>
    <m/>
    <m/>
    <m/>
    <m/>
    <n v="1"/>
    <s v="16"/>
    <s v="16"/>
    <n v="0"/>
    <n v="0"/>
    <n v="0"/>
    <n v="0"/>
    <n v="0"/>
    <n v="0"/>
    <n v="12"/>
    <n v="100"/>
    <n v="12"/>
  </r>
  <r>
    <s v="impettyasfuck"/>
    <s v="danitheduck21"/>
    <m/>
    <m/>
    <m/>
    <m/>
    <m/>
    <m/>
    <m/>
    <m/>
    <s v="No"/>
    <n v="12"/>
    <m/>
    <m/>
    <x v="2"/>
    <d v="2019-10-04T16:01:20.000"/>
    <s v="@danitheduck21 When they were at the hospital and sam was going with molly to lamaze class... he didnt outright say it but he alluded to it and said that he and sam could try again. 😔😔"/>
    <m/>
    <m/>
    <x v="1"/>
    <m/>
    <s v="http://pbs.twimg.com/profile_images/1165651205869244417/sUBFNYr9_normal.jpg"/>
    <x v="9"/>
    <s v="https://twitter.com/#!/impettyasfuck/status/1180150920602095616"/>
    <m/>
    <m/>
    <s v="1180150920602095616"/>
    <s v="1179943976373112832"/>
    <b v="0"/>
    <n v="0"/>
    <s v="4107317134"/>
    <b v="0"/>
    <s v="en"/>
    <m/>
    <s v=""/>
    <b v="0"/>
    <n v="0"/>
    <s v=""/>
    <s v="Twitter for Android"/>
    <b v="0"/>
    <s v="1179943976373112832"/>
    <s v="Tweet"/>
    <n v="0"/>
    <n v="0"/>
    <m/>
    <m/>
    <m/>
    <m/>
    <m/>
    <m/>
    <m/>
    <m/>
    <n v="1"/>
    <s v="85"/>
    <s v="85"/>
    <n v="0"/>
    <n v="0"/>
    <n v="0"/>
    <n v="0"/>
    <n v="0"/>
    <n v="0"/>
    <n v="35"/>
    <n v="100"/>
    <n v="35"/>
  </r>
  <r>
    <s v="wthompsonjd"/>
    <s v="wthompsonjd"/>
    <m/>
    <m/>
    <m/>
    <m/>
    <m/>
    <m/>
    <m/>
    <m/>
    <s v="No"/>
    <n v="13"/>
    <m/>
    <m/>
    <x v="1"/>
    <d v="2019-10-04T16:45:54.000"/>
    <s v="Don't let them break your spirit! (Or your lead / lamaze rhythm). https://t.co/4oKbCfTw1k"/>
    <s v="https://twitter.com/CassandraYoung/status/1180073562671067136"/>
    <s v="twitter.com"/>
    <x v="1"/>
    <m/>
    <s v="http://pbs.twimg.com/profile_images/861005364849987586/MVOZCVIE_normal.jpg"/>
    <x v="10"/>
    <s v="https://twitter.com/#!/wthompsonjd/status/1180162137202860032"/>
    <m/>
    <m/>
    <s v="1180162137202860032"/>
    <m/>
    <b v="0"/>
    <n v="0"/>
    <s v=""/>
    <b v="1"/>
    <s v="en"/>
    <m/>
    <s v="1180073562671067136"/>
    <b v="0"/>
    <n v="0"/>
    <s v=""/>
    <s v="Twitter Web App"/>
    <b v="0"/>
    <s v="1180162137202860032"/>
    <s v="Tweet"/>
    <n v="0"/>
    <n v="0"/>
    <m/>
    <m/>
    <m/>
    <m/>
    <m/>
    <m/>
    <m/>
    <m/>
    <n v="1"/>
    <s v="1"/>
    <s v="1"/>
    <n v="1"/>
    <n v="9.090909090909092"/>
    <n v="1"/>
    <n v="9.090909090909092"/>
    <n v="0"/>
    <n v="0"/>
    <n v="9"/>
    <n v="81.81818181818181"/>
    <n v="11"/>
  </r>
  <r>
    <s v="bmwillz1"/>
    <s v="bmwillz1"/>
    <m/>
    <m/>
    <m/>
    <m/>
    <m/>
    <m/>
    <m/>
    <m/>
    <s v="No"/>
    <n v="14"/>
    <m/>
    <m/>
    <x v="1"/>
    <d v="2019-10-04T17:43:18.000"/>
    <s v="Sean McVay is Jared Goff's Lamaze coach."/>
    <m/>
    <m/>
    <x v="1"/>
    <m/>
    <s v="http://pbs.twimg.com/profile_images/1177370444447571974/6roTwMSH_normal.jpg"/>
    <x v="11"/>
    <s v="https://twitter.com/#!/bmwillz1/status/1180176580452196354"/>
    <m/>
    <m/>
    <s v="1180176580452196354"/>
    <m/>
    <b v="0"/>
    <n v="0"/>
    <s v=""/>
    <b v="0"/>
    <s v="ht"/>
    <m/>
    <s v=""/>
    <b v="0"/>
    <n v="0"/>
    <s v=""/>
    <s v="Twitter for Android"/>
    <b v="0"/>
    <s v="1180176580452196354"/>
    <s v="Tweet"/>
    <n v="0"/>
    <n v="0"/>
    <m/>
    <m/>
    <m/>
    <m/>
    <m/>
    <m/>
    <m/>
    <m/>
    <n v="1"/>
    <s v="1"/>
    <s v="1"/>
    <n v="0"/>
    <n v="0"/>
    <n v="0"/>
    <n v="0"/>
    <n v="0"/>
    <n v="0"/>
    <n v="7"/>
    <n v="100"/>
    <n v="7"/>
  </r>
  <r>
    <s v="aubboq"/>
    <s v="mathildepanot"/>
    <m/>
    <m/>
    <m/>
    <m/>
    <m/>
    <m/>
    <m/>
    <m/>
    <s v="No"/>
    <n v="15"/>
    <m/>
    <m/>
    <x v="0"/>
    <d v="2019-10-04T18:04:57.000"/>
    <s v="@LamazePietro @CycloDisruptive @JLMelenchon @MathildePanot Voilà exactement ce que tu m'a répondu._x000a_Lamaze Pietro@LamazePietro_x000a_·_x000a_6h_x000a_En réponse à _x000a_@AubBoq_x000a_ _x000a_@CycloDisruptive_x000a_  et 2 autres_x000a_Petite raciste xénophobe"/>
    <m/>
    <m/>
    <x v="1"/>
    <m/>
    <s v="http://pbs.twimg.com/profile_images/1125123030932389890/FMrQ5ctZ_normal.jpg"/>
    <x v="12"/>
    <s v="https://twitter.com/#!/aubboq/status/1180182031583584257"/>
    <m/>
    <m/>
    <s v="1180182031583584257"/>
    <s v="1180178327757348866"/>
    <b v="0"/>
    <n v="0"/>
    <s v="1147984311301353472"/>
    <b v="0"/>
    <s v="fr"/>
    <m/>
    <s v=""/>
    <b v="0"/>
    <n v="0"/>
    <s v=""/>
    <s v="Twitter Web App"/>
    <b v="0"/>
    <s v="1180178327757348866"/>
    <s v="Tweet"/>
    <n v="0"/>
    <n v="0"/>
    <m/>
    <m/>
    <m/>
    <m/>
    <m/>
    <m/>
    <m/>
    <m/>
    <n v="1"/>
    <s v="17"/>
    <s v="17"/>
    <m/>
    <m/>
    <m/>
    <m/>
    <m/>
    <m/>
    <m/>
    <m/>
    <m/>
  </r>
  <r>
    <s v="cortessemia"/>
    <s v="jodingerscat"/>
    <m/>
    <m/>
    <m/>
    <m/>
    <m/>
    <m/>
    <m/>
    <m/>
    <s v="No"/>
    <n v="19"/>
    <m/>
    <m/>
    <x v="0"/>
    <d v="2019-10-04T18:42:38.000"/>
    <s v="RT @JodingersCat: Karen nobody cares about your SAT scores at Lamaze class"/>
    <m/>
    <m/>
    <x v="1"/>
    <m/>
    <s v="http://pbs.twimg.com/profile_images/1152260315234668544/tfdh4V1x_normal.jpg"/>
    <x v="13"/>
    <s v="https://twitter.com/#!/cortessemia/status/1180191512614686720"/>
    <m/>
    <m/>
    <s v="1180191512614686720"/>
    <m/>
    <b v="0"/>
    <n v="0"/>
    <s v=""/>
    <b v="0"/>
    <s v="en"/>
    <m/>
    <s v=""/>
    <b v="0"/>
    <n v="19"/>
    <s v="1175408248419168256"/>
    <s v="Twitter for Android"/>
    <b v="0"/>
    <s v="1175408248419168256"/>
    <s v="Tweet"/>
    <n v="0"/>
    <n v="0"/>
    <m/>
    <m/>
    <m/>
    <m/>
    <m/>
    <m/>
    <m/>
    <m/>
    <n v="1"/>
    <s v="16"/>
    <s v="16"/>
    <n v="0"/>
    <n v="0"/>
    <n v="0"/>
    <n v="0"/>
    <n v="0"/>
    <n v="0"/>
    <n v="12"/>
    <n v="100"/>
    <n v="12"/>
  </r>
  <r>
    <s v="jodingerscat"/>
    <s v="jodingerscat"/>
    <m/>
    <m/>
    <m/>
    <m/>
    <m/>
    <m/>
    <m/>
    <m/>
    <s v="No"/>
    <n v="20"/>
    <m/>
    <m/>
    <x v="1"/>
    <d v="2019-09-21T13:55:39.000"/>
    <s v="Karen nobody cares about your SAT scores at Lamaze class"/>
    <m/>
    <m/>
    <x v="1"/>
    <m/>
    <s v="http://pbs.twimg.com/profile_images/1182398791858696192/di_5nwGE_normal.jpg"/>
    <x v="14"/>
    <s v="https://twitter.com/#!/jodingerscat/status/1175408248419168256"/>
    <m/>
    <m/>
    <s v="1175408248419168256"/>
    <m/>
    <b v="0"/>
    <n v="50"/>
    <s v=""/>
    <b v="0"/>
    <s v="en"/>
    <m/>
    <s v=""/>
    <b v="0"/>
    <n v="19"/>
    <s v=""/>
    <s v="Twitter for Android"/>
    <b v="0"/>
    <s v="1175408248419168256"/>
    <s v="Retweet"/>
    <n v="0"/>
    <n v="0"/>
    <m/>
    <m/>
    <m/>
    <m/>
    <m/>
    <m/>
    <m/>
    <m/>
    <n v="1"/>
    <s v="16"/>
    <s v="16"/>
    <n v="0"/>
    <n v="0"/>
    <n v="0"/>
    <n v="0"/>
    <n v="0"/>
    <n v="0"/>
    <n v="10"/>
    <n v="100"/>
    <n v="10"/>
  </r>
  <r>
    <s v="maybepilejokes"/>
    <s v="jodingerscat"/>
    <m/>
    <m/>
    <m/>
    <m/>
    <m/>
    <m/>
    <m/>
    <m/>
    <s v="No"/>
    <n v="21"/>
    <m/>
    <m/>
    <x v="0"/>
    <d v="2019-10-04T19:51:03.000"/>
    <s v="RT @JodingersCat: Karen nobody cares about your SAT scores at Lamaze class"/>
    <m/>
    <m/>
    <x v="1"/>
    <m/>
    <s v="http://pbs.twimg.com/profile_images/1162696286325186560/W1t4qnat_normal.jpg"/>
    <x v="15"/>
    <s v="https://twitter.com/#!/maybepilejokes/status/1180208732002648064"/>
    <m/>
    <m/>
    <s v="1180208732002648064"/>
    <m/>
    <b v="0"/>
    <n v="0"/>
    <s v=""/>
    <b v="0"/>
    <s v="en"/>
    <m/>
    <s v=""/>
    <b v="0"/>
    <n v="19"/>
    <s v="1175408248419168256"/>
    <s v="Twitter for Android"/>
    <b v="0"/>
    <s v="1175408248419168256"/>
    <s v="Tweet"/>
    <n v="0"/>
    <n v="0"/>
    <m/>
    <m/>
    <m/>
    <m/>
    <m/>
    <m/>
    <m/>
    <m/>
    <n v="1"/>
    <s v="16"/>
    <s v="16"/>
    <n v="0"/>
    <n v="0"/>
    <n v="0"/>
    <n v="0"/>
    <n v="0"/>
    <n v="0"/>
    <n v="12"/>
    <n v="100"/>
    <n v="12"/>
  </r>
  <r>
    <s v="cffschroeder"/>
    <s v="cffschroeder"/>
    <m/>
    <m/>
    <m/>
    <m/>
    <m/>
    <m/>
    <m/>
    <m/>
    <s v="No"/>
    <n v="22"/>
    <m/>
    <m/>
    <x v="1"/>
    <d v="2019-10-04T22:27:51.000"/>
    <s v="Good for you!!  My son, Tom, was EXTREMELY needle phobic. It took 4-6 nurses to hold him down.  I finally had him do Lamaze exercises 😜 But the turning point came when we all  gave blood in a family group. He had to be ‘Tough’ for his girl cousins.  He became a “man” LOL 😍😍 https://t.co/35JHCNJZTN"/>
    <s v="https://twitter.com/bryblog/status/1180076851181625345"/>
    <s v="twitter.com"/>
    <x v="1"/>
    <m/>
    <s v="http://pbs.twimg.com/profile_images/1089933046223007744/xN66Cb7A_normal.jpg"/>
    <x v="16"/>
    <s v="https://twitter.com/#!/cffschroeder/status/1180248192803147776"/>
    <m/>
    <m/>
    <s v="1180248192803147776"/>
    <m/>
    <b v="0"/>
    <n v="3"/>
    <s v=""/>
    <b v="1"/>
    <s v="en"/>
    <m/>
    <s v="1180076851181625345"/>
    <b v="0"/>
    <n v="0"/>
    <s v=""/>
    <s v="Twitter for iPhone"/>
    <b v="0"/>
    <s v="1180248192803147776"/>
    <s v="Tweet"/>
    <n v="0"/>
    <n v="0"/>
    <s v="-106.7576226,35.217658 _x000a_-106.566425,35.217658 _x000a_-106.566425,35.3747081 _x000a_-106.7576226,35.3747081"/>
    <s v="United States"/>
    <s v="US"/>
    <s v="Rio Rancho, NM"/>
    <s v="0046bfef79c8e224"/>
    <s v="Rio Rancho"/>
    <s v="city"/>
    <s v="https://api.twitter.com/1.1/geo/id/0046bfef79c8e224.json"/>
    <n v="1"/>
    <s v="1"/>
    <s v="1"/>
    <n v="2"/>
    <n v="3.7037037037037037"/>
    <n v="1"/>
    <n v="1.8518518518518519"/>
    <n v="0"/>
    <n v="0"/>
    <n v="51"/>
    <n v="94.44444444444444"/>
    <n v="54"/>
  </r>
  <r>
    <s v="cherrycordial98"/>
    <s v="cherrycordial98"/>
    <m/>
    <m/>
    <m/>
    <m/>
    <m/>
    <m/>
    <m/>
    <m/>
    <s v="No"/>
    <n v="23"/>
    <m/>
    <m/>
    <x v="1"/>
    <d v="2019-10-04T22:35:16.000"/>
    <s v="quick thing right before i nap but why did i have a dream where johnny dyed his hair like butterscotch blond and we were married and expecting and going to lamaze together. what the fuck is with my subconscious lately"/>
    <m/>
    <m/>
    <x v="1"/>
    <m/>
    <s v="http://pbs.twimg.com/profile_images/1181321074832629760/3W66C320_normal.jpg"/>
    <x v="17"/>
    <s v="https://twitter.com/#!/cherrycordial98/status/1180250056940634112"/>
    <m/>
    <m/>
    <s v="1180250056940634112"/>
    <m/>
    <b v="0"/>
    <n v="0"/>
    <s v=""/>
    <b v="0"/>
    <s v="en"/>
    <m/>
    <s v=""/>
    <b v="0"/>
    <n v="0"/>
    <s v=""/>
    <s v="Twitter for iPhone"/>
    <b v="0"/>
    <s v="1180250056940634112"/>
    <s v="Tweet"/>
    <n v="0"/>
    <n v="0"/>
    <m/>
    <m/>
    <m/>
    <m/>
    <m/>
    <m/>
    <m/>
    <m/>
    <n v="1"/>
    <s v="1"/>
    <s v="1"/>
    <n v="2"/>
    <n v="5"/>
    <n v="1"/>
    <n v="2.5"/>
    <n v="0"/>
    <n v="0"/>
    <n v="37"/>
    <n v="92.5"/>
    <n v="40"/>
  </r>
  <r>
    <s v="meladalklimat"/>
    <s v="kevinsta"/>
    <m/>
    <m/>
    <m/>
    <m/>
    <m/>
    <m/>
    <m/>
    <m/>
    <s v="No"/>
    <n v="24"/>
    <m/>
    <m/>
    <x v="0"/>
    <d v="2019-10-04T22:35:40.000"/>
    <s v="RT @ROLEX: @RolexGrandSlam Good luck to the #RolexFamily @scott_brash, @kentfarrington, Martin Fuchs, @steveguerdat, Eric Lamaze, @kevinsta…"/>
    <m/>
    <m/>
    <x v="0"/>
    <m/>
    <s v="http://pbs.twimg.com/profile_images/1132029007002841088/BThDwZoc_normal.jpg"/>
    <x v="18"/>
    <s v="https://twitter.com/#!/meladalklimat/status/1180250160540114945"/>
    <m/>
    <m/>
    <s v="1180250160540114945"/>
    <m/>
    <b v="0"/>
    <n v="0"/>
    <s v=""/>
    <b v="0"/>
    <s v="en"/>
    <m/>
    <s v=""/>
    <b v="0"/>
    <n v="14"/>
    <s v="1169256887587676161"/>
    <s v="Twitter for Android"/>
    <b v="0"/>
    <s v="1169256887587676161"/>
    <s v="Tweet"/>
    <n v="0"/>
    <n v="0"/>
    <m/>
    <m/>
    <m/>
    <m/>
    <m/>
    <m/>
    <m/>
    <m/>
    <n v="1"/>
    <s v="7"/>
    <s v="7"/>
    <m/>
    <m/>
    <m/>
    <m/>
    <m/>
    <m/>
    <m/>
    <m/>
    <m/>
  </r>
  <r>
    <s v="cindizzi"/>
    <s v="laurenthehough"/>
    <m/>
    <m/>
    <m/>
    <m/>
    <m/>
    <m/>
    <m/>
    <m/>
    <s v="No"/>
    <n v="30"/>
    <m/>
    <m/>
    <x v="2"/>
    <d v="2019-10-04T23:21:25.000"/>
    <s v="@laurenthehough Was running out of characters. It regulates breathing -really keeps me from hyperventilating when anxious.Someone asked me like Lamaze ?😂hell no, no panting do it slow. I’m 62, never gave birth.this may not be the best of the internet, but try it.Laughing helps too 💟"/>
    <m/>
    <m/>
    <x v="1"/>
    <m/>
    <s v="http://pbs.twimg.com/profile_images/1099754456537653248/KqjndLL__normal.png"/>
    <x v="19"/>
    <s v="https://twitter.com/#!/cindizzi/status/1180261672331538432"/>
    <m/>
    <m/>
    <s v="1180261672331538432"/>
    <s v="1180259100896063488"/>
    <b v="0"/>
    <n v="0"/>
    <s v="109761773"/>
    <b v="0"/>
    <s v="en"/>
    <m/>
    <s v=""/>
    <b v="0"/>
    <n v="0"/>
    <s v=""/>
    <s v="Twitter for iPad"/>
    <b v="0"/>
    <s v="1180259100896063488"/>
    <s v="Tweet"/>
    <n v="0"/>
    <n v="0"/>
    <m/>
    <m/>
    <m/>
    <m/>
    <m/>
    <m/>
    <m/>
    <m/>
    <n v="1"/>
    <s v="84"/>
    <s v="84"/>
    <n v="2"/>
    <n v="4.081632653061225"/>
    <n v="3"/>
    <n v="6.122448979591836"/>
    <n v="0"/>
    <n v="0"/>
    <n v="44"/>
    <n v="89.79591836734694"/>
    <n v="49"/>
  </r>
  <r>
    <s v="younglistener"/>
    <s v="arishaffir"/>
    <m/>
    <m/>
    <m/>
    <m/>
    <m/>
    <m/>
    <m/>
    <m/>
    <s v="No"/>
    <n v="31"/>
    <m/>
    <m/>
    <x v="2"/>
    <d v="2019-10-04T23:54:23.000"/>
    <s v="@AriShaffir https://t.co/hF7WftoODB Lamaze maybe?"/>
    <s v="https://www.eventbrite.com/e/birth-fair-2019-tickets-67366574237"/>
    <s v="eventbrite.com"/>
    <x v="1"/>
    <m/>
    <s v="http://pbs.twimg.com/profile_images/1179894937611046912/o8FfIW9e_normal.jpg"/>
    <x v="20"/>
    <s v="https://twitter.com/#!/younglistener/status/1180269967645839360"/>
    <m/>
    <m/>
    <s v="1180269967645839360"/>
    <s v="1180268384258330625"/>
    <b v="0"/>
    <n v="1"/>
    <s v="18351318"/>
    <b v="0"/>
    <s v="en"/>
    <m/>
    <s v=""/>
    <b v="0"/>
    <n v="0"/>
    <s v=""/>
    <s v="Twitter for iPhone"/>
    <b v="0"/>
    <s v="1180268384258330625"/>
    <s v="Tweet"/>
    <n v="0"/>
    <n v="0"/>
    <m/>
    <m/>
    <m/>
    <m/>
    <m/>
    <m/>
    <m/>
    <m/>
    <n v="1"/>
    <s v="25"/>
    <s v="25"/>
    <n v="0"/>
    <n v="0"/>
    <n v="0"/>
    <n v="0"/>
    <n v="0"/>
    <n v="0"/>
    <n v="3"/>
    <n v="100"/>
    <n v="3"/>
  </r>
  <r>
    <s v="migali"/>
    <s v="therock"/>
    <m/>
    <m/>
    <m/>
    <m/>
    <m/>
    <m/>
    <m/>
    <m/>
    <s v="No"/>
    <n v="32"/>
    <m/>
    <m/>
    <x v="0"/>
    <d v="2019-10-05T00:48:01.000"/>
    <s v="@CJ_isnowblue @TheRock I guess The rick  was was your external focal point during lamaze😏"/>
    <m/>
    <m/>
    <x v="1"/>
    <m/>
    <s v="http://pbs.twimg.com/profile_images/1154947941590847488/Ll1y3J4G_normal.jpg"/>
    <x v="21"/>
    <s v="https://twitter.com/#!/migali/status/1180283466627391488"/>
    <m/>
    <m/>
    <s v="1180283466627391488"/>
    <s v="1180281574203506689"/>
    <b v="0"/>
    <n v="1"/>
    <s v="1039139660927258625"/>
    <b v="0"/>
    <s v="en"/>
    <m/>
    <s v=""/>
    <b v="0"/>
    <n v="0"/>
    <s v=""/>
    <s v="Twitter for Android"/>
    <b v="0"/>
    <s v="1180281574203506689"/>
    <s v="Tweet"/>
    <n v="0"/>
    <n v="0"/>
    <m/>
    <m/>
    <m/>
    <m/>
    <m/>
    <m/>
    <m/>
    <m/>
    <n v="1"/>
    <s v="41"/>
    <s v="41"/>
    <m/>
    <m/>
    <m/>
    <m/>
    <m/>
    <m/>
    <m/>
    <m/>
    <m/>
  </r>
  <r>
    <s v="gk73986146"/>
    <s v="gobiggurlsgo"/>
    <m/>
    <m/>
    <m/>
    <m/>
    <m/>
    <m/>
    <m/>
    <m/>
    <s v="No"/>
    <n v="34"/>
    <m/>
    <m/>
    <x v="2"/>
    <d v="2019-10-05T02:15:19.000"/>
    <s v="@GoBigGurlsGo Nope. We’re too far along in the game to be entertaining close minded people. If I wanted to meet a woman. She could say “Meet me at the Pride parade, tampon isle, Lamaze class”. I’d be there."/>
    <m/>
    <m/>
    <x v="1"/>
    <m/>
    <s v="http://pbs.twimg.com/profile_images/1170152986275917829/8jropSNI_normal.jpg"/>
    <x v="22"/>
    <s v="https://twitter.com/#!/gk73986146/status/1180305437062844418"/>
    <m/>
    <m/>
    <s v="1180305437062844418"/>
    <s v="1180300672153071616"/>
    <b v="0"/>
    <n v="2"/>
    <s v="307633778"/>
    <b v="0"/>
    <s v="en"/>
    <m/>
    <s v=""/>
    <b v="0"/>
    <n v="0"/>
    <s v=""/>
    <s v="Twitter for iPhone"/>
    <b v="0"/>
    <s v="1180300672153071616"/>
    <s v="Tweet"/>
    <n v="0"/>
    <n v="0"/>
    <m/>
    <m/>
    <m/>
    <m/>
    <m/>
    <m/>
    <m/>
    <m/>
    <n v="1"/>
    <s v="83"/>
    <s v="83"/>
    <n v="2"/>
    <n v="5"/>
    <n v="0"/>
    <n v="0"/>
    <n v="0"/>
    <n v="0"/>
    <n v="38"/>
    <n v="95"/>
    <n v="40"/>
  </r>
  <r>
    <s v="entitybeyond"/>
    <s v="entitybeyond"/>
    <m/>
    <m/>
    <m/>
    <m/>
    <m/>
    <m/>
    <m/>
    <m/>
    <s v="No"/>
    <n v="35"/>
    <m/>
    <m/>
    <x v="1"/>
    <d v="2019-10-05T04:56:21.000"/>
    <s v="Nifty, confusing, but nifty. So I'm a DEMON, who slays Demons. So... Did I pull a Nezuko? Or did I agree to Shinobu Kocho's &quot;torture you mercilessly for every eaten human&quot; system? Would explain the Breath of the Insect. Tortured and given a butterfly based Lamaze class, fun."/>
    <m/>
    <m/>
    <x v="1"/>
    <m/>
    <s v="http://abs.twimg.com/sticky/default_profile_images/default_profile_normal.png"/>
    <x v="23"/>
    <s v="https://twitter.com/#!/entitybeyond/status/1180345959286329344"/>
    <m/>
    <m/>
    <s v="1180345959286329344"/>
    <s v="1180345956253851648"/>
    <b v="0"/>
    <n v="0"/>
    <s v="1159279042748510208"/>
    <b v="0"/>
    <s v="en"/>
    <m/>
    <s v=""/>
    <b v="0"/>
    <n v="0"/>
    <s v=""/>
    <s v="Twitter for Android"/>
    <b v="0"/>
    <s v="1180345956253851648"/>
    <s v="Tweet"/>
    <n v="0"/>
    <n v="0"/>
    <m/>
    <m/>
    <m/>
    <m/>
    <m/>
    <m/>
    <m/>
    <m/>
    <n v="1"/>
    <s v="1"/>
    <s v="1"/>
    <n v="3"/>
    <n v="6.25"/>
    <n v="5"/>
    <n v="10.416666666666666"/>
    <n v="0"/>
    <n v="0"/>
    <n v="40"/>
    <n v="83.33333333333333"/>
    <n v="48"/>
  </r>
  <r>
    <s v="jeggit"/>
    <s v="jeggit"/>
    <m/>
    <m/>
    <m/>
    <m/>
    <m/>
    <m/>
    <m/>
    <m/>
    <s v="No"/>
    <n v="36"/>
    <m/>
    <m/>
    <x v="1"/>
    <d v="2019-10-05T12:21:45.000"/>
    <s v="The local café has just been descended upon by a herd of fecundities and their beaus from the Lamaze class above. I've had to head for higher ground. #Retreat"/>
    <m/>
    <m/>
    <x v="3"/>
    <m/>
    <s v="http://pbs.twimg.com/profile_images/850464819350294530/OjBAdUhi_normal.jpg"/>
    <x v="24"/>
    <s v="https://twitter.com/#!/jeggit/status/1180458047539482627"/>
    <m/>
    <m/>
    <s v="1180458047539482627"/>
    <m/>
    <b v="0"/>
    <n v="1"/>
    <s v=""/>
    <b v="0"/>
    <s v="en"/>
    <m/>
    <s v=""/>
    <b v="0"/>
    <n v="2"/>
    <s v=""/>
    <s v="Twitter for Android"/>
    <b v="0"/>
    <s v="1180458047539482627"/>
    <s v="Tweet"/>
    <n v="0"/>
    <n v="0"/>
    <m/>
    <m/>
    <m/>
    <m/>
    <m/>
    <m/>
    <m/>
    <m/>
    <n v="1"/>
    <s v="82"/>
    <s v="82"/>
    <n v="0"/>
    <n v="0"/>
    <n v="1"/>
    <n v="3.4482758620689653"/>
    <n v="0"/>
    <n v="0"/>
    <n v="28"/>
    <n v="96.55172413793103"/>
    <n v="29"/>
  </r>
  <r>
    <s v="madmontesaurus"/>
    <s v="jeggit"/>
    <m/>
    <m/>
    <m/>
    <m/>
    <m/>
    <m/>
    <m/>
    <m/>
    <s v="No"/>
    <n v="37"/>
    <m/>
    <m/>
    <x v="0"/>
    <d v="2019-10-05T12:32:58.000"/>
    <s v="RT @Jeggit: The local café has just been descended upon by a herd of fecundities and their beaus from the Lamaze class above. I've had to h…"/>
    <m/>
    <m/>
    <x v="1"/>
    <m/>
    <s v="http://pbs.twimg.com/profile_images/768069238208638976/hTUxOwKK_normal.png"/>
    <x v="25"/>
    <s v="https://twitter.com/#!/madmontesaurus/status/1180460873787351040"/>
    <m/>
    <m/>
    <s v="1180460873787351040"/>
    <m/>
    <b v="0"/>
    <n v="0"/>
    <s v=""/>
    <b v="0"/>
    <s v="en"/>
    <m/>
    <s v=""/>
    <b v="0"/>
    <n v="2"/>
    <s v="1180458047539482627"/>
    <s v="Twitter for Android"/>
    <b v="0"/>
    <s v="1180458047539482627"/>
    <s v="Tweet"/>
    <n v="0"/>
    <n v="0"/>
    <m/>
    <m/>
    <m/>
    <m/>
    <m/>
    <m/>
    <m/>
    <m/>
    <n v="1"/>
    <s v="82"/>
    <s v="82"/>
    <n v="0"/>
    <n v="0"/>
    <n v="0"/>
    <n v="0"/>
    <n v="0"/>
    <n v="0"/>
    <n v="27"/>
    <n v="100"/>
    <n v="27"/>
  </r>
  <r>
    <s v="lyricsbytia"/>
    <s v="lyricsbytia"/>
    <m/>
    <m/>
    <m/>
    <m/>
    <m/>
    <m/>
    <m/>
    <m/>
    <s v="No"/>
    <n v="38"/>
    <m/>
    <m/>
    <x v="1"/>
    <d v="2019-10-05T13:13:30.000"/>
    <s v="What is #DoulaAdvocacy?_x000a__x000a_When I #Teach #Lamaze in #Childbirth Class, I teach The 6 Healthy Birth Practices and I like to focus on #3: Bring a #Doula (who Trains Dad 💪🏾💪🏾💪🏾💕) for Continuous Support. _x000a__x000a_This... https://t.co/XHYp7IetsX"/>
    <s v="https://www.facebook.com/5315667/posts/10105632285476604/"/>
    <s v="facebook.com"/>
    <x v="4"/>
    <m/>
    <s v="http://pbs.twimg.com/profile_images/1074422603400519682/jWeIaN2__normal.jpg"/>
    <x v="26"/>
    <s v="https://twitter.com/#!/lyricsbytia/status/1180471072103288832"/>
    <m/>
    <m/>
    <s v="1180471072103288832"/>
    <m/>
    <b v="0"/>
    <n v="0"/>
    <s v=""/>
    <b v="0"/>
    <s v="en"/>
    <m/>
    <s v=""/>
    <b v="0"/>
    <n v="0"/>
    <s v=""/>
    <s v="Facebook"/>
    <b v="0"/>
    <s v="1180471072103288832"/>
    <s v="Tweet"/>
    <n v="0"/>
    <n v="0"/>
    <m/>
    <m/>
    <m/>
    <m/>
    <m/>
    <m/>
    <m/>
    <m/>
    <n v="1"/>
    <s v="1"/>
    <s v="1"/>
    <n v="3"/>
    <n v="8.823529411764707"/>
    <n v="0"/>
    <n v="0"/>
    <n v="0"/>
    <n v="0"/>
    <n v="31"/>
    <n v="91.17647058823529"/>
    <n v="34"/>
  </r>
  <r>
    <s v="scottglasspool"/>
    <s v="arishaffir"/>
    <m/>
    <m/>
    <m/>
    <m/>
    <m/>
    <m/>
    <m/>
    <m/>
    <s v="No"/>
    <n v="39"/>
    <m/>
    <m/>
    <x v="2"/>
    <d v="2019-10-05T13:42:00.000"/>
    <s v="@AriShaffir Lamaze class"/>
    <m/>
    <m/>
    <x v="1"/>
    <m/>
    <s v="http://pbs.twimg.com/profile_images/730110622222815234/9DbBMYLi_normal.jpg"/>
    <x v="27"/>
    <s v="https://twitter.com/#!/scottglasspool/status/1180478245164081152"/>
    <m/>
    <m/>
    <s v="1180478245164081152"/>
    <s v="1180268384258330625"/>
    <b v="0"/>
    <n v="0"/>
    <s v="18351318"/>
    <b v="0"/>
    <s v="en"/>
    <m/>
    <s v=""/>
    <b v="0"/>
    <n v="0"/>
    <s v=""/>
    <s v="Twitter for Android"/>
    <b v="0"/>
    <s v="1180268384258330625"/>
    <s v="Tweet"/>
    <n v="0"/>
    <n v="0"/>
    <m/>
    <m/>
    <m/>
    <m/>
    <m/>
    <m/>
    <m/>
    <m/>
    <n v="1"/>
    <s v="25"/>
    <s v="25"/>
    <n v="0"/>
    <n v="0"/>
    <n v="0"/>
    <n v="0"/>
    <n v="0"/>
    <n v="0"/>
    <n v="3"/>
    <n v="100"/>
    <n v="3"/>
  </r>
  <r>
    <s v="bear1forty1"/>
    <s v="arishaffir"/>
    <m/>
    <m/>
    <m/>
    <m/>
    <m/>
    <m/>
    <m/>
    <m/>
    <s v="No"/>
    <n v="40"/>
    <m/>
    <m/>
    <x v="2"/>
    <d v="2019-10-05T14:07:13.000"/>
    <s v="@AriShaffir Lamaze!  Go help a single mother.  🤔There might be water involved. 😬"/>
    <m/>
    <m/>
    <x v="1"/>
    <m/>
    <s v="http://pbs.twimg.com/profile_images/845837588908965888/0r9gA7mj_normal.jpg"/>
    <x v="28"/>
    <s v="https://twitter.com/#!/bear1forty1/status/1180484592169447424"/>
    <m/>
    <m/>
    <s v="1180484592169447424"/>
    <s v="1180268384258330625"/>
    <b v="0"/>
    <n v="0"/>
    <s v="18351318"/>
    <b v="0"/>
    <s v="en"/>
    <m/>
    <s v=""/>
    <b v="0"/>
    <n v="0"/>
    <s v=""/>
    <s v="Twitter for iPad"/>
    <b v="0"/>
    <s v="1180268384258330625"/>
    <s v="Tweet"/>
    <n v="0"/>
    <n v="0"/>
    <m/>
    <m/>
    <m/>
    <m/>
    <m/>
    <m/>
    <m/>
    <m/>
    <n v="1"/>
    <s v="25"/>
    <s v="25"/>
    <n v="0"/>
    <n v="0"/>
    <n v="0"/>
    <n v="0"/>
    <n v="0"/>
    <n v="0"/>
    <n v="12"/>
    <n v="100"/>
    <n v="12"/>
  </r>
  <r>
    <s v="dragonsexclndr"/>
    <s v="dragonsexclndr"/>
    <m/>
    <m/>
    <m/>
    <m/>
    <m/>
    <m/>
    <m/>
    <m/>
    <s v="No"/>
    <n v="41"/>
    <m/>
    <m/>
    <x v="1"/>
    <d v="2019-10-05T15:21:24.000"/>
    <s v="Jason Voorhees should teach Lamaze classes...”chi chi chi ha ha ha...” I’m sure someone else has thought of this joke but I found myself to be very clever this morning."/>
    <m/>
    <m/>
    <x v="1"/>
    <m/>
    <s v="http://pbs.twimg.com/profile_images/1171598847178629121/e3i-m2su_normal.jpg"/>
    <x v="29"/>
    <s v="https://twitter.com/#!/dragonsexclndr/status/1180503259150258182"/>
    <m/>
    <m/>
    <s v="1180503259150258182"/>
    <m/>
    <b v="0"/>
    <n v="1"/>
    <s v=""/>
    <b v="0"/>
    <s v="en"/>
    <m/>
    <s v=""/>
    <b v="0"/>
    <n v="0"/>
    <s v=""/>
    <s v="Twitter for iPhone"/>
    <b v="0"/>
    <s v="1180503259150258182"/>
    <s v="Tweet"/>
    <n v="0"/>
    <n v="0"/>
    <m/>
    <m/>
    <m/>
    <m/>
    <m/>
    <m/>
    <m/>
    <m/>
    <n v="1"/>
    <s v="1"/>
    <s v="1"/>
    <n v="1"/>
    <n v="3.125"/>
    <n v="1"/>
    <n v="3.125"/>
    <n v="0"/>
    <n v="0"/>
    <n v="30"/>
    <n v="93.75"/>
    <n v="32"/>
  </r>
  <r>
    <s v="drkajalsingh1"/>
    <s v="lamazeonline"/>
    <m/>
    <m/>
    <m/>
    <m/>
    <m/>
    <m/>
    <m/>
    <m/>
    <s v="No"/>
    <n v="42"/>
    <m/>
    <m/>
    <x v="0"/>
    <d v="2019-10-05T15:25:02.000"/>
    <s v="RT @LamazeOnline: “If a woman doesn't look like a GODDESS in #labor, then someone isn't treating her right.” ~Ina May Gaskin #NMW2019 #midw…"/>
    <m/>
    <m/>
    <x v="5"/>
    <m/>
    <s v="http://pbs.twimg.com/profile_images/1175697228347740160/-9XmI3SN_normal.jpg"/>
    <x v="30"/>
    <s v="https://twitter.com/#!/drkajalsingh1/status/1180504173919363077"/>
    <m/>
    <m/>
    <s v="1180504173919363077"/>
    <m/>
    <b v="0"/>
    <n v="0"/>
    <s v=""/>
    <b v="0"/>
    <s v="en"/>
    <m/>
    <s v=""/>
    <b v="0"/>
    <n v="1"/>
    <s v="1180502932049018880"/>
    <s v="Twitter for Android"/>
    <b v="0"/>
    <s v="1180502932049018880"/>
    <s v="Tweet"/>
    <n v="0"/>
    <n v="0"/>
    <m/>
    <m/>
    <m/>
    <m/>
    <m/>
    <m/>
    <m/>
    <m/>
    <n v="1"/>
    <s v="5"/>
    <s v="5"/>
    <n v="2"/>
    <n v="8.695652173913043"/>
    <n v="0"/>
    <n v="0"/>
    <n v="0"/>
    <n v="0"/>
    <n v="21"/>
    <n v="91.30434782608695"/>
    <n v="23"/>
  </r>
  <r>
    <s v="dustymoonshine"/>
    <s v="othellobt"/>
    <m/>
    <m/>
    <m/>
    <m/>
    <m/>
    <m/>
    <m/>
    <m/>
    <s v="No"/>
    <n v="43"/>
    <m/>
    <m/>
    <x v="0"/>
    <d v="2019-10-05T16:29:52.000"/>
    <s v="@ltaxson @RodKast @othellobt I guarantee you when you tweeted this he was at a Lamaze class"/>
    <m/>
    <m/>
    <x v="1"/>
    <m/>
    <s v="http://pbs.twimg.com/profile_images/1179176436063703040/w5wzKijm_normal.jpg"/>
    <x v="31"/>
    <s v="https://twitter.com/#!/dustymoonshine/status/1180520491687333888"/>
    <m/>
    <m/>
    <s v="1180520491687333888"/>
    <s v="1180298840190181378"/>
    <b v="0"/>
    <n v="1"/>
    <s v="6822082"/>
    <b v="0"/>
    <s v="en"/>
    <m/>
    <s v=""/>
    <b v="0"/>
    <n v="0"/>
    <s v=""/>
    <s v="Twitter for iPad"/>
    <b v="0"/>
    <s v="1180298840190181378"/>
    <s v="Tweet"/>
    <n v="0"/>
    <n v="0"/>
    <m/>
    <m/>
    <m/>
    <m/>
    <m/>
    <m/>
    <m/>
    <m/>
    <n v="1"/>
    <s v="24"/>
    <s v="24"/>
    <m/>
    <m/>
    <m/>
    <m/>
    <m/>
    <m/>
    <m/>
    <m/>
    <m/>
  </r>
  <r>
    <s v="scottiemcscoots"/>
    <s v="drakegatsby"/>
    <m/>
    <m/>
    <m/>
    <m/>
    <m/>
    <m/>
    <m/>
    <m/>
    <s v="No"/>
    <n v="46"/>
    <m/>
    <m/>
    <x v="0"/>
    <d v="2019-10-05T18:43:48.000"/>
    <s v="@ShortSleeveSuit @DrakeGatsby I got kicked out of Lamaze class for the same thing."/>
    <m/>
    <m/>
    <x v="1"/>
    <m/>
    <s v="http://pbs.twimg.com/profile_images/1181382530555154433/0XMcZFa7_normal.jpg"/>
    <x v="32"/>
    <s v="https://twitter.com/#!/scottiemcscoots/status/1180554195130298368"/>
    <m/>
    <m/>
    <s v="1180554195130298368"/>
    <s v="1180240536734711808"/>
    <b v="0"/>
    <n v="1"/>
    <s v="3834819796"/>
    <b v="0"/>
    <s v="en"/>
    <m/>
    <s v=""/>
    <b v="0"/>
    <n v="0"/>
    <s v=""/>
    <s v="Twitter for iPhone"/>
    <b v="0"/>
    <s v="1180240536734711808"/>
    <s v="Tweet"/>
    <n v="0"/>
    <n v="0"/>
    <m/>
    <m/>
    <m/>
    <m/>
    <m/>
    <m/>
    <m/>
    <m/>
    <n v="1"/>
    <s v="40"/>
    <s v="40"/>
    <m/>
    <m/>
    <m/>
    <m/>
    <m/>
    <m/>
    <m/>
    <m/>
    <m/>
  </r>
  <r>
    <s v="ludosbestfriend"/>
    <s v="gus_802"/>
    <m/>
    <m/>
    <m/>
    <m/>
    <m/>
    <m/>
    <m/>
    <m/>
    <s v="No"/>
    <n v="48"/>
    <m/>
    <m/>
    <x v="2"/>
    <d v="2019-10-05T21:21:43.000"/>
    <s v="@Gus_802 Okay. I've unfollowed 65 accounts since this morning. Only 170 more to go. &amp;lt;starts stretching, lamaze breathing&amp;gt;"/>
    <m/>
    <m/>
    <x v="1"/>
    <m/>
    <s v="http://pbs.twimg.com/profile_images/1182715280310591488/mWFLHJSQ_normal.jpg"/>
    <x v="33"/>
    <s v="https://twitter.com/#!/ludosbestfriend/status/1180593937183981572"/>
    <m/>
    <m/>
    <s v="1180593937183981572"/>
    <s v="1180525943250534400"/>
    <b v="0"/>
    <n v="1"/>
    <s v="237572596"/>
    <b v="0"/>
    <s v="en"/>
    <m/>
    <s v=""/>
    <b v="0"/>
    <n v="0"/>
    <s v=""/>
    <s v="Twitter for Android"/>
    <b v="0"/>
    <s v="1180525943250534400"/>
    <s v="Tweet"/>
    <n v="0"/>
    <n v="0"/>
    <m/>
    <m/>
    <m/>
    <m/>
    <m/>
    <m/>
    <m/>
    <m/>
    <n v="1"/>
    <s v="81"/>
    <s v="81"/>
    <n v="0"/>
    <n v="0"/>
    <n v="0"/>
    <n v="0"/>
    <n v="0"/>
    <n v="0"/>
    <n v="20"/>
    <n v="100"/>
    <n v="20"/>
  </r>
  <r>
    <s v="supgirl"/>
    <s v="jordamus_prime"/>
    <m/>
    <m/>
    <m/>
    <m/>
    <m/>
    <m/>
    <m/>
    <m/>
    <s v="No"/>
    <n v="49"/>
    <m/>
    <m/>
    <x v="2"/>
    <d v="2019-10-05T23:22:49.000"/>
    <s v="@Jordamus_Prime Love you, Dude. It will get easier, I promise. Just breathe, Lamaze isn’t just for labor!"/>
    <m/>
    <m/>
    <x v="1"/>
    <m/>
    <s v="http://pbs.twimg.com/profile_images/1179886206357655552/v37SLjTm_normal.jpg"/>
    <x v="34"/>
    <s v="https://twitter.com/#!/supgirl/status/1180624410656403457"/>
    <m/>
    <m/>
    <s v="1180624410656403457"/>
    <s v="1180622771686121472"/>
    <b v="0"/>
    <n v="1"/>
    <s v="27598503"/>
    <b v="0"/>
    <s v="en"/>
    <m/>
    <s v=""/>
    <b v="0"/>
    <n v="0"/>
    <s v=""/>
    <s v="Twitter for iPhone"/>
    <b v="0"/>
    <s v="1180622771686121472"/>
    <s v="Tweet"/>
    <n v="0"/>
    <n v="0"/>
    <m/>
    <m/>
    <m/>
    <m/>
    <m/>
    <m/>
    <m/>
    <m/>
    <n v="1"/>
    <s v="80"/>
    <s v="80"/>
    <n v="3"/>
    <n v="16.666666666666668"/>
    <n v="0"/>
    <n v="0"/>
    <n v="0"/>
    <n v="0"/>
    <n v="15"/>
    <n v="83.33333333333333"/>
    <n v="18"/>
  </r>
  <r>
    <s v="taylorctaylor67"/>
    <s v="globeandmail"/>
    <m/>
    <m/>
    <m/>
    <m/>
    <m/>
    <m/>
    <m/>
    <m/>
    <s v="No"/>
    <n v="50"/>
    <m/>
    <m/>
    <x v="0"/>
    <d v="2019-10-06T00:45:59.000"/>
    <s v="@cdnolympichorse @cangal21 @manny_ottawa @globeandmail You deserve a follow, I absolutely love show jumping....Eric Lamaze now resides where I grew up."/>
    <m/>
    <m/>
    <x v="1"/>
    <m/>
    <s v="http://pbs.twimg.com/profile_images/1124379814238900224/m4T7pJTj_normal.jpg"/>
    <x v="35"/>
    <s v="https://twitter.com/#!/taylorctaylor67/status/1180645341550518272"/>
    <m/>
    <m/>
    <s v="1180645341550518272"/>
    <s v="1180643779973439488"/>
    <b v="0"/>
    <n v="2"/>
    <s v="760907323267125249"/>
    <b v="0"/>
    <s v="en"/>
    <m/>
    <s v=""/>
    <b v="0"/>
    <n v="0"/>
    <s v=""/>
    <s v="Twitter for Android"/>
    <b v="0"/>
    <s v="1180643779973439488"/>
    <s v="Tweet"/>
    <n v="0"/>
    <n v="0"/>
    <m/>
    <m/>
    <m/>
    <m/>
    <m/>
    <m/>
    <m/>
    <m/>
    <n v="1"/>
    <s v="15"/>
    <s v="15"/>
    <m/>
    <m/>
    <m/>
    <m/>
    <m/>
    <m/>
    <m/>
    <m/>
    <m/>
  </r>
  <r>
    <s v="cdnolympichorse"/>
    <s v="globeandmail"/>
    <m/>
    <m/>
    <m/>
    <m/>
    <m/>
    <m/>
    <m/>
    <m/>
    <s v="No"/>
    <n v="51"/>
    <m/>
    <m/>
    <x v="0"/>
    <d v="2019-10-06T01:07:21.000"/>
    <s v="@TaylorCtaylor67 @cangal21 @manny_ottawa @globeandmail Eric Lamaze is fantastic but Ian millar will always be my hero:)"/>
    <m/>
    <m/>
    <x v="1"/>
    <m/>
    <s v="http://pbs.twimg.com/profile_images/760912014277509122/jcqh0kzt_normal.jpg"/>
    <x v="36"/>
    <s v="https://twitter.com/#!/cdnolympichorse/status/1180650717784219651"/>
    <m/>
    <m/>
    <s v="1180650717784219651"/>
    <s v="1180645341550518272"/>
    <b v="0"/>
    <n v="1"/>
    <s v="2728468209"/>
    <b v="0"/>
    <s v="en"/>
    <m/>
    <s v=""/>
    <b v="0"/>
    <n v="0"/>
    <s v=""/>
    <s v="Twitter for iPhone"/>
    <b v="0"/>
    <s v="1180645341550518272"/>
    <s v="Tweet"/>
    <n v="0"/>
    <n v="0"/>
    <m/>
    <m/>
    <m/>
    <m/>
    <m/>
    <m/>
    <m/>
    <m/>
    <n v="1"/>
    <s v="15"/>
    <s v="15"/>
    <m/>
    <m/>
    <m/>
    <m/>
    <m/>
    <m/>
    <m/>
    <m/>
    <m/>
  </r>
  <r>
    <s v="itsjustisaac_"/>
    <s v="nocontxtbilly"/>
    <m/>
    <m/>
    <m/>
    <m/>
    <m/>
    <m/>
    <m/>
    <m/>
    <s v="No"/>
    <n v="58"/>
    <m/>
    <m/>
    <x v="2"/>
    <d v="2019-10-06T02:26:20.000"/>
    <s v="@NoContxtBilly Smh you didnt even know what lamaze was someone had to explain the joke to you ya FOOL"/>
    <m/>
    <m/>
    <x v="1"/>
    <m/>
    <s v="http://pbs.twimg.com/profile_images/1087222585648005121/RbiV7C0L_normal.jpg"/>
    <x v="37"/>
    <s v="https://twitter.com/#!/itsjustisaac_/status/1180670594016145408"/>
    <m/>
    <m/>
    <s v="1180670594016145408"/>
    <s v="1180669744447291392"/>
    <b v="0"/>
    <n v="0"/>
    <s v="1112075774578683904"/>
    <b v="0"/>
    <s v="en"/>
    <m/>
    <s v=""/>
    <b v="0"/>
    <n v="0"/>
    <s v=""/>
    <s v="Twitter for Android"/>
    <b v="0"/>
    <s v="1180669744447291392"/>
    <s v="Tweet"/>
    <n v="0"/>
    <n v="0"/>
    <m/>
    <m/>
    <m/>
    <m/>
    <m/>
    <m/>
    <m/>
    <m/>
    <n v="1"/>
    <s v="39"/>
    <s v="39"/>
    <n v="0"/>
    <n v="0"/>
    <n v="2"/>
    <n v="10.526315789473685"/>
    <n v="0"/>
    <n v="0"/>
    <n v="17"/>
    <n v="89.47368421052632"/>
    <n v="19"/>
  </r>
  <r>
    <s v="hildedonnak"/>
    <s v="elizabe25405947"/>
    <m/>
    <m/>
    <m/>
    <m/>
    <m/>
    <m/>
    <m/>
    <m/>
    <s v="No"/>
    <n v="59"/>
    <m/>
    <m/>
    <x v="2"/>
    <d v="2019-10-06T04:15:02.000"/>
    <s v="@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
    <m/>
    <m/>
    <x v="1"/>
    <m/>
    <s v="http://pbs.twimg.com/profile_images/1147146483008827392/to8ENL3S_normal.jpg"/>
    <x v="38"/>
    <s v="https://twitter.com/#!/hildedonnak/status/1180697952253169664"/>
    <m/>
    <m/>
    <s v="1180697952253169664"/>
    <s v="1180687983990759424"/>
    <b v="0"/>
    <n v="1"/>
    <s v="1133787811046469632"/>
    <b v="0"/>
    <s v="en"/>
    <m/>
    <s v=""/>
    <b v="0"/>
    <n v="0"/>
    <s v=""/>
    <s v="Twitter for iPad"/>
    <b v="0"/>
    <s v="1180687983990759424"/>
    <s v="Tweet"/>
    <n v="0"/>
    <n v="0"/>
    <m/>
    <m/>
    <m/>
    <m/>
    <m/>
    <m/>
    <m/>
    <m/>
    <n v="1"/>
    <s v="79"/>
    <s v="79"/>
    <n v="1"/>
    <n v="1.694915254237288"/>
    <n v="1"/>
    <n v="1.694915254237288"/>
    <n v="0"/>
    <n v="0"/>
    <n v="57"/>
    <n v="96.61016949152543"/>
    <n v="59"/>
  </r>
  <r>
    <s v="nocontxtbilly"/>
    <s v="mohamed601phm"/>
    <m/>
    <m/>
    <m/>
    <m/>
    <m/>
    <m/>
    <m/>
    <m/>
    <s v="No"/>
    <n v="60"/>
    <m/>
    <m/>
    <x v="2"/>
    <d v="2019-10-06T05:51:25.000"/>
    <s v="@mohamed601phm just like in lamaze"/>
    <m/>
    <m/>
    <x v="1"/>
    <m/>
    <s v="http://pbs.twimg.com/profile_images/1181470713401593856/_fDF2y-t_normal.jpg"/>
    <x v="39"/>
    <s v="https://twitter.com/#!/nocontxtbilly/status/1180722205329506305"/>
    <m/>
    <m/>
    <s v="1180722205329506305"/>
    <s v="1180720633996554240"/>
    <b v="0"/>
    <n v="6"/>
    <s v="1117968148907614208"/>
    <b v="0"/>
    <s v="en"/>
    <m/>
    <s v=""/>
    <b v="0"/>
    <n v="0"/>
    <s v=""/>
    <s v="Twitter Web App"/>
    <b v="0"/>
    <s v="1180720633996554240"/>
    <s v="Tweet"/>
    <n v="0"/>
    <n v="0"/>
    <m/>
    <m/>
    <m/>
    <m/>
    <m/>
    <m/>
    <m/>
    <m/>
    <n v="1"/>
    <s v="39"/>
    <s v="39"/>
    <n v="1"/>
    <n v="20"/>
    <n v="0"/>
    <n v="0"/>
    <n v="0"/>
    <n v="0"/>
    <n v="4"/>
    <n v="80"/>
    <n v="5"/>
  </r>
  <r>
    <s v="8bitcanvas"/>
    <s v="8bitcanvas"/>
    <m/>
    <m/>
    <m/>
    <m/>
    <m/>
    <m/>
    <m/>
    <m/>
    <s v="No"/>
    <n v="61"/>
    <m/>
    <m/>
    <x v="1"/>
    <d v="2019-10-04T11:47:09.000"/>
    <s v="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
    <m/>
    <m/>
    <x v="1"/>
    <m/>
    <s v="http://pbs.twimg.com/profile_images/1180282603028410373/iAOZ3Qi5_normal.png"/>
    <x v="40"/>
    <s v="https://twitter.com/#!/8bitcanvas/status/1180086952801865729"/>
    <m/>
    <m/>
    <s v="1180086952801865729"/>
    <m/>
    <b v="0"/>
    <n v="2"/>
    <s v=""/>
    <b v="0"/>
    <s v="ja"/>
    <m/>
    <s v=""/>
    <b v="0"/>
    <n v="0"/>
    <s v=""/>
    <s v="TweetDeck"/>
    <b v="0"/>
    <s v="1180086952801865729"/>
    <s v="Tweet"/>
    <n v="0"/>
    <n v="0"/>
    <m/>
    <m/>
    <m/>
    <m/>
    <m/>
    <m/>
    <m/>
    <m/>
    <n v="2"/>
    <s v="78"/>
    <s v="78"/>
    <n v="0"/>
    <n v="0"/>
    <n v="0"/>
    <n v="0"/>
    <n v="0"/>
    <n v="0"/>
    <n v="5"/>
    <n v="100"/>
    <n v="5"/>
  </r>
  <r>
    <s v="8bitcanvas"/>
    <s v="8bitcanvas"/>
    <m/>
    <m/>
    <m/>
    <m/>
    <m/>
    <m/>
    <m/>
    <m/>
    <s v="No"/>
    <n v="62"/>
    <m/>
    <m/>
    <x v="1"/>
    <d v="2019-10-04T11:48:10.000"/>
    <s v="Lamazeはあもさんがジャケット描いてたのもあって買いに行ったんだった気がしたけど、もうすっかりファン…"/>
    <m/>
    <m/>
    <x v="1"/>
    <m/>
    <s v="http://pbs.twimg.com/profile_images/1180282603028410373/iAOZ3Qi5_normal.png"/>
    <x v="41"/>
    <s v="https://twitter.com/#!/8bitcanvas/status/1180087208138567680"/>
    <m/>
    <m/>
    <s v="1180087208138567680"/>
    <m/>
    <b v="0"/>
    <n v="2"/>
    <s v=""/>
    <b v="0"/>
    <s v="ja"/>
    <m/>
    <s v=""/>
    <b v="0"/>
    <n v="0"/>
    <s v=""/>
    <s v="TweetDeck"/>
    <b v="0"/>
    <s v="1180087208138567680"/>
    <s v="Tweet"/>
    <n v="0"/>
    <n v="0"/>
    <m/>
    <m/>
    <m/>
    <m/>
    <m/>
    <m/>
    <m/>
    <m/>
    <n v="2"/>
    <s v="78"/>
    <s v="78"/>
    <n v="0"/>
    <n v="0"/>
    <n v="0"/>
    <n v="0"/>
    <n v="0"/>
    <n v="0"/>
    <n v="2"/>
    <n v="100"/>
    <n v="2"/>
  </r>
  <r>
    <s v="9888"/>
    <s v="8bitcanvas"/>
    <m/>
    <m/>
    <m/>
    <m/>
    <m/>
    <m/>
    <m/>
    <m/>
    <s v="No"/>
    <n v="63"/>
    <m/>
    <m/>
    <x v="0"/>
    <d v="2019-10-06T06:46:52.000"/>
    <s v="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
    <m/>
    <m/>
    <x v="1"/>
    <m/>
    <s v="http://pbs.twimg.com/profile_images/1156494957881860101/5MpPuc72_normal.png"/>
    <x v="42"/>
    <s v="https://twitter.com/#!/9888/status/1180736160089268224"/>
    <m/>
    <m/>
    <s v="1180736160089268224"/>
    <m/>
    <b v="0"/>
    <n v="0"/>
    <s v=""/>
    <b v="0"/>
    <s v="ja"/>
    <m/>
    <s v=""/>
    <b v="0"/>
    <n v="1"/>
    <s v="1180086952801865729"/>
    <s v="Twitter for Android"/>
    <b v="0"/>
    <s v="1180086952801865729"/>
    <s v="Tweet"/>
    <n v="0"/>
    <n v="0"/>
    <m/>
    <m/>
    <m/>
    <m/>
    <m/>
    <m/>
    <m/>
    <m/>
    <n v="1"/>
    <s v="78"/>
    <s v="78"/>
    <n v="0"/>
    <n v="0"/>
    <n v="0"/>
    <n v="0"/>
    <n v="0"/>
    <n v="0"/>
    <n v="7"/>
    <n v="100"/>
    <n v="7"/>
  </r>
  <r>
    <s v="sisteragm"/>
    <s v="ohmygoff"/>
    <m/>
    <m/>
    <m/>
    <m/>
    <m/>
    <m/>
    <m/>
    <m/>
    <s v="No"/>
    <n v="64"/>
    <m/>
    <m/>
    <x v="2"/>
    <d v="2019-10-06T11:20:08.000"/>
    <s v="@OhMyGOFF Good morning Angie Happy Sunday!  You and your husband Robert are more then just the Parents of Wren! You are a beautiful couple! The nurse that did the Lamaze childbirth in 1984 said”Never forget you were a couple before you were Parents!”"/>
    <m/>
    <m/>
    <x v="1"/>
    <m/>
    <s v="http://pbs.twimg.com/profile_images/871849184042913792/RQs93Oz6_normal.jpg"/>
    <x v="43"/>
    <s v="https://twitter.com/#!/sisteragm/status/1180804930216562689"/>
    <m/>
    <m/>
    <s v="1180804930216562689"/>
    <s v="1180467677191520257"/>
    <b v="0"/>
    <n v="0"/>
    <s v="15219854"/>
    <b v="0"/>
    <s v="en"/>
    <m/>
    <s v=""/>
    <b v="0"/>
    <n v="0"/>
    <s v=""/>
    <s v="Twitter for iPhone"/>
    <b v="0"/>
    <s v="1180467677191520257"/>
    <s v="Tweet"/>
    <n v="0"/>
    <n v="0"/>
    <m/>
    <m/>
    <m/>
    <m/>
    <m/>
    <m/>
    <m/>
    <m/>
    <n v="2"/>
    <s v="77"/>
    <s v="77"/>
    <n v="3"/>
    <n v="6.818181818181818"/>
    <n v="0"/>
    <n v="0"/>
    <n v="0"/>
    <n v="0"/>
    <n v="41"/>
    <n v="93.18181818181819"/>
    <n v="44"/>
  </r>
  <r>
    <s v="sisteragm"/>
    <s v="ohmygoff"/>
    <m/>
    <m/>
    <m/>
    <m/>
    <m/>
    <m/>
    <m/>
    <m/>
    <s v="No"/>
    <n v="65"/>
    <m/>
    <m/>
    <x v="2"/>
    <d v="2019-10-06T11:22:28.000"/>
    <s v="@OhMyGOFF I meant to type Lamaze childbirth classes Angie"/>
    <m/>
    <m/>
    <x v="1"/>
    <m/>
    <s v="http://pbs.twimg.com/profile_images/871849184042913792/RQs93Oz6_normal.jpg"/>
    <x v="44"/>
    <s v="https://twitter.com/#!/sisteragm/status/1180805519277219840"/>
    <m/>
    <m/>
    <s v="1180805519277219840"/>
    <s v="1180467677191520257"/>
    <b v="0"/>
    <n v="0"/>
    <s v="15219854"/>
    <b v="0"/>
    <s v="en"/>
    <m/>
    <s v=""/>
    <b v="0"/>
    <n v="0"/>
    <s v=""/>
    <s v="Twitter for iPhone"/>
    <b v="0"/>
    <s v="1180467677191520257"/>
    <s v="Tweet"/>
    <n v="0"/>
    <n v="0"/>
    <m/>
    <m/>
    <m/>
    <m/>
    <m/>
    <m/>
    <m/>
    <m/>
    <n v="2"/>
    <s v="77"/>
    <s v="77"/>
    <n v="0"/>
    <n v="0"/>
    <n v="0"/>
    <n v="0"/>
    <n v="0"/>
    <n v="0"/>
    <n v="9"/>
    <n v="100"/>
    <n v="9"/>
  </r>
  <r>
    <s v="shellz_gotcheez"/>
    <s v="moonmonsta"/>
    <m/>
    <m/>
    <m/>
    <m/>
    <m/>
    <m/>
    <m/>
    <m/>
    <s v="No"/>
    <n v="66"/>
    <m/>
    <m/>
    <x v="2"/>
    <d v="2019-10-06T14:47:55.000"/>
    <s v="@MoonMonsta I probably will too. Ima try Lamaze classes to see if they help."/>
    <m/>
    <m/>
    <x v="1"/>
    <m/>
    <s v="http://pbs.twimg.com/profile_images/1119338583469502464/d1Zwg9OO_normal.jpg"/>
    <x v="45"/>
    <s v="https://twitter.com/#!/shellz_gotcheez/status/1180857222823337992"/>
    <m/>
    <m/>
    <s v="1180857222823337992"/>
    <s v="1180857036625645568"/>
    <b v="0"/>
    <n v="0"/>
    <s v="41275564"/>
    <b v="0"/>
    <s v="en"/>
    <m/>
    <s v=""/>
    <b v="0"/>
    <n v="0"/>
    <s v=""/>
    <s v="Twitter for iPhone"/>
    <b v="0"/>
    <s v="1180857036625645568"/>
    <s v="Tweet"/>
    <n v="0"/>
    <n v="0"/>
    <m/>
    <m/>
    <m/>
    <m/>
    <m/>
    <m/>
    <m/>
    <m/>
    <n v="1"/>
    <s v="76"/>
    <s v="76"/>
    <n v="0"/>
    <n v="0"/>
    <n v="0"/>
    <n v="0"/>
    <n v="0"/>
    <n v="0"/>
    <n v="14"/>
    <n v="100"/>
    <n v="14"/>
  </r>
  <r>
    <s v="hallmum5"/>
    <s v="millihill"/>
    <m/>
    <m/>
    <m/>
    <m/>
    <m/>
    <m/>
    <m/>
    <m/>
    <s v="No"/>
    <n v="67"/>
    <m/>
    <m/>
    <x v="0"/>
    <d v="2019-10-06T17:14:57.000"/>
    <s v="RT @BerksMaternity: @susan_bewley @adweeks @rcog @BJOGTweets @MidwivesRCM @HealthWatchUK @HealthEvMatters @jimgthornton @millihill Might I…"/>
    <m/>
    <m/>
    <x v="1"/>
    <m/>
    <s v="http://pbs.twimg.com/profile_images/862240836448333824/kBk418ge_normal.jpg"/>
    <x v="46"/>
    <s v="https://twitter.com/#!/hallmum5/status/1180894221793935360"/>
    <m/>
    <m/>
    <s v="1180894221793935360"/>
    <m/>
    <b v="0"/>
    <n v="0"/>
    <s v=""/>
    <b v="0"/>
    <s v="en"/>
    <m/>
    <s v=""/>
    <b v="0"/>
    <n v="1"/>
    <s v="1180891656813514752"/>
    <s v="Twitter for iPhone"/>
    <b v="0"/>
    <s v="1180891656813514752"/>
    <s v="Tweet"/>
    <n v="0"/>
    <n v="0"/>
    <m/>
    <m/>
    <m/>
    <m/>
    <m/>
    <m/>
    <m/>
    <m/>
    <n v="1"/>
    <s v="2"/>
    <s v="2"/>
    <m/>
    <m/>
    <m/>
    <m/>
    <m/>
    <m/>
    <m/>
    <m/>
    <m/>
  </r>
  <r>
    <s v="nmoorewrites"/>
    <s v="nicole_cliffe"/>
    <m/>
    <m/>
    <m/>
    <m/>
    <m/>
    <m/>
    <m/>
    <m/>
    <s v="No"/>
    <n v="77"/>
    <m/>
    <m/>
    <x v="0"/>
    <d v="2019-10-06T17:51:14.000"/>
    <s v="@slowseptember @Nicole_Cliffe My father was hell bent on naming me Demosthenes. Apparently he told every other couple in my parents lamaze class that it would be my name. Thankfully my mother won out. 😂"/>
    <m/>
    <m/>
    <x v="1"/>
    <m/>
    <s v="http://pbs.twimg.com/profile_images/1170179686732840961/nkGmUkle_normal.jpg"/>
    <x v="47"/>
    <s v="https://twitter.com/#!/nmoorewrites/status/1180903355872432128"/>
    <m/>
    <m/>
    <s v="1180903355872432128"/>
    <s v="1180900495101063168"/>
    <b v="0"/>
    <n v="9"/>
    <s v="17793844"/>
    <b v="0"/>
    <s v="en"/>
    <m/>
    <s v=""/>
    <b v="0"/>
    <n v="0"/>
    <s v=""/>
    <s v="Twitter for Android"/>
    <b v="0"/>
    <s v="1180900495101063168"/>
    <s v="Tweet"/>
    <n v="0"/>
    <n v="0"/>
    <m/>
    <m/>
    <m/>
    <m/>
    <m/>
    <m/>
    <m/>
    <m/>
    <n v="1"/>
    <s v="38"/>
    <s v="38"/>
    <m/>
    <m/>
    <m/>
    <m/>
    <m/>
    <m/>
    <m/>
    <m/>
    <m/>
  </r>
  <r>
    <s v="cyberbulliespod"/>
    <s v="cyberbulliespod"/>
    <m/>
    <m/>
    <m/>
    <m/>
    <m/>
    <m/>
    <m/>
    <m/>
    <s v="No"/>
    <n v="79"/>
    <m/>
    <m/>
    <x v="1"/>
    <d v="2019-10-06T20:06:13.000"/>
    <s v="On this episode, the Cyberbullies kick off MackTober 2. They discuss Shack, Mack, lamaze, colored polos, pleats, the diamond exchange, and grabass on the couch as they dissect 1991's Baby of the Bride. https://t.co/Q864cHQ9jp"/>
    <s v="https://soundcloud.com/user-672357623/episode-45-baby-of-the-bride"/>
    <s v="soundcloud.com"/>
    <x v="1"/>
    <m/>
    <s v="http://pbs.twimg.com/profile_images/927212051465990147/B_wmQx3R_normal.jpg"/>
    <x v="48"/>
    <s v="https://twitter.com/#!/cyberbulliespod/status/1180937322172428289"/>
    <m/>
    <m/>
    <s v="1180937322172428289"/>
    <m/>
    <b v="0"/>
    <n v="2"/>
    <s v=""/>
    <b v="0"/>
    <s v="en"/>
    <m/>
    <s v=""/>
    <b v="0"/>
    <n v="1"/>
    <s v=""/>
    <s v="Twitter Web Client"/>
    <b v="0"/>
    <s v="1180937322172428289"/>
    <s v="Tweet"/>
    <n v="0"/>
    <n v="0"/>
    <m/>
    <m/>
    <m/>
    <m/>
    <m/>
    <m/>
    <m/>
    <m/>
    <n v="1"/>
    <s v="75"/>
    <s v="75"/>
    <n v="0"/>
    <n v="0"/>
    <n v="0"/>
    <n v="0"/>
    <n v="0"/>
    <n v="0"/>
    <n v="33"/>
    <n v="100"/>
    <n v="33"/>
  </r>
  <r>
    <s v="kenny973"/>
    <s v="cyberbulliespod"/>
    <m/>
    <m/>
    <m/>
    <m/>
    <m/>
    <m/>
    <m/>
    <m/>
    <s v="No"/>
    <n v="80"/>
    <m/>
    <m/>
    <x v="0"/>
    <d v="2019-10-06T21:09:43.000"/>
    <s v="RT @cyberbulliespod: On this episode, the Cyberbullies kick off MackTober 2. They discuss Shack, Mack, lamaze, colored polos, pleats, the d…"/>
    <m/>
    <m/>
    <x v="1"/>
    <m/>
    <s v="http://pbs.twimg.com/profile_images/3359588684/5e366a0f4ee2536286719bacbb725ba7_normal.jpeg"/>
    <x v="49"/>
    <s v="https://twitter.com/#!/kenny973/status/1180953305532555265"/>
    <m/>
    <m/>
    <s v="1180953305532555265"/>
    <m/>
    <b v="0"/>
    <n v="0"/>
    <s v=""/>
    <b v="0"/>
    <s v="en"/>
    <m/>
    <s v=""/>
    <b v="0"/>
    <n v="1"/>
    <s v="1180937322172428289"/>
    <s v="Twitter for iPhone"/>
    <b v="0"/>
    <s v="1180937322172428289"/>
    <s v="Tweet"/>
    <n v="0"/>
    <n v="0"/>
    <m/>
    <m/>
    <m/>
    <m/>
    <m/>
    <m/>
    <m/>
    <m/>
    <n v="1"/>
    <s v="75"/>
    <s v="75"/>
    <n v="0"/>
    <n v="0"/>
    <n v="0"/>
    <n v="0"/>
    <n v="0"/>
    <n v="0"/>
    <n v="21"/>
    <n v="100"/>
    <n v="21"/>
  </r>
  <r>
    <s v="appdropped_uk"/>
    <s v="appdropped_uk"/>
    <m/>
    <m/>
    <m/>
    <m/>
    <m/>
    <m/>
    <m/>
    <m/>
    <s v="No"/>
    <n v="81"/>
    <m/>
    <m/>
    <x v="1"/>
    <d v="2019-10-06T23:57:05.000"/>
    <s v="Get this Lamaze Night Night Owl Activity Toy for £13.88 (21% off)_x000a_https://t.co/0w3JTuTepC https://t.co/zxOvHjMXuf"/>
    <s v="https://www.amazon.co.uk/dp/B00HXBKTZU?tag=droppeduktw-21"/>
    <s v="co.uk"/>
    <x v="1"/>
    <s v="https://pbs.twimg.com/media/EGO9FBWXUAAtJXW.jpg"/>
    <s v="https://pbs.twimg.com/media/EGO9FBWXUAAtJXW.jpg"/>
    <x v="50"/>
    <s v="https://twitter.com/#!/appdropped_uk/status/1180995423131115522"/>
    <m/>
    <m/>
    <s v="1180995423131115522"/>
    <m/>
    <b v="0"/>
    <n v="0"/>
    <s v=""/>
    <b v="0"/>
    <s v="en"/>
    <m/>
    <s v=""/>
    <b v="0"/>
    <n v="0"/>
    <s v=""/>
    <s v="AppDroppedUK"/>
    <b v="0"/>
    <s v="1180995423131115522"/>
    <s v="Tweet"/>
    <n v="0"/>
    <n v="0"/>
    <m/>
    <m/>
    <m/>
    <m/>
    <m/>
    <m/>
    <m/>
    <m/>
    <n v="1"/>
    <s v="1"/>
    <s v="1"/>
    <n v="0"/>
    <n v="0"/>
    <n v="0"/>
    <n v="0"/>
    <n v="0"/>
    <n v="0"/>
    <n v="13"/>
    <n v="100"/>
    <n v="13"/>
  </r>
  <r>
    <s v="lzats"/>
    <s v="ataokennel"/>
    <m/>
    <m/>
    <m/>
    <m/>
    <m/>
    <m/>
    <m/>
    <m/>
    <s v="No"/>
    <n v="82"/>
    <m/>
    <m/>
    <x v="0"/>
    <d v="2019-10-07T00:05:20.000"/>
    <s v="@goggdog42 @ATAOkennel Will looks like he’s in lamaze class"/>
    <m/>
    <m/>
    <x v="1"/>
    <m/>
    <s v="http://pbs.twimg.com/profile_images/1169646079975014400/3G9CYNA3_normal.jpg"/>
    <x v="51"/>
    <s v="https://twitter.com/#!/lzats/status/1180997498388799488"/>
    <m/>
    <m/>
    <s v="1180997498388799488"/>
    <s v="1180951521329963008"/>
    <b v="0"/>
    <n v="3"/>
    <s v="3321672198"/>
    <b v="0"/>
    <s v="en"/>
    <m/>
    <s v=""/>
    <b v="0"/>
    <n v="0"/>
    <s v=""/>
    <s v="Twitter for iPhone"/>
    <b v="0"/>
    <s v="1180951521329963008"/>
    <s v="Tweet"/>
    <n v="0"/>
    <n v="0"/>
    <m/>
    <m/>
    <m/>
    <m/>
    <m/>
    <m/>
    <m/>
    <m/>
    <n v="1"/>
    <s v="37"/>
    <s v="37"/>
    <m/>
    <m/>
    <m/>
    <m/>
    <m/>
    <m/>
    <m/>
    <m/>
    <m/>
  </r>
  <r>
    <s v="magicantmelody"/>
    <s v="magicantmelody"/>
    <m/>
    <m/>
    <m/>
    <m/>
    <m/>
    <m/>
    <m/>
    <m/>
    <s v="No"/>
    <n v="84"/>
    <m/>
    <m/>
    <x v="1"/>
    <d v="2019-10-07T03:29:44.000"/>
    <s v="NEW LAMAZE P SONG...."/>
    <m/>
    <m/>
    <x v="1"/>
    <m/>
    <s v="http://pbs.twimg.com/profile_images/1180873810381299716/ZZBhwXmR_normal.png"/>
    <x v="52"/>
    <s v="https://twitter.com/#!/magicantmelody/status/1181048938788511744"/>
    <m/>
    <m/>
    <s v="1181048938788511744"/>
    <m/>
    <b v="0"/>
    <n v="0"/>
    <s v=""/>
    <b v="0"/>
    <s v="en"/>
    <m/>
    <s v=""/>
    <b v="0"/>
    <n v="0"/>
    <s v=""/>
    <s v="Twitter for iPhone"/>
    <b v="0"/>
    <s v="1181048938788511744"/>
    <s v="Tweet"/>
    <n v="0"/>
    <n v="0"/>
    <m/>
    <m/>
    <m/>
    <m/>
    <m/>
    <m/>
    <m/>
    <m/>
    <n v="1"/>
    <s v="1"/>
    <s v="1"/>
    <n v="0"/>
    <n v="0"/>
    <n v="0"/>
    <n v="0"/>
    <n v="0"/>
    <n v="0"/>
    <n v="4"/>
    <n v="100"/>
    <n v="4"/>
  </r>
  <r>
    <s v="littleroc02"/>
    <s v="giveawaygoat"/>
    <m/>
    <m/>
    <m/>
    <m/>
    <m/>
    <m/>
    <m/>
    <m/>
    <s v="No"/>
    <n v="85"/>
    <m/>
    <m/>
    <x v="0"/>
    <d v="2019-10-07T07:22:48.000"/>
    <s v="RT @ParentingHub1: CLICK, LIKE, TAG AND SHARE WITH YOUR FRIENDS TO WIN WITH LAMAZE @GiveawayGoat_x000a_https://t.co/NYXYvzcRlr https://t.co/eOcMF…"/>
    <s v="https://parentinghub.co.za/win-with-lamaze/"/>
    <s v="co.za"/>
    <x v="1"/>
    <m/>
    <s v="http://pbs.twimg.com/profile_images/1174623682007916544/jhUXhIAR_normal.jpg"/>
    <x v="53"/>
    <s v="https://twitter.com/#!/littleroc02/status/1181107593214865408"/>
    <m/>
    <m/>
    <s v="1181107593214865408"/>
    <m/>
    <b v="0"/>
    <n v="0"/>
    <s v=""/>
    <b v="0"/>
    <s v="en"/>
    <m/>
    <s v=""/>
    <b v="0"/>
    <n v="4"/>
    <s v="1181101852957372416"/>
    <s v="Twitter for Android"/>
    <b v="0"/>
    <s v="1181101852957372416"/>
    <s v="Tweet"/>
    <n v="0"/>
    <n v="0"/>
    <m/>
    <m/>
    <m/>
    <m/>
    <m/>
    <m/>
    <m/>
    <m/>
    <n v="1"/>
    <s v="3"/>
    <s v="3"/>
    <m/>
    <m/>
    <m/>
    <m/>
    <m/>
    <m/>
    <m/>
    <m/>
    <m/>
  </r>
  <r>
    <s v="dark_kudoh"/>
    <s v="dark_kudoh"/>
    <m/>
    <m/>
    <m/>
    <m/>
    <m/>
    <m/>
    <m/>
    <m/>
    <s v="No"/>
    <n v="87"/>
    <m/>
    <m/>
    <x v="1"/>
    <d v="2019-10-07T08:17:21.000"/>
    <s v="Lamaze y sus canciones chorras.... XD"/>
    <m/>
    <m/>
    <x v="1"/>
    <m/>
    <s v="http://pbs.twimg.com/profile_images/1145892443096846340/G8mw4ACZ_normal.png"/>
    <x v="54"/>
    <s v="https://twitter.com/#!/dark_kudoh/status/1181121321947860992"/>
    <m/>
    <m/>
    <s v="1181121321947860992"/>
    <m/>
    <b v="0"/>
    <n v="4"/>
    <s v=""/>
    <b v="0"/>
    <s v="es"/>
    <m/>
    <s v=""/>
    <b v="0"/>
    <n v="0"/>
    <s v=""/>
    <s v="Twitter for Android"/>
    <b v="0"/>
    <s v="1181121321947860992"/>
    <s v="Tweet"/>
    <n v="0"/>
    <n v="0"/>
    <m/>
    <m/>
    <m/>
    <m/>
    <m/>
    <m/>
    <m/>
    <m/>
    <n v="1"/>
    <s v="1"/>
    <s v="1"/>
    <n v="0"/>
    <n v="0"/>
    <n v="0"/>
    <n v="0"/>
    <n v="0"/>
    <n v="0"/>
    <n v="6"/>
    <n v="100"/>
    <n v="6"/>
  </r>
  <r>
    <s v="sandtonseedlin1"/>
    <s v="giveawaygoat"/>
    <m/>
    <m/>
    <m/>
    <m/>
    <m/>
    <m/>
    <m/>
    <m/>
    <s v="No"/>
    <n v="88"/>
    <m/>
    <m/>
    <x v="0"/>
    <d v="2019-10-07T09:35:17.000"/>
    <s v="RT @ParentingHub1: CLICK, LIKE, TAG AND SHARE WITH YOUR FRIENDS TO WIN WITH LAMAZE @GiveawayGoat_x000a_https://t.co/NYXYvzcRlr https://t.co/eOcMF…"/>
    <s v="https://parentinghub.co.za/win-with-lamaze/"/>
    <s v="co.za"/>
    <x v="1"/>
    <m/>
    <s v="http://pbs.twimg.com/profile_images/1053157516241235968/a521p10J_normal.jpg"/>
    <x v="55"/>
    <s v="https://twitter.com/#!/sandtonseedlin1/status/1181140934198734848"/>
    <m/>
    <m/>
    <s v="1181140934198734848"/>
    <m/>
    <b v="0"/>
    <n v="0"/>
    <s v=""/>
    <b v="0"/>
    <s v="en"/>
    <m/>
    <s v=""/>
    <b v="0"/>
    <n v="4"/>
    <s v="1181101852957372416"/>
    <s v="Twitter for Android"/>
    <b v="0"/>
    <s v="1181101852957372416"/>
    <s v="Tweet"/>
    <n v="0"/>
    <n v="0"/>
    <m/>
    <m/>
    <m/>
    <m/>
    <m/>
    <m/>
    <m/>
    <m/>
    <n v="1"/>
    <s v="3"/>
    <s v="3"/>
    <m/>
    <m/>
    <m/>
    <m/>
    <m/>
    <m/>
    <m/>
    <m/>
    <m/>
  </r>
  <r>
    <s v="drug8514"/>
    <s v="drug8514"/>
    <m/>
    <m/>
    <m/>
    <m/>
    <m/>
    <m/>
    <m/>
    <m/>
    <s v="No"/>
    <n v="90"/>
    <m/>
    <m/>
    <x v="1"/>
    <d v="2019-10-07T10:15:04.000"/>
    <s v="https://t.co/6BftBbZrjE_x000a_바닥에 스며든 요구르트다 - Lamaze P_x000a__x000a_이분은 또 뭔일이 있었던거야"/>
    <s v="https://www.youtube.com/watch?v=2qb4ODo1jYM&amp;feature=youtu.be"/>
    <s v="youtube.com"/>
    <x v="1"/>
    <m/>
    <s v="http://pbs.twimg.com/profile_images/1160088713038184448/9h6PVCLp_normal.jpg"/>
    <x v="56"/>
    <s v="https://twitter.com/#!/drug8514/status/1181150946052595712"/>
    <m/>
    <m/>
    <s v="1181150946052595712"/>
    <m/>
    <b v="0"/>
    <n v="2"/>
    <s v=""/>
    <b v="0"/>
    <s v="ko"/>
    <m/>
    <s v=""/>
    <b v="0"/>
    <n v="0"/>
    <s v=""/>
    <s v="Twitter for Android"/>
    <b v="0"/>
    <s v="1181150946052595712"/>
    <s v="Tweet"/>
    <n v="0"/>
    <n v="0"/>
    <m/>
    <m/>
    <m/>
    <m/>
    <m/>
    <m/>
    <m/>
    <m/>
    <n v="1"/>
    <s v="1"/>
    <s v="1"/>
    <n v="0"/>
    <n v="0"/>
    <n v="0"/>
    <n v="0"/>
    <n v="0"/>
    <n v="0"/>
    <n v="9"/>
    <n v="100"/>
    <n v="9"/>
  </r>
  <r>
    <s v="pinkstips"/>
    <s v="giveawaygoat"/>
    <m/>
    <m/>
    <m/>
    <m/>
    <m/>
    <m/>
    <m/>
    <m/>
    <s v="No"/>
    <n v="91"/>
    <m/>
    <m/>
    <x v="0"/>
    <d v="2019-10-07T11:02:15.000"/>
    <s v="RT @ParentingHub1: CLICK, LIKE, TAG AND SHARE WITH YOUR FRIENDS TO WIN WITH LAMAZE @GiveawayGoat_x000a_https://t.co/NYXYvzcRlr https://t.co/eOcMF…"/>
    <s v="https://parentinghub.co.za/win-with-lamaze/"/>
    <s v="co.za"/>
    <x v="1"/>
    <m/>
    <s v="http://pbs.twimg.com/profile_images/1174632426427113475/jZcwjPke_normal.jpg"/>
    <x v="57"/>
    <s v="https://twitter.com/#!/pinkstips/status/1181162818940407808"/>
    <m/>
    <m/>
    <s v="1181162818940407808"/>
    <m/>
    <b v="0"/>
    <n v="0"/>
    <s v=""/>
    <b v="0"/>
    <s v="en"/>
    <m/>
    <s v=""/>
    <b v="0"/>
    <n v="4"/>
    <s v="1181101852957372416"/>
    <s v="Twitter for Android"/>
    <b v="0"/>
    <s v="1181101852957372416"/>
    <s v="Tweet"/>
    <n v="0"/>
    <n v="0"/>
    <m/>
    <m/>
    <m/>
    <m/>
    <m/>
    <m/>
    <m/>
    <m/>
    <n v="1"/>
    <s v="3"/>
    <s v="3"/>
    <m/>
    <m/>
    <m/>
    <m/>
    <m/>
    <m/>
    <m/>
    <m/>
    <m/>
  </r>
  <r>
    <s v="phillylama"/>
    <s v="toucherandrich"/>
    <m/>
    <m/>
    <m/>
    <m/>
    <m/>
    <m/>
    <m/>
    <m/>
    <s v="No"/>
    <n v="93"/>
    <m/>
    <m/>
    <x v="2"/>
    <d v="2019-10-07T11:43:54.000"/>
    <s v="@Toucherandrich did Stephanie have to coach Fred a la Lamaze class?  #Fredspoop"/>
    <m/>
    <m/>
    <x v="6"/>
    <m/>
    <s v="http://pbs.twimg.com/profile_images/524187999387389954/lVGi7LDU_normal.jpeg"/>
    <x v="58"/>
    <s v="https://twitter.com/#!/phillylama/status/1181173299889496064"/>
    <m/>
    <m/>
    <s v="1181173299889496064"/>
    <m/>
    <b v="0"/>
    <n v="0"/>
    <s v="22072684"/>
    <b v="0"/>
    <s v="en"/>
    <m/>
    <s v=""/>
    <b v="0"/>
    <n v="0"/>
    <s v=""/>
    <s v="Twitter for Android"/>
    <b v="0"/>
    <s v="1181173299889496064"/>
    <s v="Tweet"/>
    <n v="0"/>
    <n v="0"/>
    <m/>
    <m/>
    <m/>
    <m/>
    <m/>
    <m/>
    <m/>
    <m/>
    <n v="1"/>
    <s v="74"/>
    <s v="74"/>
    <n v="0"/>
    <n v="0"/>
    <n v="0"/>
    <n v="0"/>
    <n v="0"/>
    <n v="0"/>
    <n v="12"/>
    <n v="100"/>
    <n v="12"/>
  </r>
  <r>
    <s v="avinash91251851"/>
    <s v="kevinsta"/>
    <m/>
    <m/>
    <m/>
    <m/>
    <m/>
    <m/>
    <m/>
    <m/>
    <s v="No"/>
    <n v="94"/>
    <m/>
    <m/>
    <x v="0"/>
    <d v="2019-10-07T12:15:29.000"/>
    <s v="RT @ROLEX: @RolexGrandSlam Good luck to the #RolexFamily @scott_brash, @kentfarrington, Martin Fuchs, @steveguerdat, Eric Lamaze, @kevinsta…"/>
    <m/>
    <m/>
    <x v="0"/>
    <m/>
    <s v="http://pbs.twimg.com/profile_images/1181653102560038913/tLvFljhW_normal.jpg"/>
    <x v="59"/>
    <s v="https://twitter.com/#!/avinash91251851/status/1181181249018155008"/>
    <m/>
    <m/>
    <s v="1181181249018155008"/>
    <m/>
    <b v="0"/>
    <n v="0"/>
    <s v=""/>
    <b v="0"/>
    <s v="en"/>
    <m/>
    <s v=""/>
    <b v="0"/>
    <n v="14"/>
    <s v="1169256887587676161"/>
    <s v="Twitter for Android"/>
    <b v="0"/>
    <s v="1169256887587676161"/>
    <s v="Tweet"/>
    <n v="0"/>
    <n v="0"/>
    <m/>
    <m/>
    <m/>
    <m/>
    <m/>
    <m/>
    <m/>
    <m/>
    <n v="1"/>
    <s v="7"/>
    <s v="7"/>
    <m/>
    <m/>
    <m/>
    <m/>
    <m/>
    <m/>
    <m/>
    <m/>
    <m/>
  </r>
  <r>
    <s v="correctingnjt"/>
    <s v="missds17"/>
    <m/>
    <m/>
    <m/>
    <m/>
    <m/>
    <m/>
    <m/>
    <m/>
    <s v="No"/>
    <n v="104"/>
    <m/>
    <m/>
    <x v="2"/>
    <d v="2019-10-07T14:57:58.000"/>
    <s v="@MissDS17 #lamaze"/>
    <m/>
    <m/>
    <x v="7"/>
    <m/>
    <s v="http://pbs.twimg.com/profile_images/1058585000357040129/ByMfa00M_normal.jpg"/>
    <x v="60"/>
    <s v="https://twitter.com/#!/correctingnjt/status/1181222139044777984"/>
    <m/>
    <m/>
    <s v="1181222139044777984"/>
    <s v="1181173857924866049"/>
    <b v="0"/>
    <n v="1"/>
    <s v="2183878805"/>
    <b v="0"/>
    <s v="und"/>
    <m/>
    <s v=""/>
    <b v="0"/>
    <n v="0"/>
    <s v=""/>
    <s v="Twitter for iPhone"/>
    <b v="0"/>
    <s v="1181173857924866049"/>
    <s v="Tweet"/>
    <n v="0"/>
    <n v="0"/>
    <m/>
    <m/>
    <m/>
    <m/>
    <m/>
    <m/>
    <m/>
    <m/>
    <n v="1"/>
    <s v="73"/>
    <s v="73"/>
    <n v="0"/>
    <n v="0"/>
    <n v="0"/>
    <n v="0"/>
    <n v="0"/>
    <n v="0"/>
    <n v="2"/>
    <n v="100"/>
    <n v="2"/>
  </r>
  <r>
    <s v="yilpy"/>
    <s v="notclarinet"/>
    <m/>
    <m/>
    <m/>
    <m/>
    <m/>
    <m/>
    <m/>
    <m/>
    <s v="No"/>
    <n v="105"/>
    <m/>
    <m/>
    <x v="2"/>
    <d v="2019-10-07T20:55:46.000"/>
    <s v="@notclarinet I thought you were going to my Lamaze class with me sunday morning"/>
    <m/>
    <m/>
    <x v="1"/>
    <m/>
    <s v="http://pbs.twimg.com/profile_images/961820090197975040/0ZxZFYFc_normal.jpg"/>
    <x v="61"/>
    <s v="https://twitter.com/#!/yilpy/status/1181312181876473856"/>
    <m/>
    <m/>
    <s v="1181312181876473856"/>
    <s v="1181234797902999552"/>
    <b v="0"/>
    <n v="2"/>
    <s v="4073736139"/>
    <b v="0"/>
    <s v="en"/>
    <m/>
    <s v=""/>
    <b v="0"/>
    <n v="0"/>
    <s v=""/>
    <s v="Twitter Web App"/>
    <b v="0"/>
    <s v="1181234797902999552"/>
    <s v="Tweet"/>
    <n v="0"/>
    <n v="0"/>
    <m/>
    <m/>
    <m/>
    <m/>
    <m/>
    <m/>
    <m/>
    <m/>
    <n v="1"/>
    <s v="72"/>
    <s v="72"/>
    <n v="0"/>
    <n v="0"/>
    <n v="0"/>
    <n v="0"/>
    <n v="0"/>
    <n v="0"/>
    <n v="14"/>
    <n v="100"/>
    <n v="14"/>
  </r>
  <r>
    <s v="agentbigbutt"/>
    <s v="chefbigfine_"/>
    <m/>
    <m/>
    <m/>
    <m/>
    <m/>
    <m/>
    <m/>
    <m/>
    <s v="No"/>
    <n v="106"/>
    <m/>
    <m/>
    <x v="2"/>
    <d v="2019-10-07T21:21:23.000"/>
    <s v="@ChefBigFine_ I should ask him if he went to lamaze class and the whole nine"/>
    <m/>
    <m/>
    <x v="1"/>
    <m/>
    <s v="http://pbs.twimg.com/profile_images/1118161015634632704/cat06dXj_normal.jpg"/>
    <x v="62"/>
    <s v="https://twitter.com/#!/agentbigbutt/status/1181318628639162370"/>
    <m/>
    <m/>
    <s v="1181318628639162370"/>
    <s v="1181313277323816961"/>
    <b v="0"/>
    <n v="0"/>
    <s v="152143422"/>
    <b v="0"/>
    <s v="en"/>
    <m/>
    <s v=""/>
    <b v="0"/>
    <n v="0"/>
    <s v=""/>
    <s v="Twitter for Android"/>
    <b v="0"/>
    <s v="1181313277323816961"/>
    <s v="Tweet"/>
    <n v="0"/>
    <n v="0"/>
    <m/>
    <m/>
    <m/>
    <m/>
    <m/>
    <m/>
    <m/>
    <m/>
    <n v="1"/>
    <s v="71"/>
    <s v="71"/>
    <n v="0"/>
    <n v="0"/>
    <n v="0"/>
    <n v="0"/>
    <n v="0"/>
    <n v="0"/>
    <n v="15"/>
    <n v="100"/>
    <n v="15"/>
  </r>
  <r>
    <s v="thatcasshole"/>
    <s v="thatcasshole"/>
    <m/>
    <m/>
    <m/>
    <m/>
    <m/>
    <m/>
    <m/>
    <m/>
    <s v="No"/>
    <n v="107"/>
    <m/>
    <m/>
    <x v="1"/>
    <d v="2019-10-07T23:41:33.000"/>
    <s v="Hip related physiotherapy looks a lot like a lamaze class"/>
    <m/>
    <m/>
    <x v="1"/>
    <m/>
    <s v="http://pbs.twimg.com/profile_images/896140932784848896/A313mPnl_normal.jpg"/>
    <x v="63"/>
    <s v="https://twitter.com/#!/thatcasshole/status/1181353901171195904"/>
    <m/>
    <m/>
    <s v="1181353901171195904"/>
    <m/>
    <b v="0"/>
    <n v="0"/>
    <s v=""/>
    <b v="0"/>
    <s v="en"/>
    <m/>
    <s v=""/>
    <b v="0"/>
    <n v="0"/>
    <s v=""/>
    <s v="Twitter for iPhone"/>
    <b v="0"/>
    <s v="1181353901171195904"/>
    <s v="Tweet"/>
    <n v="0"/>
    <n v="0"/>
    <m/>
    <m/>
    <m/>
    <m/>
    <m/>
    <m/>
    <m/>
    <m/>
    <n v="1"/>
    <s v="1"/>
    <s v="1"/>
    <n v="1"/>
    <n v="10"/>
    <n v="0"/>
    <n v="0"/>
    <n v="0"/>
    <n v="0"/>
    <n v="9"/>
    <n v="90"/>
    <n v="10"/>
  </r>
  <r>
    <s v="jhonnyadawau"/>
    <s v="jhonnyadawau"/>
    <m/>
    <m/>
    <m/>
    <m/>
    <m/>
    <m/>
    <m/>
    <m/>
    <s v="No"/>
    <n v="108"/>
    <m/>
    <m/>
    <x v="1"/>
    <d v="2019-10-08T03:45:07.000"/>
    <s v=".FULL DOWNLOAD EBOOK Lamaze Peek a Boo Forest Soft Book By  FULL &amp;gt;&amp;gt; https://t.co/k38DkPXKIo"/>
    <s v="https://antrasmn01.ebookmarket.pro/?book=B0043D28B4"/>
    <s v="ebookmarket.pro"/>
    <x v="1"/>
    <m/>
    <s v="http://pbs.twimg.com/profile_images/1181380354289963008/5fDH4U2Y_normal.jpg"/>
    <x v="64"/>
    <s v="https://twitter.com/#!/jhonnyadawau/status/1181415196121849856"/>
    <m/>
    <m/>
    <s v="1181415196121849856"/>
    <m/>
    <b v="0"/>
    <n v="0"/>
    <s v=""/>
    <b v="0"/>
    <s v="en"/>
    <m/>
    <s v=""/>
    <b v="0"/>
    <n v="0"/>
    <s v=""/>
    <s v="Twitter Web App"/>
    <b v="0"/>
    <s v="1181415196121849856"/>
    <s v="Tweet"/>
    <n v="0"/>
    <n v="0"/>
    <m/>
    <m/>
    <m/>
    <m/>
    <m/>
    <m/>
    <m/>
    <m/>
    <n v="1"/>
    <s v="1"/>
    <s v="1"/>
    <n v="1"/>
    <n v="7.142857142857143"/>
    <n v="0"/>
    <n v="0"/>
    <n v="0"/>
    <n v="0"/>
    <n v="13"/>
    <n v="92.85714285714286"/>
    <n v="14"/>
  </r>
  <r>
    <s v="themodelstore"/>
    <s v="themodelstore"/>
    <m/>
    <m/>
    <m/>
    <m/>
    <m/>
    <m/>
    <m/>
    <m/>
    <s v="No"/>
    <n v="109"/>
    <m/>
    <m/>
    <x v="1"/>
    <d v="2019-10-08T10:22:22.000"/>
    <s v="Happy #Tuesday everyone! Did you know today is Octopus day?🐙_x000a_We have the lovely Lamaze Octotunes instock, this toy is ideal for babies! So soft with, bright colours and it's musical tentacals will keep your baby amused for hours!_x000a_#OctopusDay #toys #baby #present #ocean #children https://t.co/laiNKR2TRt"/>
    <m/>
    <m/>
    <x v="8"/>
    <s v="https://pbs.twimg.com/media/EGWVx-YWwAE0Yz3.jpg"/>
    <s v="https://pbs.twimg.com/media/EGWVx-YWwAE0Yz3.jpg"/>
    <x v="65"/>
    <s v="https://twitter.com/#!/themodelstore/status/1181515171052883968"/>
    <m/>
    <m/>
    <s v="1181515171052883968"/>
    <m/>
    <b v="0"/>
    <n v="0"/>
    <s v=""/>
    <b v="0"/>
    <s v="en"/>
    <m/>
    <s v=""/>
    <b v="0"/>
    <n v="0"/>
    <s v=""/>
    <s v="Twitter Web App"/>
    <b v="0"/>
    <s v="1181515171052883968"/>
    <s v="Tweet"/>
    <n v="0"/>
    <n v="0"/>
    <m/>
    <m/>
    <m/>
    <m/>
    <m/>
    <m/>
    <m/>
    <m/>
    <n v="1"/>
    <s v="1"/>
    <s v="1"/>
    <n v="5"/>
    <n v="11.11111111111111"/>
    <n v="0"/>
    <n v="0"/>
    <n v="0"/>
    <n v="0"/>
    <n v="40"/>
    <n v="88.88888888888889"/>
    <n v="45"/>
  </r>
  <r>
    <s v="babytotoddlers"/>
    <s v="babytotoddlers"/>
    <m/>
    <m/>
    <m/>
    <m/>
    <m/>
    <m/>
    <m/>
    <m/>
    <s v="No"/>
    <n v="110"/>
    <m/>
    <m/>
    <x v="1"/>
    <d v="2019-10-08T12:03:46.000"/>
    <s v="LAMAZE Cotton Spandex Sleep Bra for Nursing and Maternity - Heather Grey, L https://t.co/ZgPdwEJsII via @babytotoddlers"/>
    <s v="https://babytotoddlers.com/maternity/lamaze-cotton-spandex-sleep-bra-for-nursing-and-maternity-heather-grey-l/"/>
    <s v="babytotoddlers.com"/>
    <x v="1"/>
    <m/>
    <s v="http://pbs.twimg.com/profile_images/548421601155244033/CM8sKHn4_normal.png"/>
    <x v="66"/>
    <s v="https://twitter.com/#!/babytotoddlers/status/1181540688845950976"/>
    <m/>
    <m/>
    <s v="1181540688845950976"/>
    <m/>
    <b v="0"/>
    <n v="0"/>
    <s v=""/>
    <b v="0"/>
    <s v="en"/>
    <m/>
    <s v=""/>
    <b v="0"/>
    <n v="0"/>
    <s v=""/>
    <s v="Twitter Web Client"/>
    <b v="0"/>
    <s v="1181540688845950976"/>
    <s v="Tweet"/>
    <n v="0"/>
    <n v="0"/>
    <m/>
    <m/>
    <m/>
    <m/>
    <m/>
    <m/>
    <m/>
    <m/>
    <n v="1"/>
    <s v="1"/>
    <s v="1"/>
    <n v="0"/>
    <n v="0"/>
    <n v="0"/>
    <n v="0"/>
    <n v="0"/>
    <n v="0"/>
    <n v="14"/>
    <n v="100"/>
    <n v="14"/>
  </r>
  <r>
    <s v="liminaljustice"/>
    <s v="nhlnetwork"/>
    <m/>
    <m/>
    <m/>
    <m/>
    <m/>
    <m/>
    <m/>
    <m/>
    <s v="No"/>
    <n v="111"/>
    <m/>
    <m/>
    <x v="0"/>
    <d v="2019-10-08T16:24:08.000"/>
    <s v="@NHLFlyers @NHLNetwork Why are they at Harvard? It's too late for a Lamaze brush-up."/>
    <m/>
    <m/>
    <x v="1"/>
    <m/>
    <s v="http://pbs.twimg.com/profile_images/378800000565489876/a7249a2138a688e6bdb51342787dd4fd_normal.jpeg"/>
    <x v="67"/>
    <s v="https://twitter.com/#!/liminaljustice/status/1181606210426068992"/>
    <m/>
    <m/>
    <s v="1181606210426068992"/>
    <s v="1181390438026153985"/>
    <b v="0"/>
    <n v="0"/>
    <s v="19618527"/>
    <b v="0"/>
    <s v="en"/>
    <m/>
    <s v=""/>
    <b v="0"/>
    <n v="0"/>
    <s v=""/>
    <s v="Twitter Web App"/>
    <b v="0"/>
    <s v="1181390438026153985"/>
    <s v="Tweet"/>
    <n v="0"/>
    <n v="0"/>
    <m/>
    <m/>
    <m/>
    <m/>
    <m/>
    <m/>
    <m/>
    <m/>
    <n v="1"/>
    <s v="36"/>
    <s v="36"/>
    <m/>
    <m/>
    <m/>
    <m/>
    <m/>
    <m/>
    <m/>
    <m/>
    <m/>
  </r>
  <r>
    <s v="hypnobabies"/>
    <s v="hypnobabies"/>
    <m/>
    <m/>
    <m/>
    <m/>
    <m/>
    <m/>
    <m/>
    <m/>
    <s v="No"/>
    <n v="113"/>
    <m/>
    <m/>
    <x v="1"/>
    <d v="2019-10-08T18:00:32.000"/>
    <s v="&quot;Though there is no strong scientific support for immediate cord clamping (ICC), entrenched medical habits can be glacially slow in changing.&quot; #delayedcordclamping #DCC #childbirth _x000a_https://t.co/cuSXh0JvQf"/>
    <s v="https://www.lamaze.org/Connecting-the-Dots/common-objections-to-delayed-cord-clamping-whats-the-evidence-say?fbclid=IwAR3HgZbyVsq_X_6JCecbhU5TI8towKTiiPoJ3UCXoblSOiGffOuBpzoeHCU&amp;utm_medium=social&amp;utm_source=twitter&amp;utm_campaign=postfity&amp;utm_content=postfityf5082"/>
    <s v="lamaze.org"/>
    <x v="9"/>
    <m/>
    <s v="http://pbs.twimg.com/profile_images/1157384334371778565/dAQwtNLK_normal.jpg"/>
    <x v="68"/>
    <s v="https://twitter.com/#!/hypnobabies/status/1181630469798019074"/>
    <m/>
    <m/>
    <s v="1181630469798019074"/>
    <m/>
    <b v="0"/>
    <n v="0"/>
    <s v=""/>
    <b v="0"/>
    <s v="en"/>
    <m/>
    <s v=""/>
    <b v="0"/>
    <n v="0"/>
    <s v=""/>
    <s v="Postfity.com"/>
    <b v="0"/>
    <s v="1181630469798019074"/>
    <s v="Tweet"/>
    <n v="0"/>
    <n v="0"/>
    <m/>
    <m/>
    <m/>
    <m/>
    <m/>
    <m/>
    <m/>
    <m/>
    <n v="1"/>
    <s v="1"/>
    <s v="1"/>
    <n v="2"/>
    <n v="8.333333333333334"/>
    <n v="1"/>
    <n v="4.166666666666667"/>
    <n v="0"/>
    <n v="0"/>
    <n v="21"/>
    <n v="87.5"/>
    <n v="24"/>
  </r>
  <r>
    <s v="csherbs19"/>
    <s v="frazermi"/>
    <m/>
    <m/>
    <m/>
    <m/>
    <m/>
    <m/>
    <m/>
    <m/>
    <s v="No"/>
    <n v="114"/>
    <m/>
    <m/>
    <x v="2"/>
    <d v="2019-10-08T18:32:04.000"/>
    <s v="@frazermi Like heavy lamaze breathing with the occasional grunt mixed in."/>
    <m/>
    <m/>
    <x v="1"/>
    <m/>
    <s v="http://pbs.twimg.com/profile_images/807923334256230404/gER_1m1P_normal.jpg"/>
    <x v="69"/>
    <s v="https://twitter.com/#!/csherbs19/status/1181638405735800833"/>
    <m/>
    <m/>
    <s v="1181638405735800833"/>
    <s v="1181636225871929344"/>
    <b v="0"/>
    <n v="1"/>
    <s v="1059966836"/>
    <b v="0"/>
    <s v="en"/>
    <m/>
    <s v=""/>
    <b v="0"/>
    <n v="0"/>
    <s v=""/>
    <s v="Twitter for Android"/>
    <b v="0"/>
    <s v="1181636225871929344"/>
    <s v="Tweet"/>
    <n v="0"/>
    <n v="0"/>
    <m/>
    <m/>
    <m/>
    <m/>
    <m/>
    <m/>
    <m/>
    <m/>
    <n v="1"/>
    <s v="70"/>
    <s v="70"/>
    <n v="1"/>
    <n v="9.090909090909092"/>
    <n v="0"/>
    <n v="0"/>
    <n v="0"/>
    <n v="0"/>
    <n v="10"/>
    <n v="90.9090909090909"/>
    <n v="11"/>
  </r>
  <r>
    <s v="momandnewborn"/>
    <s v="slidellmemorial"/>
    <m/>
    <m/>
    <m/>
    <m/>
    <m/>
    <m/>
    <m/>
    <m/>
    <s v="No"/>
    <n v="115"/>
    <m/>
    <m/>
    <x v="0"/>
    <d v="2019-10-08T18:42:52.000"/>
    <s v="RT @SlidellMemorial: Lamaze class starts on Oct. 29. Full info &amp;amp; register: (985) 280-2657 #Lamaze #BabyPrep #Newborn #NewParents #SMHBirthi…"/>
    <m/>
    <m/>
    <x v="10"/>
    <m/>
    <s v="http://pbs.twimg.com/profile_images/963620395931881472/ekZ171aA_normal.jpg"/>
    <x v="70"/>
    <s v="https://twitter.com/#!/momandnewborn/status/1181641123716108288"/>
    <m/>
    <m/>
    <s v="1181641123716108288"/>
    <m/>
    <b v="0"/>
    <n v="0"/>
    <s v=""/>
    <b v="0"/>
    <s v="en"/>
    <m/>
    <s v=""/>
    <b v="0"/>
    <n v="2"/>
    <s v="1181637998405996545"/>
    <s v="RFD monitor backup 2"/>
    <b v="0"/>
    <s v="1181637998405996545"/>
    <s v="Tweet"/>
    <n v="0"/>
    <n v="0"/>
    <m/>
    <m/>
    <m/>
    <m/>
    <m/>
    <m/>
    <m/>
    <m/>
    <n v="1"/>
    <s v="35"/>
    <s v="35"/>
    <n v="0"/>
    <n v="0"/>
    <n v="0"/>
    <n v="0"/>
    <n v="0"/>
    <n v="0"/>
    <n v="20"/>
    <n v="100"/>
    <n v="20"/>
  </r>
  <r>
    <s v="slidellmemorial"/>
    <s v="slidellmemorial"/>
    <m/>
    <m/>
    <m/>
    <m/>
    <m/>
    <m/>
    <m/>
    <m/>
    <s v="No"/>
    <n v="116"/>
    <m/>
    <m/>
    <x v="1"/>
    <d v="2019-10-08T18:30:27.000"/>
    <s v="Lamaze class starts on Oct. 29. Full info &amp;amp; register: (985) 280-2657 #Lamaze #BabyPrep #Newborn #NewParents #SMHBirthingCenter https://t.co/ikAzkajcL9"/>
    <m/>
    <m/>
    <x v="11"/>
    <s v="https://pbs.twimg.com/media/EGYFf1pWkAEIt79.jpg"/>
    <s v="https://pbs.twimg.com/media/EGYFf1pWkAEIt79.jpg"/>
    <x v="71"/>
    <s v="https://twitter.com/#!/slidellmemorial/status/1181637998405996545"/>
    <m/>
    <m/>
    <s v="1181637998405996545"/>
    <m/>
    <b v="0"/>
    <n v="0"/>
    <s v=""/>
    <b v="0"/>
    <s v="en"/>
    <m/>
    <s v=""/>
    <b v="0"/>
    <n v="2"/>
    <s v=""/>
    <s v="Hootsuite Inc."/>
    <b v="0"/>
    <s v="1181637998405996545"/>
    <s v="Tweet"/>
    <n v="0"/>
    <n v="0"/>
    <m/>
    <m/>
    <m/>
    <m/>
    <m/>
    <m/>
    <m/>
    <m/>
    <n v="1"/>
    <s v="35"/>
    <s v="35"/>
    <n v="0"/>
    <n v="0"/>
    <n v="0"/>
    <n v="0"/>
    <n v="0"/>
    <n v="0"/>
    <n v="18"/>
    <n v="100"/>
    <n v="18"/>
  </r>
  <r>
    <s v="nursinperson"/>
    <s v="slidellmemorial"/>
    <m/>
    <m/>
    <m/>
    <m/>
    <m/>
    <m/>
    <m/>
    <m/>
    <s v="No"/>
    <n v="117"/>
    <m/>
    <m/>
    <x v="0"/>
    <d v="2019-10-08T18:48:50.000"/>
    <s v="RT @SlidellMemorial: Lamaze class starts on Oct. 29. Full info &amp;amp; register: (985) 280-2657 #Lamaze #BabyPrep #Newborn #NewParents #SMHBirthi…"/>
    <m/>
    <m/>
    <x v="10"/>
    <m/>
    <s v="http://pbs.twimg.com/profile_images/699643485/mini-nursin-blocks01_normal.jpg"/>
    <x v="72"/>
    <s v="https://twitter.com/#!/nursinperson/status/1181642627625750528"/>
    <m/>
    <m/>
    <s v="1181642627625750528"/>
    <m/>
    <b v="0"/>
    <n v="0"/>
    <s v=""/>
    <b v="0"/>
    <s v="en"/>
    <m/>
    <s v=""/>
    <b v="0"/>
    <n v="2"/>
    <s v="1181637998405996545"/>
    <s v="Hootsuite Inc."/>
    <b v="0"/>
    <s v="1181637998405996545"/>
    <s v="Tweet"/>
    <n v="0"/>
    <n v="0"/>
    <m/>
    <m/>
    <m/>
    <m/>
    <m/>
    <m/>
    <m/>
    <m/>
    <n v="1"/>
    <s v="35"/>
    <s v="35"/>
    <n v="0"/>
    <n v="0"/>
    <n v="0"/>
    <n v="0"/>
    <n v="0"/>
    <n v="0"/>
    <n v="20"/>
    <n v="100"/>
    <n v="20"/>
  </r>
  <r>
    <s v="dnl62"/>
    <s v="ewarren"/>
    <m/>
    <m/>
    <m/>
    <m/>
    <m/>
    <m/>
    <m/>
    <m/>
    <s v="No"/>
    <n v="118"/>
    <m/>
    <m/>
    <x v="2"/>
    <d v="2019-10-08T20:03:46.000"/>
    <s v="@ewarren Where the reservation or a Lamaze class?"/>
    <m/>
    <m/>
    <x v="1"/>
    <m/>
    <s v="http://pbs.twimg.com/profile_images/660167234313166853/s4Z2K3sw_normal.jpg"/>
    <x v="73"/>
    <s v="https://twitter.com/#!/dnl62/status/1181661485174546432"/>
    <m/>
    <m/>
    <s v="1181661485174546432"/>
    <s v="1181588431610286081"/>
    <b v="0"/>
    <n v="1"/>
    <s v="357606935"/>
    <b v="0"/>
    <s v="en"/>
    <m/>
    <s v=""/>
    <b v="0"/>
    <n v="0"/>
    <s v=""/>
    <s v="Twitter for iPad"/>
    <b v="0"/>
    <s v="1181588431610286081"/>
    <s v="Tweet"/>
    <n v="0"/>
    <n v="0"/>
    <m/>
    <m/>
    <m/>
    <m/>
    <m/>
    <m/>
    <m/>
    <m/>
    <n v="1"/>
    <s v="69"/>
    <s v="69"/>
    <n v="0"/>
    <n v="0"/>
    <n v="0"/>
    <n v="0"/>
    <n v="0"/>
    <n v="0"/>
    <n v="8"/>
    <n v="100"/>
    <n v="8"/>
  </r>
  <r>
    <s v="disneykid1955"/>
    <s v="heyyguido"/>
    <m/>
    <m/>
    <m/>
    <m/>
    <m/>
    <m/>
    <m/>
    <m/>
    <s v="No"/>
    <n v="119"/>
    <m/>
    <m/>
    <x v="0"/>
    <d v="2019-10-08T20:28:23.000"/>
    <s v="@mestisa_rose @heyyguido In my Lamaze class, one of the dads asked why we have a belly button.  You could HEAR the nurse midwife and all the wives rolling their eyes. 😂"/>
    <m/>
    <m/>
    <x v="1"/>
    <m/>
    <s v="http://pbs.twimg.com/profile_images/1165368483661733888/olAsBODy_normal.jpg"/>
    <x v="74"/>
    <s v="https://twitter.com/#!/disneykid1955/status/1181667676629999616"/>
    <m/>
    <m/>
    <s v="1181667676629999616"/>
    <s v="1181447086350323712"/>
    <b v="0"/>
    <n v="2"/>
    <s v="1649883992"/>
    <b v="0"/>
    <s v="en"/>
    <m/>
    <s v=""/>
    <b v="0"/>
    <n v="0"/>
    <s v=""/>
    <s v="Twitter for Android"/>
    <b v="0"/>
    <s v="1181447086350323712"/>
    <s v="Tweet"/>
    <n v="0"/>
    <n v="0"/>
    <m/>
    <m/>
    <m/>
    <m/>
    <m/>
    <m/>
    <m/>
    <m/>
    <n v="1"/>
    <s v="34"/>
    <s v="34"/>
    <m/>
    <m/>
    <m/>
    <m/>
    <m/>
    <m/>
    <m/>
    <m/>
    <m/>
  </r>
  <r>
    <s v="doulacareusa"/>
    <s v="doulacareusa"/>
    <m/>
    <m/>
    <m/>
    <m/>
    <m/>
    <m/>
    <m/>
    <m/>
    <s v="No"/>
    <n v="121"/>
    <m/>
    <m/>
    <x v="1"/>
    <d v="2019-10-09T02:41:26.000"/>
    <s v="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
    <m/>
    <m/>
    <x v="12"/>
    <s v="https://pbs.twimg.com/media/EGZ13x2UwAAunfM.jpg"/>
    <s v="https://pbs.twimg.com/media/EGZ13x2UwAAunfM.jpg"/>
    <x v="75"/>
    <s v="https://twitter.com/#!/doulacareusa/status/1181761557849505792"/>
    <m/>
    <m/>
    <s v="1181761557849505792"/>
    <m/>
    <b v="0"/>
    <n v="1"/>
    <s v=""/>
    <b v="0"/>
    <s v="en"/>
    <m/>
    <s v=""/>
    <b v="0"/>
    <n v="0"/>
    <s v=""/>
    <s v="Twitter for iPhone"/>
    <b v="0"/>
    <s v="1181761557849505792"/>
    <s v="Tweet"/>
    <n v="0"/>
    <n v="0"/>
    <m/>
    <m/>
    <m/>
    <m/>
    <m/>
    <m/>
    <m/>
    <m/>
    <n v="1"/>
    <s v="1"/>
    <s v="1"/>
    <n v="4"/>
    <n v="10.81081081081081"/>
    <n v="0"/>
    <n v="0"/>
    <n v="0"/>
    <n v="0"/>
    <n v="33"/>
    <n v="89.1891891891892"/>
    <n v="37"/>
  </r>
  <r>
    <s v="challengegodess"/>
    <s v="shboogies"/>
    <m/>
    <m/>
    <m/>
    <m/>
    <m/>
    <m/>
    <m/>
    <m/>
    <s v="No"/>
    <n v="122"/>
    <m/>
    <m/>
    <x v="0"/>
    <d v="2019-10-09T03:15:28.000"/>
    <s v="@ChallengeFanOG @KendalSheppard @shboogies No,  he's definitely going through Lamaze and is preparing to give birth from all this attention. 🤰🏼"/>
    <m/>
    <m/>
    <x v="1"/>
    <m/>
    <s v="http://pbs.twimg.com/profile_images/1130700760268853253/Vaf_8yf9_normal.png"/>
    <x v="76"/>
    <s v="https://twitter.com/#!/challengegodess/status/1181770123964813313"/>
    <m/>
    <m/>
    <s v="1181770123964813313"/>
    <s v="1181767394261454849"/>
    <b v="0"/>
    <n v="3"/>
    <s v="1037793100247298048"/>
    <b v="0"/>
    <s v="en"/>
    <m/>
    <s v=""/>
    <b v="0"/>
    <n v="0"/>
    <s v=""/>
    <s v="Twitter Web App"/>
    <b v="0"/>
    <s v="1181767394261454849"/>
    <s v="Tweet"/>
    <n v="0"/>
    <n v="0"/>
    <m/>
    <m/>
    <m/>
    <m/>
    <m/>
    <m/>
    <m/>
    <m/>
    <n v="1"/>
    <s v="23"/>
    <s v="23"/>
    <m/>
    <m/>
    <m/>
    <m/>
    <m/>
    <m/>
    <m/>
    <m/>
    <m/>
  </r>
  <r>
    <s v="misophonicspree"/>
    <s v="misophonicspree"/>
    <m/>
    <m/>
    <m/>
    <m/>
    <m/>
    <m/>
    <m/>
    <m/>
    <s v="No"/>
    <n v="125"/>
    <m/>
    <m/>
    <x v="1"/>
    <d v="2019-10-09T03:51:52.000"/>
    <s v="- We may not be able to eject the escape pods._x000a_- We'll push them out if we have to._x000a_- Good thing I've been taking lamaze classes._x000a_#AllStarTrek #VOY #TheHauntingOfDeck12"/>
    <m/>
    <m/>
    <x v="13"/>
    <m/>
    <s v="http://pbs.twimg.com/profile_images/513783012408823809/IR6SpqiA_normal.jpeg"/>
    <x v="77"/>
    <s v="https://twitter.com/#!/misophonicspree/status/1181779284341350400"/>
    <m/>
    <m/>
    <s v="1181779284341350400"/>
    <m/>
    <b v="0"/>
    <n v="4"/>
    <s v=""/>
    <b v="0"/>
    <s v="en"/>
    <m/>
    <s v=""/>
    <b v="0"/>
    <n v="0"/>
    <s v=""/>
    <s v="Twitter Web App"/>
    <b v="0"/>
    <s v="1181779284341350400"/>
    <s v="Tweet"/>
    <n v="0"/>
    <n v="0"/>
    <m/>
    <m/>
    <m/>
    <m/>
    <m/>
    <m/>
    <m/>
    <m/>
    <n v="1"/>
    <s v="1"/>
    <s v="1"/>
    <n v="1"/>
    <n v="3.5714285714285716"/>
    <n v="0"/>
    <n v="0"/>
    <n v="0"/>
    <n v="0"/>
    <n v="27"/>
    <n v="96.42857142857143"/>
    <n v="28"/>
  </r>
  <r>
    <s v="golden_3tree"/>
    <s v="baruvola4"/>
    <m/>
    <m/>
    <m/>
    <m/>
    <m/>
    <m/>
    <m/>
    <m/>
    <s v="No"/>
    <n v="126"/>
    <m/>
    <m/>
    <x v="0"/>
    <d v="2019-10-09T07:50:02.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509553094904905728/aQdfngly_normal.jpeg"/>
    <x v="78"/>
    <s v="https://twitter.com/#!/golden_3tree/status/1181839219573981185"/>
    <m/>
    <m/>
    <s v="1181839219573981185"/>
    <m/>
    <b v="0"/>
    <n v="0"/>
    <s v=""/>
    <b v="0"/>
    <s v="ja"/>
    <m/>
    <s v=""/>
    <b v="0"/>
    <n v="4"/>
    <s v="1181780167653384192"/>
    <s v="Twitter for iPhone"/>
    <b v="0"/>
    <s v="1181780167653384192"/>
    <s v="Tweet"/>
    <n v="0"/>
    <n v="0"/>
    <m/>
    <m/>
    <m/>
    <m/>
    <m/>
    <m/>
    <m/>
    <m/>
    <n v="2"/>
    <s v="8"/>
    <s v="8"/>
    <n v="0"/>
    <n v="0"/>
    <n v="0"/>
    <n v="0"/>
    <n v="0"/>
    <n v="0"/>
    <n v="18"/>
    <n v="100"/>
    <n v="18"/>
  </r>
  <r>
    <s v="golden_3tree"/>
    <s v="baruvola4"/>
    <m/>
    <m/>
    <m/>
    <m/>
    <m/>
    <m/>
    <m/>
    <m/>
    <s v="No"/>
    <n v="127"/>
    <m/>
    <m/>
    <x v="0"/>
    <d v="2019-10-09T07:50:03.000"/>
    <s v="RT @baruvola4: 監督してくれた洋輔さんのプロジェクト、LAMAZEはこの様なサウンドです。_x000a_とはいえこれもあくまで彼の創造する音楽の氷山の一角なので良かったらチェックしてみて下さい。_x000a__x000a_https://t.co/wgzKqoTNZ5"/>
    <s v="https://www.youtube.com/watch?v=K41mXrwX_ns&amp;feature=youtu.be"/>
    <s v="youtube.com"/>
    <x v="1"/>
    <m/>
    <s v="http://pbs.twimg.com/profile_images/509553094904905728/aQdfngly_normal.jpeg"/>
    <x v="79"/>
    <s v="https://twitter.com/#!/golden_3tree/status/1181839225546665984"/>
    <m/>
    <m/>
    <s v="1181839225546665984"/>
    <m/>
    <b v="0"/>
    <n v="0"/>
    <s v=""/>
    <b v="0"/>
    <s v="ja"/>
    <m/>
    <s v=""/>
    <b v="0"/>
    <n v="1"/>
    <s v="1181786858918776833"/>
    <s v="Twitter for iPhone"/>
    <b v="0"/>
    <s v="1181786858918776833"/>
    <s v="Tweet"/>
    <n v="0"/>
    <n v="0"/>
    <m/>
    <m/>
    <m/>
    <m/>
    <m/>
    <m/>
    <m/>
    <m/>
    <n v="2"/>
    <s v="8"/>
    <s v="8"/>
    <n v="0"/>
    <n v="0"/>
    <n v="0"/>
    <n v="0"/>
    <n v="0"/>
    <n v="0"/>
    <n v="5"/>
    <n v="100"/>
    <n v="5"/>
  </r>
  <r>
    <s v="8tama8tama"/>
    <s v="baruvola4"/>
    <m/>
    <m/>
    <m/>
    <m/>
    <m/>
    <m/>
    <m/>
    <m/>
    <s v="No"/>
    <n v="128"/>
    <m/>
    <m/>
    <x v="0"/>
    <d v="2019-10-09T09:34:05.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683768168662171648/nSOMrx3l_normal.jpg"/>
    <x v="80"/>
    <s v="https://twitter.com/#!/8tama8tama/status/1181865404244713478"/>
    <m/>
    <m/>
    <s v="1181865404244713478"/>
    <m/>
    <b v="0"/>
    <n v="0"/>
    <s v=""/>
    <b v="0"/>
    <s v="ja"/>
    <m/>
    <s v=""/>
    <b v="0"/>
    <n v="4"/>
    <s v="1181780167653384192"/>
    <s v="Twitter for iPhone"/>
    <b v="0"/>
    <s v="1181780167653384192"/>
    <s v="Tweet"/>
    <n v="0"/>
    <n v="0"/>
    <m/>
    <m/>
    <m/>
    <m/>
    <m/>
    <m/>
    <m/>
    <m/>
    <n v="1"/>
    <s v="8"/>
    <s v="8"/>
    <n v="0"/>
    <n v="0"/>
    <n v="0"/>
    <n v="0"/>
    <n v="0"/>
    <n v="0"/>
    <n v="18"/>
    <n v="100"/>
    <n v="18"/>
  </r>
  <r>
    <s v="neel_shah"/>
    <s v="lamaz"/>
    <m/>
    <m/>
    <m/>
    <m/>
    <m/>
    <m/>
    <m/>
    <m/>
    <s v="No"/>
    <n v="129"/>
    <m/>
    <m/>
    <x v="0"/>
    <d v="2019-10-09T14:22:31.000"/>
    <s v="RT @JillGW: &quot;Safe, supportive, and empowering childbirth care should be the norm.  Unfortunately, that is not the case.&quot;_x000a_@ExpectMore @Lamaz…"/>
    <m/>
    <m/>
    <x v="1"/>
    <m/>
    <s v="http://pbs.twimg.com/profile_images/1017592184034521088/5SB1rijr_normal.jpg"/>
    <x v="81"/>
    <s v="https://twitter.com/#!/neel_shah/status/1181937992967114752"/>
    <m/>
    <m/>
    <s v="1181937992967114752"/>
    <m/>
    <b v="0"/>
    <n v="0"/>
    <s v=""/>
    <b v="0"/>
    <s v="en"/>
    <m/>
    <s v=""/>
    <b v="0"/>
    <n v="3"/>
    <s v="1181731543028568066"/>
    <s v="Twitter for iPhone"/>
    <b v="0"/>
    <s v="1181731543028568066"/>
    <s v="Tweet"/>
    <n v="0"/>
    <n v="0"/>
    <m/>
    <m/>
    <m/>
    <m/>
    <m/>
    <m/>
    <m/>
    <m/>
    <n v="1"/>
    <s v="5"/>
    <s v="5"/>
    <m/>
    <m/>
    <m/>
    <m/>
    <m/>
    <m/>
    <m/>
    <m/>
    <m/>
  </r>
  <r>
    <s v="drmackendo"/>
    <s v="adamhastings96"/>
    <m/>
    <m/>
    <m/>
    <m/>
    <m/>
    <m/>
    <m/>
    <m/>
    <s v="No"/>
    <n v="132"/>
    <m/>
    <m/>
    <x v="0"/>
    <d v="2019-10-09T16:48:23.000"/>
    <s v="@Rugbystuff @RugbySco @adamhastings96 Lamaze class takes an odd turn."/>
    <m/>
    <m/>
    <x v="1"/>
    <m/>
    <s v="http://pbs.twimg.com/profile_images/872934835169497088/HXU2PaxD_normal.jpg"/>
    <x v="82"/>
    <s v="https://twitter.com/#!/drmackendo/status/1181974701779931136"/>
    <m/>
    <m/>
    <s v="1181974701779931136"/>
    <s v="1181945194515718146"/>
    <b v="0"/>
    <n v="1"/>
    <s v="31128733"/>
    <b v="0"/>
    <s v="en"/>
    <m/>
    <s v=""/>
    <b v="0"/>
    <n v="0"/>
    <s v=""/>
    <s v="Twitter for Android"/>
    <b v="0"/>
    <s v="1181945194515718146"/>
    <s v="Tweet"/>
    <n v="0"/>
    <n v="0"/>
    <s v="-3.3285119,55.894729 _x000a_-3.077505,55.894729 _x000a_-3.077505,55.991662 _x000a_-3.3285119,55.991662"/>
    <s v="United Kingdom"/>
    <s v="GB"/>
    <s v="Edinburgh, Scotland"/>
    <s v="7ae9e2f2ff7a87cd"/>
    <s v="Edinburgh"/>
    <s v="city"/>
    <s v="https://api.twitter.com/1.1/geo/id/7ae9e2f2ff7a87cd.json"/>
    <n v="1"/>
    <s v="22"/>
    <s v="22"/>
    <m/>
    <m/>
    <m/>
    <m/>
    <m/>
    <m/>
    <m/>
    <m/>
    <m/>
  </r>
  <r>
    <s v="justanoutlawfic"/>
    <s v="justanoutlawfic"/>
    <m/>
    <m/>
    <m/>
    <m/>
    <m/>
    <m/>
    <m/>
    <m/>
    <s v="No"/>
    <n v="135"/>
    <m/>
    <m/>
    <x v="1"/>
    <d v="2019-10-09T16:52:20.000"/>
    <s v="Only Charlotte would get kicked out of lamaze. #PrivatePractice"/>
    <m/>
    <m/>
    <x v="14"/>
    <m/>
    <s v="http://pbs.twimg.com/profile_images/1182383074635476998/0xxas7Dj_normal.jpg"/>
    <x v="83"/>
    <s v="https://twitter.com/#!/justanoutlawfic/status/1181975697163788295"/>
    <m/>
    <m/>
    <s v="1181975697163788295"/>
    <m/>
    <b v="0"/>
    <n v="1"/>
    <s v=""/>
    <b v="0"/>
    <s v="en"/>
    <m/>
    <s v=""/>
    <b v="0"/>
    <n v="0"/>
    <s v=""/>
    <s v="Twitter Web App"/>
    <b v="0"/>
    <s v="1181975697163788295"/>
    <s v="Tweet"/>
    <n v="0"/>
    <n v="0"/>
    <m/>
    <m/>
    <m/>
    <m/>
    <m/>
    <m/>
    <m/>
    <m/>
    <n v="1"/>
    <s v="1"/>
    <s v="1"/>
    <n v="0"/>
    <n v="0"/>
    <n v="0"/>
    <n v="0"/>
    <n v="0"/>
    <n v="0"/>
    <n v="9"/>
    <n v="100"/>
    <n v="9"/>
  </r>
  <r>
    <s v="girlygirlsguide"/>
    <s v="survivor_mums"/>
    <m/>
    <m/>
    <m/>
    <m/>
    <m/>
    <m/>
    <m/>
    <m/>
    <s v="No"/>
    <n v="136"/>
    <m/>
    <m/>
    <x v="0"/>
    <d v="2019-10-08T13:21:07.000"/>
    <s v="@patriciasinglet @Survivor_Mums That is wonderful, Patricia. My husband and I took the Lamaze classes, too. He was with me for all three births. He was one proud dad! 😃"/>
    <m/>
    <m/>
    <x v="1"/>
    <m/>
    <s v="http://pbs.twimg.com/profile_images/790307884177383425/ENCx5yve_normal.jpg"/>
    <x v="84"/>
    <s v="https://twitter.com/#!/girlygirlsguide/status/1181560154451582976"/>
    <m/>
    <m/>
    <s v="1181560154451582976"/>
    <s v="1181559756932161538"/>
    <b v="0"/>
    <n v="2"/>
    <s v="15469335"/>
    <b v="0"/>
    <s v="en"/>
    <m/>
    <s v=""/>
    <b v="0"/>
    <n v="1"/>
    <s v=""/>
    <s v="Twitter for iPhone"/>
    <b v="0"/>
    <s v="1181559756932161538"/>
    <s v="Tweet"/>
    <n v="0"/>
    <n v="0"/>
    <m/>
    <m/>
    <m/>
    <m/>
    <m/>
    <m/>
    <m/>
    <m/>
    <n v="1"/>
    <s v="33"/>
    <s v="33"/>
    <m/>
    <m/>
    <m/>
    <m/>
    <m/>
    <m/>
    <m/>
    <m/>
    <m/>
  </r>
  <r>
    <s v="patriciasinglet"/>
    <s v="girlygirlsguide"/>
    <m/>
    <m/>
    <m/>
    <m/>
    <m/>
    <m/>
    <m/>
    <m/>
    <s v="Yes"/>
    <n v="138"/>
    <m/>
    <m/>
    <x v="2"/>
    <d v="2019-10-08T13:19:33.000"/>
    <s v="@girlygirlsguide @Survivor_Mums My husband &amp;amp; I took a Lamaze Class in 1976 so he could be present for the birth of our son &amp;amp; later our daughter. Sharing those births were amazing &amp;amp; bonded our love &amp;amp; marriage to a deeper level. I had an epidural for both births."/>
    <m/>
    <m/>
    <x v="1"/>
    <m/>
    <s v="http://pbs.twimg.com/profile_images/1159145926771875840/JeWEpMmB_normal.png"/>
    <x v="85"/>
    <s v="https://twitter.com/#!/patriciasinglet/status/1181559756932161538"/>
    <m/>
    <m/>
    <s v="1181559756932161538"/>
    <s v="1181558469230551040"/>
    <b v="0"/>
    <n v="2"/>
    <s v="25769038"/>
    <b v="0"/>
    <s v="en"/>
    <m/>
    <s v=""/>
    <b v="0"/>
    <n v="0"/>
    <s v=""/>
    <s v="Twitter for Android"/>
    <b v="0"/>
    <s v="1181558469230551040"/>
    <s v="Tweet"/>
    <n v="0"/>
    <n v="0"/>
    <m/>
    <m/>
    <m/>
    <m/>
    <m/>
    <m/>
    <m/>
    <m/>
    <n v="1"/>
    <s v="33"/>
    <s v="33"/>
    <m/>
    <m/>
    <m/>
    <m/>
    <m/>
    <m/>
    <m/>
    <m/>
    <m/>
  </r>
  <r>
    <s v="patriciasinglet"/>
    <s v="girlygirlsguide"/>
    <m/>
    <m/>
    <m/>
    <m/>
    <m/>
    <m/>
    <m/>
    <m/>
    <s v="Yes"/>
    <n v="139"/>
    <m/>
    <m/>
    <x v="0"/>
    <d v="2019-10-08T20:23:14.000"/>
    <s v="RT @girlygirlsguide: @patriciasinglet @Survivor_Mums That is wonderful, Patricia. My husband and I took the Lamaze classes, too. He was wit…"/>
    <m/>
    <m/>
    <x v="1"/>
    <m/>
    <s v="http://pbs.twimg.com/profile_images/1159145926771875840/JeWEpMmB_normal.png"/>
    <x v="86"/>
    <s v="https://twitter.com/#!/patriciasinglet/status/1181666382552997889"/>
    <m/>
    <m/>
    <s v="1181666382552997889"/>
    <m/>
    <b v="0"/>
    <n v="0"/>
    <s v=""/>
    <b v="0"/>
    <s v="en"/>
    <m/>
    <s v=""/>
    <b v="0"/>
    <n v="1"/>
    <s v="1181560154451582976"/>
    <s v="Twitter for Android"/>
    <b v="0"/>
    <s v="1181560154451582976"/>
    <s v="Tweet"/>
    <n v="0"/>
    <n v="0"/>
    <m/>
    <m/>
    <m/>
    <m/>
    <m/>
    <m/>
    <m/>
    <m/>
    <n v="1"/>
    <s v="33"/>
    <s v="33"/>
    <m/>
    <m/>
    <m/>
    <m/>
    <m/>
    <m/>
    <m/>
    <m/>
    <m/>
  </r>
  <r>
    <s v="survivor_mums"/>
    <s v="patriciasinglet"/>
    <m/>
    <m/>
    <m/>
    <m/>
    <m/>
    <m/>
    <m/>
    <m/>
    <s v="Yes"/>
    <n v="140"/>
    <m/>
    <m/>
    <x v="2"/>
    <d v="2019-10-09T19:50:28.000"/>
    <s v="@patriciasinglet shared that Lamaze Class increased the bond of love and marriage. That's truely lovely. #SMUQT https://t.co/OuTqJIce1E"/>
    <s v="https://twitter.com/patriciasinglet/status/1181559756932161538"/>
    <s v="twitter.com"/>
    <x v="15"/>
    <m/>
    <s v="http://pbs.twimg.com/profile_images/1139911314862759936/TpNx1aHX_normal.jpg"/>
    <x v="87"/>
    <s v="https://twitter.com/#!/survivor_mums/status/1182020523829669893"/>
    <m/>
    <m/>
    <s v="1182020523829669893"/>
    <m/>
    <b v="0"/>
    <n v="1"/>
    <s v="15469335"/>
    <b v="1"/>
    <s v="en"/>
    <m/>
    <s v="1181559756932161538"/>
    <b v="0"/>
    <n v="1"/>
    <s v=""/>
    <s v="Twitter for Android"/>
    <b v="0"/>
    <s v="1182020523829669893"/>
    <s v="Tweet"/>
    <n v="0"/>
    <n v="0"/>
    <m/>
    <m/>
    <m/>
    <m/>
    <m/>
    <m/>
    <m/>
    <m/>
    <n v="1"/>
    <s v="33"/>
    <s v="33"/>
    <n v="2"/>
    <n v="12.5"/>
    <n v="0"/>
    <n v="0"/>
    <n v="0"/>
    <n v="0"/>
    <n v="14"/>
    <n v="87.5"/>
    <n v="16"/>
  </r>
  <r>
    <s v="patriciasinglet"/>
    <s v="survivor_mums"/>
    <m/>
    <m/>
    <m/>
    <m/>
    <m/>
    <m/>
    <m/>
    <m/>
    <s v="Yes"/>
    <n v="143"/>
    <m/>
    <m/>
    <x v="0"/>
    <d v="2019-10-09T20:05:26.000"/>
    <s v="RT @Survivor_Mums: @patriciasinglet shared that Lamaze Class increased the bond of love and marriage. That's truely lovely. #SMUQT https://…"/>
    <m/>
    <m/>
    <x v="15"/>
    <m/>
    <s v="http://pbs.twimg.com/profile_images/1159145926771875840/JeWEpMmB_normal.png"/>
    <x v="88"/>
    <s v="https://twitter.com/#!/patriciasinglet/status/1182024292361478145"/>
    <m/>
    <m/>
    <s v="1182024292361478145"/>
    <m/>
    <b v="0"/>
    <n v="0"/>
    <s v=""/>
    <b v="1"/>
    <s v="en"/>
    <m/>
    <s v="1181559756932161538"/>
    <b v="0"/>
    <n v="1"/>
    <s v="1182020523829669893"/>
    <s v="Twitter for Android"/>
    <b v="0"/>
    <s v="1182020523829669893"/>
    <s v="Tweet"/>
    <n v="0"/>
    <n v="0"/>
    <m/>
    <m/>
    <m/>
    <m/>
    <m/>
    <m/>
    <m/>
    <m/>
    <n v="3"/>
    <s v="33"/>
    <s v="33"/>
    <n v="2"/>
    <n v="11.11111111111111"/>
    <n v="0"/>
    <n v="0"/>
    <n v="0"/>
    <n v="0"/>
    <n v="16"/>
    <n v="88.88888888888889"/>
    <n v="18"/>
  </r>
  <r>
    <s v="layingegg"/>
    <s v="layingegg"/>
    <m/>
    <m/>
    <m/>
    <m/>
    <m/>
    <m/>
    <m/>
    <m/>
    <s v="No"/>
    <n v="144"/>
    <m/>
    <m/>
    <x v="1"/>
    <d v="2019-10-09T21:08:42.000"/>
    <s v="Just like in lamaze"/>
    <m/>
    <m/>
    <x v="1"/>
    <m/>
    <s v="http://pbs.twimg.com/profile_images/1179056539832930306/soWahY_9_normal.jpg"/>
    <x v="89"/>
    <s v="https://twitter.com/#!/layingegg/status/1182040210705715200"/>
    <m/>
    <m/>
    <s v="1182040210705715200"/>
    <m/>
    <b v="0"/>
    <n v="4"/>
    <s v=""/>
    <b v="0"/>
    <s v="en"/>
    <m/>
    <s v=""/>
    <b v="0"/>
    <n v="1"/>
    <s v=""/>
    <s v="Twitter for iPhone"/>
    <b v="0"/>
    <s v="1182040210705715200"/>
    <s v="Tweet"/>
    <n v="0"/>
    <n v="0"/>
    <m/>
    <m/>
    <m/>
    <m/>
    <m/>
    <m/>
    <m/>
    <m/>
    <n v="1"/>
    <s v="68"/>
    <s v="68"/>
    <n v="1"/>
    <n v="25"/>
    <n v="0"/>
    <n v="0"/>
    <n v="0"/>
    <n v="0"/>
    <n v="3"/>
    <n v="75"/>
    <n v="4"/>
  </r>
  <r>
    <s v="slackeyyyy"/>
    <s v="layingegg"/>
    <m/>
    <m/>
    <m/>
    <m/>
    <m/>
    <m/>
    <m/>
    <m/>
    <s v="No"/>
    <n v="145"/>
    <m/>
    <m/>
    <x v="0"/>
    <d v="2019-10-09T21:11:10.000"/>
    <s v="RT @LayingEgg: Just like in lamaze"/>
    <m/>
    <m/>
    <x v="1"/>
    <m/>
    <s v="http://pbs.twimg.com/profile_images/918908948559880192/CpmDULMK_normal.jpg"/>
    <x v="90"/>
    <s v="https://twitter.com/#!/slackeyyyy/status/1182040832922341378"/>
    <m/>
    <m/>
    <s v="1182040832922341378"/>
    <m/>
    <b v="0"/>
    <n v="0"/>
    <s v=""/>
    <b v="0"/>
    <s v="en"/>
    <m/>
    <s v=""/>
    <b v="0"/>
    <n v="1"/>
    <s v="1182040210705715200"/>
    <s v="Twitter for Android"/>
    <b v="0"/>
    <s v="1182040210705715200"/>
    <s v="Tweet"/>
    <n v="0"/>
    <n v="0"/>
    <m/>
    <m/>
    <m/>
    <m/>
    <m/>
    <m/>
    <m/>
    <m/>
    <n v="1"/>
    <s v="68"/>
    <s v="68"/>
    <n v="1"/>
    <n v="16.666666666666668"/>
    <n v="0"/>
    <n v="0"/>
    <n v="0"/>
    <n v="0"/>
    <n v="5"/>
    <n v="83.33333333333333"/>
    <n v="6"/>
  </r>
  <r>
    <s v="expectmore"/>
    <s v="lamaz"/>
    <m/>
    <m/>
    <m/>
    <m/>
    <m/>
    <m/>
    <m/>
    <m/>
    <s v="No"/>
    <n v="146"/>
    <m/>
    <m/>
    <x v="0"/>
    <d v="2019-10-09T14:10:51.000"/>
    <s v="RT @JillGW: &quot;Safe, supportive, and empowering childbirth care should be the norm.  Unfortunately, that is not the case.&quot;_x000a_@ExpectMore @Lamaz…"/>
    <m/>
    <m/>
    <x v="1"/>
    <m/>
    <s v="http://pbs.twimg.com/profile_images/1181301809190559744/bkfO2WZV_normal.jpg"/>
    <x v="91"/>
    <s v="https://twitter.com/#!/expectmore/status/1181935055855374337"/>
    <m/>
    <m/>
    <s v="1181935055855374337"/>
    <m/>
    <b v="0"/>
    <n v="0"/>
    <s v=""/>
    <b v="0"/>
    <s v="en"/>
    <m/>
    <s v=""/>
    <b v="0"/>
    <n v="3"/>
    <s v="1181731543028568066"/>
    <s v="Hootsuite Inc."/>
    <b v="0"/>
    <s v="1181731543028568066"/>
    <s v="Tweet"/>
    <n v="0"/>
    <n v="0"/>
    <m/>
    <m/>
    <m/>
    <m/>
    <m/>
    <m/>
    <m/>
    <m/>
    <n v="1"/>
    <s v="5"/>
    <s v="5"/>
    <m/>
    <m/>
    <m/>
    <m/>
    <m/>
    <m/>
    <m/>
    <m/>
    <m/>
  </r>
  <r>
    <s v="caseycattell"/>
    <s v="lamaz"/>
    <m/>
    <m/>
    <m/>
    <m/>
    <m/>
    <m/>
    <m/>
    <m/>
    <s v="No"/>
    <n v="147"/>
    <m/>
    <m/>
    <x v="0"/>
    <d v="2019-10-10T00:01:34.000"/>
    <s v="RT @JillGW: &quot;Safe, supportive, and empowering childbirth care should be the norm.  Unfortunately, that is not the case.&quot;_x000a_@ExpectMore @Lamaz…"/>
    <m/>
    <m/>
    <x v="1"/>
    <m/>
    <s v="http://pbs.twimg.com/profile_images/1127733624613294082/ZmDLVlYj_normal.jpg"/>
    <x v="92"/>
    <s v="https://twitter.com/#!/caseycattell/status/1182083713913499648"/>
    <m/>
    <m/>
    <s v="1182083713913499648"/>
    <m/>
    <b v="0"/>
    <n v="0"/>
    <s v=""/>
    <b v="0"/>
    <s v="en"/>
    <m/>
    <s v=""/>
    <b v="0"/>
    <n v="3"/>
    <s v="1181731543028568066"/>
    <s v="Twitter for iPhone"/>
    <b v="0"/>
    <s v="1181731543028568066"/>
    <s v="Tweet"/>
    <n v="0"/>
    <n v="0"/>
    <m/>
    <m/>
    <m/>
    <m/>
    <m/>
    <m/>
    <m/>
    <m/>
    <n v="1"/>
    <s v="5"/>
    <s v="5"/>
    <m/>
    <m/>
    <m/>
    <m/>
    <m/>
    <m/>
    <m/>
    <m/>
    <m/>
  </r>
  <r>
    <s v="ko_ono"/>
    <s v="baruvola"/>
    <m/>
    <m/>
    <m/>
    <m/>
    <m/>
    <m/>
    <m/>
    <m/>
    <s v="No"/>
    <n v="150"/>
    <m/>
    <m/>
    <x v="0"/>
    <d v="2019-10-10T02:25:54.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1107619244739452929/F6HFr3AS_normal.jpg"/>
    <x v="93"/>
    <s v="https://twitter.com/#!/ko_ono/status/1182120039769464833"/>
    <m/>
    <m/>
    <s v="1182120039769464833"/>
    <m/>
    <b v="0"/>
    <n v="0"/>
    <s v=""/>
    <b v="0"/>
    <s v="ja"/>
    <m/>
    <s v=""/>
    <b v="0"/>
    <n v="2"/>
    <s v="1182117843145412609"/>
    <s v="Twitter for iPhone"/>
    <b v="0"/>
    <s v="1182117843145412609"/>
    <s v="Tweet"/>
    <n v="0"/>
    <n v="0"/>
    <m/>
    <m/>
    <m/>
    <m/>
    <m/>
    <m/>
    <m/>
    <m/>
    <n v="1"/>
    <s v="8"/>
    <s v="8"/>
    <n v="0"/>
    <n v="0"/>
    <n v="0"/>
    <n v="0"/>
    <n v="0"/>
    <n v="0"/>
    <n v="11"/>
    <n v="100"/>
    <n v="11"/>
  </r>
  <r>
    <s v="torquetastic"/>
    <s v="mlbbreathe"/>
    <m/>
    <m/>
    <m/>
    <m/>
    <m/>
    <m/>
    <m/>
    <m/>
    <s v="No"/>
    <n v="151"/>
    <m/>
    <m/>
    <x v="0"/>
    <d v="2019-10-10T04:06:35.000"/>
    <s v="RT @_kleos_: There should be Lamaze coaches, but for postseason baseball @MlbBreathe"/>
    <m/>
    <m/>
    <x v="1"/>
    <m/>
    <s v="http://pbs.twimg.com/profile_images/803586875617329152/ozFKFBv2_normal.jpg"/>
    <x v="94"/>
    <s v="https://twitter.com/#!/torquetastic/status/1182145375118999553"/>
    <m/>
    <m/>
    <s v="1182145375118999553"/>
    <m/>
    <b v="0"/>
    <n v="0"/>
    <s v=""/>
    <b v="0"/>
    <s v="en"/>
    <m/>
    <s v=""/>
    <b v="0"/>
    <n v="2"/>
    <s v="1182145310178648065"/>
    <s v="Twitter for iPhone"/>
    <b v="0"/>
    <s v="1182145310178648065"/>
    <s v="Tweet"/>
    <n v="0"/>
    <n v="0"/>
    <m/>
    <m/>
    <m/>
    <m/>
    <m/>
    <m/>
    <m/>
    <m/>
    <n v="1"/>
    <s v="21"/>
    <s v="21"/>
    <m/>
    <m/>
    <m/>
    <m/>
    <m/>
    <m/>
    <m/>
    <m/>
    <m/>
  </r>
  <r>
    <s v="_kleos_"/>
    <s v="mlbbreathe"/>
    <m/>
    <m/>
    <m/>
    <m/>
    <m/>
    <m/>
    <m/>
    <m/>
    <s v="No"/>
    <n v="153"/>
    <m/>
    <m/>
    <x v="0"/>
    <d v="2019-10-10T04:06:19.000"/>
    <s v="There should be Lamaze coaches, but for postseason baseball @MlbBreathe"/>
    <m/>
    <m/>
    <x v="1"/>
    <m/>
    <s v="http://pbs.twimg.com/profile_images/1114664537037447169/_mpWV6cD_normal.jpg"/>
    <x v="95"/>
    <s v="https://twitter.com/#!/_kleos_/status/1182145310178648065"/>
    <m/>
    <m/>
    <s v="1182145310178648065"/>
    <m/>
    <b v="0"/>
    <n v="6"/>
    <s v=""/>
    <b v="0"/>
    <s v="en"/>
    <m/>
    <s v=""/>
    <b v="0"/>
    <n v="2"/>
    <s v=""/>
    <s v="Twitter for Android"/>
    <b v="0"/>
    <s v="1182145310178648065"/>
    <s v="Tweet"/>
    <n v="0"/>
    <n v="0"/>
    <m/>
    <m/>
    <m/>
    <m/>
    <m/>
    <m/>
    <m/>
    <m/>
    <n v="1"/>
    <s v="21"/>
    <s v="21"/>
    <n v="0"/>
    <n v="0"/>
    <n v="0"/>
    <n v="0"/>
    <n v="0"/>
    <n v="0"/>
    <n v="10"/>
    <n v="100"/>
    <n v="10"/>
  </r>
  <r>
    <s v="sydrpfp"/>
    <s v="mlbbreathe"/>
    <m/>
    <m/>
    <m/>
    <m/>
    <m/>
    <m/>
    <m/>
    <m/>
    <s v="No"/>
    <n v="154"/>
    <m/>
    <m/>
    <x v="0"/>
    <d v="2019-10-10T04:07:12.000"/>
    <s v="RT @_kleos_: There should be Lamaze coaches, but for postseason baseball @MlbBreathe"/>
    <m/>
    <m/>
    <x v="1"/>
    <m/>
    <s v="http://pbs.twimg.com/profile_images/1057255110009651202/Cq2Pem2q_normal.jpg"/>
    <x v="96"/>
    <s v="https://twitter.com/#!/sydrpfp/status/1182145533143592960"/>
    <m/>
    <m/>
    <s v="1182145533143592960"/>
    <m/>
    <b v="0"/>
    <n v="0"/>
    <s v=""/>
    <b v="0"/>
    <s v="en"/>
    <m/>
    <s v=""/>
    <b v="0"/>
    <n v="2"/>
    <s v="1182145310178648065"/>
    <s v="Twitter Web App"/>
    <b v="0"/>
    <s v="1182145310178648065"/>
    <s v="Tweet"/>
    <n v="0"/>
    <n v="0"/>
    <m/>
    <m/>
    <m/>
    <m/>
    <m/>
    <m/>
    <m/>
    <m/>
    <n v="1"/>
    <s v="21"/>
    <s v="21"/>
    <m/>
    <m/>
    <m/>
    <m/>
    <m/>
    <m/>
    <m/>
    <m/>
    <m/>
  </r>
  <r>
    <s v="40010gawa"/>
    <s v="baruvola"/>
    <m/>
    <m/>
    <m/>
    <m/>
    <m/>
    <m/>
    <m/>
    <m/>
    <s v="No"/>
    <n v="156"/>
    <m/>
    <m/>
    <x v="0"/>
    <d v="2019-10-10T04:50:48.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1024196740503617536/T8TylJOG_normal.jpg"/>
    <x v="97"/>
    <s v="https://twitter.com/#!/40010gawa/status/1182156502422810625"/>
    <m/>
    <m/>
    <s v="1182156502422810625"/>
    <m/>
    <b v="0"/>
    <n v="0"/>
    <s v=""/>
    <b v="0"/>
    <s v="ja"/>
    <m/>
    <s v=""/>
    <b v="0"/>
    <n v="2"/>
    <s v="1182117843145412609"/>
    <s v="Twitter for iPhone"/>
    <b v="0"/>
    <s v="1182117843145412609"/>
    <s v="Tweet"/>
    <n v="0"/>
    <n v="0"/>
    <m/>
    <m/>
    <m/>
    <m/>
    <m/>
    <m/>
    <m/>
    <m/>
    <n v="1"/>
    <s v="8"/>
    <s v="8"/>
    <n v="0"/>
    <n v="0"/>
    <n v="0"/>
    <n v="0"/>
    <n v="0"/>
    <n v="0"/>
    <n v="11"/>
    <n v="100"/>
    <n v="11"/>
  </r>
  <r>
    <s v="bends_the"/>
    <s v="kouta_birth"/>
    <m/>
    <m/>
    <m/>
    <m/>
    <m/>
    <m/>
    <m/>
    <m/>
    <s v="No"/>
    <n v="157"/>
    <m/>
    <m/>
    <x v="0"/>
    <d v="2019-10-10T08:44:56.000"/>
    <s v="RT @kouta_birth: LAMAZE / 年功序列に殺されかける REMIX (Originally recorded by birth)_x000a__x000a_https://t.co/abClNvIoZa"/>
    <s v="https://www.youtube.com/watch?v=-0OaOOuoAyE&amp;feature=youtu.be"/>
    <s v="youtube.com"/>
    <x v="1"/>
    <m/>
    <s v="http://pbs.twimg.com/profile_images/1168307154362613760/HzQbEbTD_normal.jpg"/>
    <x v="98"/>
    <s v="https://twitter.com/#!/bends_the/status/1182215425683116032"/>
    <m/>
    <m/>
    <s v="1182215425683116032"/>
    <m/>
    <b v="0"/>
    <n v="0"/>
    <s v=""/>
    <b v="0"/>
    <s v="ja"/>
    <m/>
    <s v=""/>
    <b v="0"/>
    <n v="2"/>
    <s v="1182191352655699968"/>
    <s v="Twitter for iPhone"/>
    <b v="0"/>
    <s v="1182191352655699968"/>
    <s v="Tweet"/>
    <n v="0"/>
    <n v="0"/>
    <m/>
    <m/>
    <m/>
    <m/>
    <m/>
    <m/>
    <m/>
    <m/>
    <n v="1"/>
    <s v="8"/>
    <s v="8"/>
    <n v="0"/>
    <n v="0"/>
    <n v="0"/>
    <n v="0"/>
    <n v="0"/>
    <n v="0"/>
    <n v="9"/>
    <n v="100"/>
    <n v="9"/>
  </r>
  <r>
    <s v="kouta_birth"/>
    <s v="kouta_birth"/>
    <m/>
    <m/>
    <m/>
    <m/>
    <m/>
    <m/>
    <m/>
    <m/>
    <s v="No"/>
    <n v="158"/>
    <m/>
    <m/>
    <x v="1"/>
    <d v="2019-10-10T07:09:17.000"/>
    <s v="LAMAZE / 年功序列に殺されかける REMIX (Originally recorded by birth)_x000a__x000a_https://t.co/abClNvIoZa"/>
    <s v="https://www.youtube.com/watch?v=-0OaOOuoAyE&amp;feature=youtu.be"/>
    <s v="youtube.com"/>
    <x v="1"/>
    <m/>
    <s v="http://pbs.twimg.com/profile_images/685352535457042432/DKdgIkUM_normal.jpg"/>
    <x v="99"/>
    <s v="https://twitter.com/#!/kouta_birth/status/1182191352655699968"/>
    <m/>
    <m/>
    <s v="1182191352655699968"/>
    <m/>
    <b v="0"/>
    <n v="4"/>
    <s v=""/>
    <b v="0"/>
    <s v="ja"/>
    <m/>
    <s v=""/>
    <b v="0"/>
    <n v="2"/>
    <s v=""/>
    <s v="Twitter for iPhone"/>
    <b v="0"/>
    <s v="1182191352655699968"/>
    <s v="Tweet"/>
    <n v="0"/>
    <n v="0"/>
    <m/>
    <m/>
    <m/>
    <m/>
    <m/>
    <m/>
    <m/>
    <m/>
    <n v="1"/>
    <s v="8"/>
    <s v="8"/>
    <n v="0"/>
    <n v="0"/>
    <n v="0"/>
    <n v="0"/>
    <n v="0"/>
    <n v="0"/>
    <n v="7"/>
    <n v="100"/>
    <n v="7"/>
  </r>
  <r>
    <s v="baruvola4"/>
    <s v="kouta_birth"/>
    <m/>
    <m/>
    <m/>
    <m/>
    <m/>
    <m/>
    <m/>
    <m/>
    <s v="No"/>
    <n v="159"/>
    <m/>
    <m/>
    <x v="0"/>
    <d v="2019-10-10T08:50:21.000"/>
    <s v="RT @kouta_birth: LAMAZE / 年功序列に殺されかける REMIX (Originally recorded by birth)_x000a__x000a_https://t.co/abClNvIoZa"/>
    <s v="https://www.youtube.com/watch?v=-0OaOOuoAyE&amp;feature=youtu.be"/>
    <s v="youtube.com"/>
    <x v="1"/>
    <m/>
    <s v="http://pbs.twimg.com/profile_images/587094799326392320/d8orc6ur_normal.jpg"/>
    <x v="100"/>
    <s v="https://twitter.com/#!/baruvola4/status/1182216787108085760"/>
    <m/>
    <m/>
    <s v="1182216787108085760"/>
    <m/>
    <b v="0"/>
    <n v="0"/>
    <s v=""/>
    <b v="0"/>
    <s v="ja"/>
    <m/>
    <s v=""/>
    <b v="0"/>
    <n v="2"/>
    <s v="1182191352655699968"/>
    <s v="Twitter for iPhone"/>
    <b v="0"/>
    <s v="1182191352655699968"/>
    <s v="Tweet"/>
    <n v="0"/>
    <n v="0"/>
    <m/>
    <m/>
    <m/>
    <m/>
    <m/>
    <m/>
    <m/>
    <m/>
    <n v="1"/>
    <s v="8"/>
    <s v="8"/>
    <n v="0"/>
    <n v="0"/>
    <n v="0"/>
    <n v="0"/>
    <n v="0"/>
    <n v="0"/>
    <n v="9"/>
    <n v="100"/>
    <n v="9"/>
  </r>
  <r>
    <s v="baruvola"/>
    <s v="baruvola"/>
    <m/>
    <m/>
    <m/>
    <m/>
    <m/>
    <m/>
    <m/>
    <m/>
    <s v="No"/>
    <n v="160"/>
    <m/>
    <m/>
    <x v="1"/>
    <d v="2019-10-10T02:17:11.000"/>
    <s v="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見てね。_x000a__x000a_https://t.co/DhqeFpCuVv"/>
    <s v="https://www.youtube.com/watch?v=Mid0ShrfPMs&amp;feature=youtu.be"/>
    <s v="youtube.com"/>
    <x v="1"/>
    <m/>
    <s v="http://pbs.twimg.com/profile_images/509676834246504449/MgqtsnAe_normal.jpeg"/>
    <x v="101"/>
    <s v="https://twitter.com/#!/baruvola/status/1182117843145412609"/>
    <m/>
    <m/>
    <s v="1182117843145412609"/>
    <m/>
    <b v="0"/>
    <n v="5"/>
    <s v=""/>
    <b v="0"/>
    <s v="ja"/>
    <m/>
    <s v=""/>
    <b v="0"/>
    <n v="2"/>
    <s v=""/>
    <s v="Twitter for iPhone"/>
    <b v="0"/>
    <s v="1182117843145412609"/>
    <s v="Tweet"/>
    <n v="0"/>
    <n v="0"/>
    <m/>
    <m/>
    <m/>
    <m/>
    <m/>
    <m/>
    <m/>
    <m/>
    <n v="1"/>
    <s v="8"/>
    <s v="8"/>
    <n v="0"/>
    <n v="0"/>
    <n v="0"/>
    <n v="0"/>
    <n v="0"/>
    <n v="0"/>
    <n v="10"/>
    <n v="100"/>
    <n v="10"/>
  </r>
  <r>
    <s v="baruvola4"/>
    <s v="baruvola"/>
    <m/>
    <m/>
    <m/>
    <m/>
    <m/>
    <m/>
    <m/>
    <m/>
    <s v="No"/>
    <n v="161"/>
    <m/>
    <m/>
    <x v="0"/>
    <d v="2019-10-10T08:51:29.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587094799326392320/d8orc6ur_normal.jpg"/>
    <x v="102"/>
    <s v="https://twitter.com/#!/baruvola4/status/1182217075307110401"/>
    <m/>
    <m/>
    <s v="1182217075307110401"/>
    <m/>
    <b v="0"/>
    <n v="0"/>
    <s v=""/>
    <b v="0"/>
    <s v="ja"/>
    <m/>
    <s v=""/>
    <b v="0"/>
    <n v="4"/>
    <s v="1182117843145412609"/>
    <s v="Twitter for iPhone"/>
    <b v="0"/>
    <s v="1182117843145412609"/>
    <s v="Tweet"/>
    <n v="0"/>
    <n v="0"/>
    <m/>
    <m/>
    <m/>
    <m/>
    <m/>
    <m/>
    <m/>
    <m/>
    <n v="1"/>
    <s v="8"/>
    <s v="8"/>
    <n v="0"/>
    <n v="0"/>
    <n v="0"/>
    <n v="0"/>
    <n v="0"/>
    <n v="0"/>
    <n v="11"/>
    <n v="100"/>
    <n v="11"/>
  </r>
  <r>
    <s v="baruvola4"/>
    <s v="baruvola4"/>
    <m/>
    <m/>
    <m/>
    <m/>
    <m/>
    <m/>
    <m/>
    <m/>
    <s v="No"/>
    <n v="162"/>
    <m/>
    <m/>
    <x v="1"/>
    <d v="2019-10-09T03:55:23.000"/>
    <s v="👏👏new MV公開!!!👏👏_x000a__x000a_3人時代唯一にして現在廃盤となっている音源「うつつ」より、「逃避行のブルース(OLD MIX)」がまさかのMV化！！_x000a__x000a_監督は「coma coma coma coma」のリミックスを手掛け、自身もLAMAZEやZhisなどマルチに活動するYosuke Mochizuki氏！_x000a__x000a_ご賞味下さい🔥_x000a__x000a_https://t.co/F8Flg6K0fr"/>
    <s v="https://www.youtube.com/watch?v=Mid0ShrfPMs&amp;feature=youtu.be"/>
    <s v="youtube.com"/>
    <x v="1"/>
    <m/>
    <s v="http://pbs.twimg.com/profile_images/587094799326392320/d8orc6ur_normal.jpg"/>
    <x v="103"/>
    <s v="https://twitter.com/#!/baruvola4/status/1181780167653384192"/>
    <m/>
    <m/>
    <s v="1181780167653384192"/>
    <m/>
    <b v="0"/>
    <n v="4"/>
    <s v=""/>
    <b v="0"/>
    <s v="ja"/>
    <m/>
    <s v=""/>
    <b v="0"/>
    <n v="0"/>
    <s v=""/>
    <s v="Twitter for iPhone"/>
    <b v="0"/>
    <s v="1181780167653384192"/>
    <s v="Tweet"/>
    <n v="0"/>
    <n v="0"/>
    <m/>
    <m/>
    <m/>
    <m/>
    <m/>
    <m/>
    <m/>
    <m/>
    <n v="3"/>
    <s v="8"/>
    <s v="8"/>
    <n v="0"/>
    <n v="0"/>
    <n v="0"/>
    <n v="0"/>
    <n v="0"/>
    <n v="0"/>
    <n v="18"/>
    <n v="100"/>
    <n v="18"/>
  </r>
  <r>
    <s v="baruvola4"/>
    <s v="baruvola4"/>
    <m/>
    <m/>
    <m/>
    <m/>
    <m/>
    <m/>
    <m/>
    <m/>
    <s v="No"/>
    <n v="163"/>
    <m/>
    <m/>
    <x v="1"/>
    <d v="2019-10-09T04:21:58.000"/>
    <s v="監督してくれた洋輔さんのプロジェクト、LAMAZEはこの様なサウンドです。_x000a_とはいえこれもあくまで彼の創造する音楽の氷山の一角なので良かったらチェックしてみて下さい。_x000a__x000a_https://t.co/wgzKqoTNZ5"/>
    <s v="https://www.youtube.com/watch?v=K41mXrwX_ns&amp;feature=youtu.be"/>
    <s v="youtube.com"/>
    <x v="1"/>
    <m/>
    <s v="http://pbs.twimg.com/profile_images/587094799326392320/d8orc6ur_normal.jpg"/>
    <x v="104"/>
    <s v="https://twitter.com/#!/baruvola4/status/1181786858918776833"/>
    <m/>
    <m/>
    <s v="1181786858918776833"/>
    <s v="1181780167653384192"/>
    <b v="0"/>
    <n v="0"/>
    <s v="3150149617"/>
    <b v="0"/>
    <s v="ja"/>
    <m/>
    <s v=""/>
    <b v="0"/>
    <n v="0"/>
    <s v=""/>
    <s v="Twitter for iPhone"/>
    <b v="0"/>
    <s v="1181780167653384192"/>
    <s v="Tweet"/>
    <n v="0"/>
    <n v="0"/>
    <m/>
    <m/>
    <m/>
    <m/>
    <m/>
    <m/>
    <m/>
    <m/>
    <n v="3"/>
    <s v="8"/>
    <s v="8"/>
    <n v="0"/>
    <n v="0"/>
    <n v="0"/>
    <n v="0"/>
    <n v="0"/>
    <n v="0"/>
    <n v="3"/>
    <n v="100"/>
    <n v="3"/>
  </r>
  <r>
    <s v="baruvola4"/>
    <s v="baruvola4"/>
    <m/>
    <m/>
    <m/>
    <m/>
    <m/>
    <m/>
    <m/>
    <m/>
    <s v="No"/>
    <n v="164"/>
    <m/>
    <m/>
    <x v="1"/>
    <d v="2019-10-10T04:07:54.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587094799326392320/d8orc6ur_normal.jpg"/>
    <x v="105"/>
    <s v="https://twitter.com/#!/baruvola4/status/1182145705558695936"/>
    <m/>
    <m/>
    <s v="1182145705558695936"/>
    <m/>
    <b v="0"/>
    <n v="0"/>
    <s v=""/>
    <b v="0"/>
    <s v="ja"/>
    <m/>
    <s v=""/>
    <b v="0"/>
    <n v="4"/>
    <s v="1181780167653384192"/>
    <s v="Twitter for iPhone"/>
    <b v="0"/>
    <s v="1181780167653384192"/>
    <s v="Tweet"/>
    <n v="0"/>
    <n v="0"/>
    <m/>
    <m/>
    <m/>
    <m/>
    <m/>
    <m/>
    <m/>
    <m/>
    <n v="3"/>
    <s v="8"/>
    <s v="8"/>
    <n v="0"/>
    <n v="0"/>
    <n v="0"/>
    <n v="0"/>
    <n v="0"/>
    <n v="0"/>
    <n v="18"/>
    <n v="100"/>
    <n v="18"/>
  </r>
  <r>
    <s v="fuji_latex"/>
    <s v="fuji_latex"/>
    <m/>
    <m/>
    <m/>
    <m/>
    <m/>
    <m/>
    <m/>
    <m/>
    <s v="No"/>
    <n v="165"/>
    <m/>
    <m/>
    <x v="1"/>
    <d v="2019-10-10T13:12:28.000"/>
    <s v="気付いたらLamazeさん連投しててびっくりしたよ"/>
    <m/>
    <m/>
    <x v="1"/>
    <m/>
    <s v="http://pbs.twimg.com/profile_images/1178598279681986561/xqHcHBTA_normal.jpg"/>
    <x v="106"/>
    <s v="https://twitter.com/#!/fuji_latex/status/1182282750948069378"/>
    <m/>
    <m/>
    <s v="1182282750948069378"/>
    <m/>
    <b v="0"/>
    <n v="0"/>
    <s v=""/>
    <b v="0"/>
    <s v="ja"/>
    <m/>
    <s v=""/>
    <b v="0"/>
    <n v="0"/>
    <s v=""/>
    <s v="Twitter for Android"/>
    <b v="0"/>
    <s v="1182282750948069378"/>
    <s v="Tweet"/>
    <n v="0"/>
    <n v="0"/>
    <m/>
    <m/>
    <m/>
    <m/>
    <m/>
    <m/>
    <m/>
    <m/>
    <n v="1"/>
    <s v="1"/>
    <s v="1"/>
    <n v="0"/>
    <n v="0"/>
    <n v="0"/>
    <n v="0"/>
    <n v="0"/>
    <n v="0"/>
    <n v="1"/>
    <n v="100"/>
    <n v="1"/>
  </r>
  <r>
    <s v="gardencuts"/>
    <s v="gardencuts"/>
    <m/>
    <m/>
    <m/>
    <m/>
    <m/>
    <m/>
    <m/>
    <m/>
    <s v="No"/>
    <n v="166"/>
    <m/>
    <m/>
    <x v="1"/>
    <d v="2019-10-09T14:29:58.000"/>
    <s v="Lamaze Spin &amp;amp; Explore Garden Gym Baby Play Mat Infant Activity Tummy Time Toy Free Ship £36.99 #babyinfant #toybaby #infantbaby https://t.co/cJX7lbf2y4"/>
    <s v="http://rover.ebay.com/rover/1/710-53481-19255-0/1?ff3=2&amp;toolid=10039&amp;campid=5337424366&amp;item=401916138971&amp;vectorid=229508&amp;lgeo=1"/>
    <s v="ebay.com"/>
    <x v="16"/>
    <m/>
    <s v="http://pbs.twimg.com/profile_images/3493714640/b62b8b96158496595ff7d98335d06585_normal.jpeg"/>
    <x v="107"/>
    <s v="https://twitter.com/#!/gardencuts/status/1181939867212767232"/>
    <m/>
    <m/>
    <s v="1181939867212767232"/>
    <m/>
    <b v="0"/>
    <n v="0"/>
    <s v=""/>
    <b v="0"/>
    <s v="en"/>
    <m/>
    <s v=""/>
    <b v="0"/>
    <n v="0"/>
    <s v=""/>
    <s v="Tweet Eye Scheduler"/>
    <b v="0"/>
    <s v="1181939867212767232"/>
    <s v="Tweet"/>
    <n v="0"/>
    <n v="0"/>
    <m/>
    <m/>
    <m/>
    <m/>
    <m/>
    <m/>
    <m/>
    <m/>
    <n v="2"/>
    <s v="1"/>
    <s v="1"/>
    <n v="1"/>
    <n v="4.761904761904762"/>
    <n v="0"/>
    <n v="0"/>
    <n v="0"/>
    <n v="0"/>
    <n v="20"/>
    <n v="95.23809523809524"/>
    <n v="21"/>
  </r>
  <r>
    <s v="gardencuts"/>
    <s v="gardencuts"/>
    <m/>
    <m/>
    <m/>
    <m/>
    <m/>
    <m/>
    <m/>
    <m/>
    <s v="No"/>
    <n v="167"/>
    <m/>
    <m/>
    <x v="1"/>
    <d v="2019-10-10T14:35:40.000"/>
    <s v="Lamaze Spin &amp;amp; Explore Garden Gym Baby Play Mat Infant Activity Tummy Time Toy Free Ship £36.99 #toybaby #activitytoy #matgym https://t.co/cJX7lbf2y4"/>
    <s v="http://rover.ebay.com/rover/1/710-53481-19255-0/1?ff3=2&amp;toolid=10039&amp;campid=5337424366&amp;item=401916138971&amp;vectorid=229508&amp;lgeo=1"/>
    <s v="ebay.com"/>
    <x v="17"/>
    <m/>
    <s v="http://pbs.twimg.com/profile_images/3493714640/b62b8b96158496595ff7d98335d06585_normal.jpeg"/>
    <x v="108"/>
    <s v="https://twitter.com/#!/gardencuts/status/1182303689886900224"/>
    <m/>
    <m/>
    <s v="1182303689886900224"/>
    <m/>
    <b v="0"/>
    <n v="0"/>
    <s v=""/>
    <b v="0"/>
    <s v="en"/>
    <m/>
    <s v=""/>
    <b v="0"/>
    <n v="0"/>
    <s v=""/>
    <s v="Tweet Eye Scheduler"/>
    <b v="0"/>
    <s v="1182303689886900224"/>
    <s v="Tweet"/>
    <n v="0"/>
    <n v="0"/>
    <m/>
    <m/>
    <m/>
    <m/>
    <m/>
    <m/>
    <m/>
    <m/>
    <n v="2"/>
    <s v="1"/>
    <s v="1"/>
    <n v="1"/>
    <n v="4.761904761904762"/>
    <n v="0"/>
    <n v="0"/>
    <n v="0"/>
    <n v="0"/>
    <n v="20"/>
    <n v="95.23809523809524"/>
    <n v="21"/>
  </r>
  <r>
    <s v="warpaintdfs"/>
    <s v="dailyrotosharks"/>
    <m/>
    <m/>
    <m/>
    <m/>
    <m/>
    <m/>
    <m/>
    <m/>
    <s v="No"/>
    <n v="168"/>
    <m/>
    <m/>
    <x v="0"/>
    <d v="2019-10-10T15:32:18.000"/>
    <s v="@DFSArmy @FantasyDraft @ffootballgeek @ChoppoDong @DailyRotoSharks Me and my wife at a Lamaze class"/>
    <m/>
    <m/>
    <x v="1"/>
    <m/>
    <s v="http://pbs.twimg.com/profile_images/1179515625078689793/3hUVfNCU_normal.jpg"/>
    <x v="109"/>
    <s v="https://twitter.com/#!/warpaintdfs/status/1182317940970053633"/>
    <m/>
    <m/>
    <s v="1182317940970053633"/>
    <s v="1182315658689814528"/>
    <b v="0"/>
    <n v="2"/>
    <s v="1467990516"/>
    <b v="0"/>
    <s v="en"/>
    <m/>
    <s v=""/>
    <b v="0"/>
    <n v="0"/>
    <s v=""/>
    <s v="Twitter for iPhone"/>
    <b v="0"/>
    <s v="1182315658689814528"/>
    <s v="Tweet"/>
    <n v="0"/>
    <n v="0"/>
    <m/>
    <m/>
    <m/>
    <m/>
    <m/>
    <m/>
    <m/>
    <m/>
    <n v="1"/>
    <s v="12"/>
    <s v="12"/>
    <m/>
    <m/>
    <m/>
    <m/>
    <m/>
    <m/>
    <m/>
    <m/>
    <m/>
  </r>
  <r>
    <s v="schmuckiiii"/>
    <s v="michaelreeves08"/>
    <m/>
    <m/>
    <m/>
    <m/>
    <m/>
    <m/>
    <m/>
    <m/>
    <s v="No"/>
    <n v="173"/>
    <m/>
    <m/>
    <x v="2"/>
    <d v="2019-10-10T15:33:32.000"/>
    <s v="@michaelreeves08 https://t.co/PVHYDKSjDZ"/>
    <s v="https://www.amazon.com/LAMAZE-L27901-Lamaze-Peek-A-Boo-Forest/dp/B0043D28B4?pf_rd_p=54583f0b-2550-4320-90d9-99a4f807d451&amp;pf_rd_r=HRF347JBNVWRS5QPTSYC"/>
    <s v="amazon.com"/>
    <x v="1"/>
    <m/>
    <s v="http://pbs.twimg.com/profile_images/1122908745124712451/fvRKpODW_normal.png"/>
    <x v="110"/>
    <s v="https://twitter.com/#!/schmuckiiii/status/1182318251059109889"/>
    <m/>
    <m/>
    <s v="1182318251059109889"/>
    <s v="1182129460637663232"/>
    <b v="0"/>
    <n v="0"/>
    <s v="826288847562559488"/>
    <b v="0"/>
    <s v="und"/>
    <m/>
    <s v=""/>
    <b v="0"/>
    <n v="0"/>
    <s v=""/>
    <s v="Twitter Web App"/>
    <b v="0"/>
    <s v="1182129460637663232"/>
    <s v="Tweet"/>
    <n v="0"/>
    <n v="0"/>
    <m/>
    <m/>
    <m/>
    <m/>
    <m/>
    <m/>
    <m/>
    <m/>
    <n v="1"/>
    <s v="67"/>
    <s v="67"/>
    <n v="0"/>
    <n v="0"/>
    <n v="0"/>
    <n v="0"/>
    <n v="0"/>
    <n v="0"/>
    <n v="1"/>
    <n v="100"/>
    <n v="1"/>
  </r>
  <r>
    <s v="nlpublications"/>
    <s v="nlpublications"/>
    <m/>
    <m/>
    <m/>
    <m/>
    <m/>
    <m/>
    <m/>
    <m/>
    <s v="No"/>
    <n v="174"/>
    <m/>
    <m/>
    <x v="1"/>
    <d v="2019-10-10T20:00:00.000"/>
    <s v="Futa Lamaze Class: 1 pregnant futa, 4 pregnant woman! #Pregnancy #Futanari #EARTG_x000a_https://t.co/5OofPVJysh https://t.co/5P9wQktpSm"/>
    <s v="https://www.amazon.com/dp/B072YXBKKP/ref=as_li_ss_tl?ie=UTF8&amp;linkCode=ll1&amp;tag=naughladiepub-20&amp;linkId=b14353015ca6e00216f734ddf58302ef"/>
    <s v="amazon.com"/>
    <x v="18"/>
    <s v="https://pbs.twimg.com/media/CKIlH8kVEAA7vXp.jpg"/>
    <s v="https://pbs.twimg.com/media/CKIlH8kVEAA7vXp.jpg"/>
    <x v="111"/>
    <s v="https://twitter.com/#!/nlpublications/status/1182385312338571265"/>
    <m/>
    <m/>
    <s v="1182385312338571265"/>
    <m/>
    <b v="0"/>
    <n v="0"/>
    <s v=""/>
    <b v="0"/>
    <s v="ca"/>
    <m/>
    <s v=""/>
    <b v="0"/>
    <n v="0"/>
    <s v=""/>
    <s v="TweetDeck"/>
    <b v="0"/>
    <s v="1182385312338571265"/>
    <s v="Tweet"/>
    <n v="0"/>
    <n v="0"/>
    <m/>
    <m/>
    <m/>
    <m/>
    <m/>
    <m/>
    <m/>
    <m/>
    <n v="1"/>
    <s v="1"/>
    <s v="1"/>
    <n v="0"/>
    <n v="0"/>
    <n v="0"/>
    <n v="0"/>
    <n v="0"/>
    <n v="0"/>
    <n v="12"/>
    <n v="100"/>
    <n v="12"/>
  </r>
  <r>
    <s v="mandyshelton"/>
    <s v="poshmarkapp"/>
    <m/>
    <m/>
    <m/>
    <m/>
    <m/>
    <m/>
    <m/>
    <m/>
    <s v="No"/>
    <n v="175"/>
    <m/>
    <m/>
    <x v="0"/>
    <d v="2019-10-10T20:00:07.000"/>
    <s v="Check out what I just added to my closet on Poshmark: Nurture by Lamaze Leather Mules Clogs. https://t.co/Irwnnax5fH via @poshmarkapp #shopmycloset"/>
    <s v="https://poshmark.com/listing/Nurture-by-Lamaze-Leather-Mules-Clogs-5d576cf710f00fea0f007d03?utm_campaign=referral_code%3DLUCKYGIRL122&amp;utm_content=feature%3Dsh_li_el_ios%26rfuid%3D5c8040fd3e81418865cc0bcb%26ext_trk%3Dbranch&amp;utm_source=tw_sh"/>
    <s v="poshmark.com"/>
    <x v="19"/>
    <m/>
    <s v="http://pbs.twimg.com/profile_images/732778663444402176/lMzQ7Xx__normal.jpg"/>
    <x v="112"/>
    <s v="https://twitter.com/#!/mandyshelton/status/1182385340725657600"/>
    <m/>
    <m/>
    <s v="1182385340725657600"/>
    <m/>
    <b v="0"/>
    <n v="0"/>
    <s v=""/>
    <b v="0"/>
    <s v="en"/>
    <m/>
    <s v=""/>
    <b v="0"/>
    <n v="0"/>
    <s v=""/>
    <s v="Poshmark"/>
    <b v="0"/>
    <s v="1182385340725657600"/>
    <s v="Tweet"/>
    <n v="0"/>
    <n v="0"/>
    <m/>
    <m/>
    <m/>
    <m/>
    <m/>
    <m/>
    <m/>
    <m/>
    <n v="1"/>
    <s v="66"/>
    <s v="66"/>
    <n v="0"/>
    <n v="0"/>
    <n v="1"/>
    <n v="5"/>
    <n v="0"/>
    <n v="0"/>
    <n v="19"/>
    <n v="95"/>
    <n v="20"/>
  </r>
  <r>
    <s v="tetojouhou_bot"/>
    <s v="tetojouhou_bot"/>
    <m/>
    <m/>
    <m/>
    <m/>
    <m/>
    <m/>
    <m/>
    <m/>
    <s v="No"/>
    <n v="176"/>
    <m/>
    <m/>
    <x v="1"/>
    <d v="2019-10-06T21:44:17.000"/>
    <s v="重音テトの音源初のCD収録は『EXIT TUNES PRESENTS THE COMPLETE BEST OF ラマーズP feat. 初音ミク』の「驫麤（「馬」3つと「鹿」3つの漢字）～とりぷるばか～」で、コーラスに使われています。_x000a_https://t.co/jPtl4uVQvA"/>
    <s v="http://www.lamaze.jp/"/>
    <s v="lamaze.jp"/>
    <x v="1"/>
    <m/>
    <s v="http://pbs.twimg.com/profile_images/470505987430817792/UrFPsAOp_normal.jpeg"/>
    <x v="113"/>
    <s v="https://twitter.com/#!/tetojouhou_bot/status/1180962003986202625"/>
    <m/>
    <m/>
    <s v="1180962003986202625"/>
    <m/>
    <b v="0"/>
    <n v="0"/>
    <s v=""/>
    <b v="0"/>
    <s v="ja"/>
    <m/>
    <s v=""/>
    <b v="0"/>
    <n v="0"/>
    <s v=""/>
    <s v="twittbot.net"/>
    <b v="0"/>
    <s v="1180962003986202625"/>
    <s v="Tweet"/>
    <n v="0"/>
    <n v="0"/>
    <m/>
    <m/>
    <m/>
    <m/>
    <m/>
    <m/>
    <m/>
    <m/>
    <n v="2"/>
    <s v="1"/>
    <s v="1"/>
    <n v="2"/>
    <n v="10"/>
    <n v="0"/>
    <n v="0"/>
    <n v="0"/>
    <n v="0"/>
    <n v="18"/>
    <n v="90"/>
    <n v="20"/>
  </r>
  <r>
    <s v="tetojouhou_bot"/>
    <s v="tetojouhou_bot"/>
    <m/>
    <m/>
    <m/>
    <m/>
    <m/>
    <m/>
    <m/>
    <m/>
    <s v="No"/>
    <n v="177"/>
    <m/>
    <m/>
    <x v="1"/>
    <d v="2019-10-10T21:44:18.000"/>
    <s v="重音テトの音源初のCD収録は『EXIT TUNES PRESENTS THE COMPLETE BEST OF ラマーズP feat. 初音ミク』の「驫麤（「馬」3つと「鹿」3つの漢字）～とりぷるばか～」で、コーラスに使われています。_x000a_https://t.co/jPtl4uVQvA"/>
    <s v="http://www.lamaze.jp/"/>
    <s v="lamaze.jp"/>
    <x v="1"/>
    <m/>
    <s v="http://pbs.twimg.com/profile_images/470505987430817792/UrFPsAOp_normal.jpeg"/>
    <x v="114"/>
    <s v="https://twitter.com/#!/tetojouhou_bot/status/1182411559605137408"/>
    <m/>
    <m/>
    <s v="1182411559605137408"/>
    <m/>
    <b v="0"/>
    <n v="0"/>
    <s v=""/>
    <b v="0"/>
    <s v="ja"/>
    <m/>
    <s v=""/>
    <b v="0"/>
    <n v="0"/>
    <s v=""/>
    <s v="twittbot.net"/>
    <b v="0"/>
    <s v="1182411559605137408"/>
    <s v="Tweet"/>
    <n v="0"/>
    <n v="0"/>
    <m/>
    <m/>
    <m/>
    <m/>
    <m/>
    <m/>
    <m/>
    <m/>
    <n v="2"/>
    <s v="1"/>
    <s v="1"/>
    <n v="2"/>
    <n v="10"/>
    <n v="0"/>
    <n v="0"/>
    <n v="0"/>
    <n v="0"/>
    <n v="18"/>
    <n v="90"/>
    <n v="20"/>
  </r>
  <r>
    <s v="azaliahjsalleh"/>
    <s v="wfqh"/>
    <m/>
    <m/>
    <m/>
    <m/>
    <m/>
    <m/>
    <m/>
    <m/>
    <s v="No"/>
    <n v="178"/>
    <m/>
    <m/>
    <x v="2"/>
    <d v="2019-10-11T03:27:59.000"/>
    <s v="@WFQH Psl antenatal_x000a_Pengisian topic mybe cover_x000a_Before birth, during pregnancy._x000a_Ade topic posture, labour stages, lamaze breathing,exs. _x000a_Husband pun boleh join sekali"/>
    <m/>
    <m/>
    <x v="1"/>
    <m/>
    <s v="http://pbs.twimg.com/profile_images/1051703144072134656/0su9c2hH_normal.jpg"/>
    <x v="115"/>
    <s v="https://twitter.com/#!/azaliahjsalleh/status/1182498048884129792"/>
    <m/>
    <m/>
    <s v="1182498048884129792"/>
    <s v="1182469268606091264"/>
    <b v="0"/>
    <n v="0"/>
    <s v="169880264"/>
    <b v="0"/>
    <s v="en"/>
    <m/>
    <s v=""/>
    <b v="0"/>
    <n v="0"/>
    <s v=""/>
    <s v="Twitter for Android"/>
    <b v="0"/>
    <s v="1182469268606091264"/>
    <s v="Tweet"/>
    <n v="0"/>
    <n v="0"/>
    <m/>
    <m/>
    <m/>
    <m/>
    <m/>
    <m/>
    <m/>
    <m/>
    <n v="1"/>
    <s v="65"/>
    <s v="65"/>
    <n v="0"/>
    <n v="0"/>
    <n v="0"/>
    <n v="0"/>
    <n v="0"/>
    <n v="0"/>
    <n v="24"/>
    <n v="100"/>
    <n v="24"/>
  </r>
  <r>
    <s v="hntrjmpr12"/>
    <s v="jtbxo"/>
    <m/>
    <m/>
    <m/>
    <m/>
    <m/>
    <m/>
    <m/>
    <m/>
    <s v="No"/>
    <n v="179"/>
    <m/>
    <m/>
    <x v="2"/>
    <d v="2019-10-11T12:00:11.000"/>
    <s v="@jtbxo No but look at Eric Lamaze, Scott brash, Shane sweetnam etc. they don’t have perfect, correct eq riders but they are definitely effective riders."/>
    <m/>
    <m/>
    <x v="1"/>
    <m/>
    <s v="http://pbs.twimg.com/profile_images/871864881108180994/jdn52Eeu_normal.jpg"/>
    <x v="116"/>
    <s v="https://twitter.com/#!/hntrjmpr12/status/1182626947668611072"/>
    <m/>
    <m/>
    <s v="1182626947668611072"/>
    <s v="1182623016683036673"/>
    <b v="0"/>
    <n v="4"/>
    <s v="2182959145"/>
    <b v="0"/>
    <s v="en"/>
    <m/>
    <s v=""/>
    <b v="0"/>
    <n v="0"/>
    <s v=""/>
    <s v="Twitter for iPhone"/>
    <b v="0"/>
    <s v="1182623016683036673"/>
    <s v="Tweet"/>
    <n v="0"/>
    <n v="0"/>
    <m/>
    <m/>
    <m/>
    <m/>
    <m/>
    <m/>
    <m/>
    <m/>
    <n v="1"/>
    <s v="64"/>
    <s v="64"/>
    <n v="3"/>
    <n v="11.538461538461538"/>
    <n v="1"/>
    <n v="3.8461538461538463"/>
    <n v="0"/>
    <n v="0"/>
    <n v="22"/>
    <n v="84.61538461538461"/>
    <n v="26"/>
  </r>
  <r>
    <s v="capricezfloyd"/>
    <s v="capricezfloyd"/>
    <m/>
    <m/>
    <m/>
    <m/>
    <m/>
    <m/>
    <m/>
    <m/>
    <s v="No"/>
    <n v="180"/>
    <m/>
    <m/>
    <x v="1"/>
    <d v="2019-10-11T12:51:05.000"/>
    <s v="It’s raining 🌧 imma nap well 😴 until Lamaze class 😫😫"/>
    <m/>
    <m/>
    <x v="1"/>
    <m/>
    <s v="http://pbs.twimg.com/profile_images/1180611535615528961/yWgHZmK5_normal.jpg"/>
    <x v="117"/>
    <s v="https://twitter.com/#!/capricezfloyd/status/1182639757794390016"/>
    <m/>
    <m/>
    <s v="1182639757794390016"/>
    <m/>
    <b v="0"/>
    <n v="0"/>
    <s v=""/>
    <b v="0"/>
    <s v="en"/>
    <m/>
    <s v=""/>
    <b v="0"/>
    <n v="0"/>
    <s v=""/>
    <s v="Twitter for iPhone"/>
    <b v="0"/>
    <s v="1182639757794390016"/>
    <s v="Tweet"/>
    <n v="0"/>
    <n v="0"/>
    <m/>
    <m/>
    <m/>
    <m/>
    <m/>
    <m/>
    <m/>
    <m/>
    <n v="1"/>
    <s v="1"/>
    <s v="1"/>
    <n v="1"/>
    <n v="11.11111111111111"/>
    <n v="0"/>
    <n v="0"/>
    <n v="0"/>
    <n v="0"/>
    <n v="8"/>
    <n v="88.88888888888889"/>
    <n v="9"/>
  </r>
  <r>
    <s v="msenit4life"/>
    <s v="topsyjkv"/>
    <m/>
    <m/>
    <m/>
    <m/>
    <m/>
    <m/>
    <m/>
    <m/>
    <s v="No"/>
    <n v="181"/>
    <m/>
    <m/>
    <x v="2"/>
    <d v="2019-10-11T16:04:23.000"/>
    <s v="@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
    <m/>
    <m/>
    <x v="1"/>
    <s v="https://pbs.twimg.com/tweet_video_thumb/EGnA1VpWkAEYUxD.jpg"/>
    <s v="https://pbs.twimg.com/tweet_video_thumb/EGnA1VpWkAEYUxD.jpg"/>
    <x v="118"/>
    <s v="https://twitter.com/#!/msenit4life/status/1182688404951228417"/>
    <m/>
    <m/>
    <s v="1182688404951228417"/>
    <s v="1182685609292419073"/>
    <b v="0"/>
    <n v="1"/>
    <s v="757633921546878977"/>
    <b v="0"/>
    <s v="en"/>
    <m/>
    <s v=""/>
    <b v="0"/>
    <n v="0"/>
    <s v=""/>
    <s v="Twitter for iPhone"/>
    <b v="0"/>
    <s v="1182685609292419073"/>
    <s v="Tweet"/>
    <n v="0"/>
    <n v="0"/>
    <m/>
    <m/>
    <m/>
    <m/>
    <m/>
    <m/>
    <m/>
    <m/>
    <n v="1"/>
    <s v="63"/>
    <s v="63"/>
    <n v="5"/>
    <n v="8.928571428571429"/>
    <n v="6"/>
    <n v="10.714285714285714"/>
    <n v="0"/>
    <n v="0"/>
    <n v="45"/>
    <n v="80.35714285714286"/>
    <n v="56"/>
  </r>
  <r>
    <s v="miahandley_"/>
    <s v="ineedamarteney"/>
    <m/>
    <m/>
    <m/>
    <m/>
    <m/>
    <m/>
    <m/>
    <m/>
    <s v="No"/>
    <n v="182"/>
    <m/>
    <m/>
    <x v="2"/>
    <d v="2019-10-11T16:23:11.000"/>
    <s v="@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
    <m/>
    <m/>
    <x v="1"/>
    <m/>
    <s v="http://pbs.twimg.com/profile_images/1182291102528880640/RdriXjOh_normal.jpg"/>
    <x v="119"/>
    <s v="https://twitter.com/#!/miahandley_/status/1182693136776204290"/>
    <m/>
    <m/>
    <s v="1182693136776204290"/>
    <s v="1182682265395924992"/>
    <b v="0"/>
    <n v="2"/>
    <s v="221995410"/>
    <b v="0"/>
    <s v="en"/>
    <m/>
    <s v=""/>
    <b v="0"/>
    <n v="0"/>
    <s v=""/>
    <s v="Twitter for iPhone"/>
    <b v="0"/>
    <s v="1182682265395924992"/>
    <s v="Tweet"/>
    <n v="0"/>
    <n v="0"/>
    <m/>
    <m/>
    <m/>
    <m/>
    <m/>
    <m/>
    <m/>
    <m/>
    <n v="1"/>
    <s v="62"/>
    <s v="62"/>
    <n v="3"/>
    <n v="5.555555555555555"/>
    <n v="0"/>
    <n v="0"/>
    <n v="0"/>
    <n v="0"/>
    <n v="51"/>
    <n v="94.44444444444444"/>
    <n v="54"/>
  </r>
  <r>
    <s v="jeonbenet"/>
    <s v="jeonbenet"/>
    <m/>
    <m/>
    <m/>
    <m/>
    <m/>
    <m/>
    <m/>
    <m/>
    <s v="No"/>
    <n v="183"/>
    <m/>
    <m/>
    <x v="1"/>
    <d v="2019-10-11T18:50:51.000"/>
    <s v="i need to do like lamaze breathing right now i’m full on flipping out ......."/>
    <m/>
    <m/>
    <x v="1"/>
    <m/>
    <s v="http://pbs.twimg.com/profile_images/1145510535305338880/-X1F-R86_normal.jpg"/>
    <x v="120"/>
    <s v="https://twitter.com/#!/jeonbenet/status/1182730297437233153"/>
    <m/>
    <m/>
    <s v="1182730297437233153"/>
    <m/>
    <b v="0"/>
    <n v="13"/>
    <s v=""/>
    <b v="0"/>
    <s v="en"/>
    <m/>
    <s v=""/>
    <b v="0"/>
    <n v="0"/>
    <s v=""/>
    <s v="Twitter for iPhone"/>
    <b v="0"/>
    <s v="1182730297437233153"/>
    <s v="Tweet"/>
    <n v="0"/>
    <n v="0"/>
    <m/>
    <m/>
    <m/>
    <m/>
    <m/>
    <m/>
    <m/>
    <m/>
    <n v="1"/>
    <s v="1"/>
    <s v="1"/>
    <n v="2"/>
    <n v="13.333333333333334"/>
    <n v="0"/>
    <n v="0"/>
    <n v="0"/>
    <n v="0"/>
    <n v="13"/>
    <n v="86.66666666666667"/>
    <n v="15"/>
  </r>
  <r>
    <s v="lorsque_le_jour"/>
    <s v="motherfstories"/>
    <m/>
    <m/>
    <m/>
    <m/>
    <m/>
    <m/>
    <m/>
    <m/>
    <s v="No"/>
    <n v="184"/>
    <m/>
    <m/>
    <x v="2"/>
    <d v="2019-10-11T13:37:48.000"/>
    <s v="@MotherFStories Au contraire, la méthode de l'accouchement sans douleur du Dr Lamaze (auj. adaptée avec les diverses prépa yoga,etc..) est plus moderne que l'abrutissement par les anesthésiants..."/>
    <m/>
    <m/>
    <x v="1"/>
    <m/>
    <s v="http://pbs.twimg.com/profile_images/1181671349607116805/pWxVZApm_normal.jpg"/>
    <x v="121"/>
    <s v="https://twitter.com/#!/lorsque_le_jour/status/1182651516051775488"/>
    <m/>
    <m/>
    <s v="1182651516051775488"/>
    <s v="1182601707362177024"/>
    <b v="0"/>
    <n v="0"/>
    <s v="1062979196958490624"/>
    <b v="0"/>
    <s v="fr"/>
    <m/>
    <s v=""/>
    <b v="0"/>
    <n v="1"/>
    <s v=""/>
    <s v="Twitter for Android"/>
    <b v="0"/>
    <s v="1182601707362177024"/>
    <s v="Tweet"/>
    <n v="0"/>
    <n v="0"/>
    <m/>
    <m/>
    <m/>
    <m/>
    <m/>
    <m/>
    <m/>
    <m/>
    <n v="1"/>
    <s v="32"/>
    <s v="32"/>
    <n v="0"/>
    <n v="0"/>
    <n v="0"/>
    <n v="0"/>
    <n v="0"/>
    <n v="0"/>
    <n v="28"/>
    <n v="100"/>
    <n v="28"/>
  </r>
  <r>
    <s v="aqualady_"/>
    <s v="motherfstories"/>
    <m/>
    <m/>
    <m/>
    <m/>
    <m/>
    <m/>
    <m/>
    <m/>
    <s v="No"/>
    <n v="185"/>
    <m/>
    <m/>
    <x v="0"/>
    <d v="2019-10-11T19:50:10.000"/>
    <s v="RT @lorsque_le_jour: @MotherFStories Au contraire, la méthode de l'accouchement sans douleur du Dr Lamaze (auj. adaptée avec les diverses p…"/>
    <m/>
    <m/>
    <x v="1"/>
    <m/>
    <s v="http://pbs.twimg.com/profile_images/1182395682310774784/KyfhHZ-c_normal.jpg"/>
    <x v="122"/>
    <s v="https://twitter.com/#!/aqualady_/status/1182745224889667591"/>
    <m/>
    <m/>
    <s v="1182745224889667591"/>
    <m/>
    <b v="0"/>
    <n v="0"/>
    <s v=""/>
    <b v="0"/>
    <s v="fr"/>
    <m/>
    <s v=""/>
    <b v="0"/>
    <n v="1"/>
    <s v="1182651516051775488"/>
    <s v="Twitter for Android"/>
    <b v="0"/>
    <s v="1182651516051775488"/>
    <s v="Tweet"/>
    <n v="0"/>
    <n v="0"/>
    <m/>
    <m/>
    <m/>
    <m/>
    <m/>
    <m/>
    <m/>
    <m/>
    <n v="1"/>
    <s v="32"/>
    <s v="32"/>
    <m/>
    <m/>
    <m/>
    <m/>
    <m/>
    <m/>
    <m/>
    <m/>
    <m/>
  </r>
  <r>
    <s v="rupernino"/>
    <s v="rupernino"/>
    <m/>
    <m/>
    <m/>
    <m/>
    <m/>
    <m/>
    <m/>
    <m/>
    <s v="No"/>
    <n v="187"/>
    <m/>
    <m/>
    <x v="1"/>
    <d v="2019-10-11T21:58:26.000"/>
    <s v="I’m having one of those days where I’m catching myself using lamaze techniques to calm down."/>
    <m/>
    <m/>
    <x v="1"/>
    <m/>
    <s v="http://pbs.twimg.com/profile_images/771980338662780928/Hi0jlp96_normal.jpg"/>
    <x v="123"/>
    <s v="https://twitter.com/#!/rupernino/status/1182777502659272704"/>
    <m/>
    <m/>
    <s v="1182777502659272704"/>
    <m/>
    <b v="0"/>
    <n v="1"/>
    <s v=""/>
    <b v="0"/>
    <s v="en"/>
    <m/>
    <s v=""/>
    <b v="0"/>
    <n v="0"/>
    <s v=""/>
    <s v="Twitter for iPhone"/>
    <b v="0"/>
    <s v="1182777502659272704"/>
    <s v="Tweet"/>
    <n v="0"/>
    <n v="0"/>
    <m/>
    <m/>
    <m/>
    <m/>
    <m/>
    <m/>
    <m/>
    <m/>
    <n v="1"/>
    <s v="1"/>
    <s v="1"/>
    <n v="1"/>
    <n v="5.555555555555555"/>
    <n v="0"/>
    <n v="0"/>
    <n v="0"/>
    <n v="0"/>
    <n v="17"/>
    <n v="94.44444444444444"/>
    <n v="18"/>
  </r>
  <r>
    <s v="ariadnemaze"/>
    <s v="zoe_bearx"/>
    <m/>
    <m/>
    <m/>
    <m/>
    <m/>
    <m/>
    <m/>
    <m/>
    <s v="No"/>
    <n v="188"/>
    <m/>
    <m/>
    <x v="2"/>
    <d v="2019-10-11T23:12:50.000"/>
    <s v="@zoe_bearx Did they ever teach you Lamaze breathing techniques for childbirth? They’re also useful for falling asleep. Imagining from your toes to your head relaxing, in detail. I don’t think I’ve ever gotten above the hips before falling asleep."/>
    <m/>
    <m/>
    <x v="1"/>
    <m/>
    <s v="http://pbs.twimg.com/profile_images/1166461769260425218/p4w7i0KQ_normal.jpg"/>
    <x v="124"/>
    <s v="https://twitter.com/#!/ariadnemaze/status/1182796229207560194"/>
    <m/>
    <m/>
    <s v="1182796229207560194"/>
    <s v="1182783363108802562"/>
    <b v="0"/>
    <n v="0"/>
    <s v="51084973"/>
    <b v="0"/>
    <s v="en"/>
    <m/>
    <s v=""/>
    <b v="0"/>
    <n v="0"/>
    <s v=""/>
    <s v="Twitter for iPhone"/>
    <b v="0"/>
    <s v="1182783363108802562"/>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1"/>
    <s v="61"/>
    <s v="61"/>
    <n v="1"/>
    <n v="2.380952380952381"/>
    <n v="2"/>
    <n v="4.761904761904762"/>
    <n v="0"/>
    <n v="0"/>
    <n v="39"/>
    <n v="92.85714285714286"/>
    <n v="42"/>
  </r>
  <r>
    <s v="dwaltondamem"/>
    <s v="facebookwatch"/>
    <m/>
    <m/>
    <m/>
    <m/>
    <m/>
    <m/>
    <m/>
    <m/>
    <s v="No"/>
    <n v="189"/>
    <m/>
    <m/>
    <x v="0"/>
    <d v="2019-10-12T00:18:36.000"/>
    <s v="@mosaiccanyon @RazorwireRyan @HamillHimself @LauraDern @rianjohnson @TheFrankOzJam @AdrianEdmondson @steveyedlin @JoonasSuotamo @FacebookWatch Let’s just say I was doing some ragged, almost Lamaze breathing,  so I didn’t miss anything ...."/>
    <m/>
    <m/>
    <x v="1"/>
    <m/>
    <s v="http://pbs.twimg.com/profile_images/1158250519502249985/x_wQTM_2_normal.jpg"/>
    <x v="125"/>
    <s v="https://twitter.com/#!/dwaltondamem/status/1182812779880865793"/>
    <m/>
    <m/>
    <s v="1182812779880865793"/>
    <s v="1182812368109072386"/>
    <b v="0"/>
    <n v="1"/>
    <s v="4532956038"/>
    <b v="0"/>
    <s v="en"/>
    <m/>
    <s v=""/>
    <b v="0"/>
    <n v="0"/>
    <s v=""/>
    <s v="Twitter for iPhone"/>
    <b v="0"/>
    <s v="1182812368109072386"/>
    <s v="Tweet"/>
    <n v="0"/>
    <n v="0"/>
    <m/>
    <m/>
    <m/>
    <m/>
    <m/>
    <m/>
    <m/>
    <m/>
    <n v="1"/>
    <s v="6"/>
    <s v="6"/>
    <m/>
    <m/>
    <m/>
    <m/>
    <m/>
    <m/>
    <m/>
    <m/>
    <m/>
  </r>
  <r>
    <s v="all4babies1"/>
    <s v="all4babies1"/>
    <m/>
    <m/>
    <m/>
    <m/>
    <m/>
    <m/>
    <m/>
    <m/>
    <s v="No"/>
    <n v="199"/>
    <m/>
    <m/>
    <x v="1"/>
    <d v="2019-10-12T06:47:48.000"/>
    <s v="#Lamaze #Fifi The #Firefly - https://t.co/SlNDHvoChk. https://t.co/z1C6aQhc5H"/>
    <s v="https://bitly.com/a/warning?hash=35swDgC&amp;url=https%3A%2F%2Fall4babies.co.business%2Flamaze-fifi-the-firefly%2F"/>
    <s v="bitly.com"/>
    <x v="20"/>
    <s v="https://pbs.twimg.com/media/EGqLCK6UcAEY6qR.jpg"/>
    <s v="https://pbs.twimg.com/media/EGqLCK6UcAEY6qR.jpg"/>
    <x v="126"/>
    <s v="https://twitter.com/#!/all4babies1/status/1182910723128578049"/>
    <m/>
    <m/>
    <s v="1182910723128578049"/>
    <m/>
    <b v="0"/>
    <n v="0"/>
    <s v=""/>
    <b v="0"/>
    <s v="und"/>
    <m/>
    <s v=""/>
    <b v="0"/>
    <n v="0"/>
    <s v=""/>
    <s v="all4babies"/>
    <b v="0"/>
    <s v="1182910723128578049"/>
    <s v="Tweet"/>
    <n v="0"/>
    <n v="0"/>
    <m/>
    <m/>
    <m/>
    <m/>
    <m/>
    <m/>
    <m/>
    <m/>
    <n v="1"/>
    <s v="1"/>
    <s v="1"/>
    <n v="0"/>
    <n v="0"/>
    <n v="0"/>
    <n v="0"/>
    <n v="0"/>
    <n v="0"/>
    <n v="4"/>
    <n v="100"/>
    <n v="4"/>
  </r>
  <r>
    <s v="jakelotusmusic"/>
    <s v="genevajacuzzi"/>
    <m/>
    <m/>
    <m/>
    <m/>
    <m/>
    <m/>
    <m/>
    <m/>
    <s v="No"/>
    <n v="200"/>
    <m/>
    <m/>
    <x v="0"/>
    <d v="2019-10-12T12:08:28.000"/>
    <s v="#NationalAlbumDay Please listen to ‘Lamaze’ by @GenevaJacuzzi. I still adore its invention, singularity, texture and playfulness."/>
    <m/>
    <m/>
    <x v="21"/>
    <m/>
    <s v="http://pbs.twimg.com/profile_images/1011711601513238533/hKeLVwYb_normal.jpg"/>
    <x v="127"/>
    <s v="https://twitter.com/#!/jakelotusmusic/status/1182991423244787713"/>
    <m/>
    <m/>
    <s v="1182991423244787713"/>
    <m/>
    <b v="0"/>
    <n v="0"/>
    <s v=""/>
    <b v="0"/>
    <s v="en"/>
    <m/>
    <s v=""/>
    <b v="0"/>
    <n v="0"/>
    <s v=""/>
    <s v="Twitter for iPhone"/>
    <b v="0"/>
    <s v="1182991423244787713"/>
    <s v="Tweet"/>
    <n v="0"/>
    <n v="0"/>
    <m/>
    <m/>
    <m/>
    <m/>
    <m/>
    <m/>
    <m/>
    <m/>
    <n v="1"/>
    <s v="60"/>
    <s v="60"/>
    <n v="1"/>
    <n v="6.25"/>
    <n v="0"/>
    <n v="0"/>
    <n v="0"/>
    <n v="0"/>
    <n v="15"/>
    <n v="93.75"/>
    <n v="16"/>
  </r>
  <r>
    <s v="newbestdeals2"/>
    <s v="newbestdeals2"/>
    <m/>
    <m/>
    <m/>
    <m/>
    <m/>
    <m/>
    <m/>
    <m/>
    <s v="No"/>
    <n v="201"/>
    <m/>
    <m/>
    <x v="1"/>
    <d v="2019-10-12T11:15:21.000"/>
    <s v="648 Lamaze Wrist Rattles red and yellow straps https://t.co/mCa1N01NTA"/>
    <s v="http://www.usharethis.net/648/Lamaze-Wrist-Rattles-red-and-yellow-straps.html"/>
    <s v="usharethis.net"/>
    <x v="1"/>
    <m/>
    <s v="http://pbs.twimg.com/profile_images/1883124661/2228497577_4c1a7f68c3_normal.jpg"/>
    <x v="128"/>
    <s v="https://twitter.com/#!/newbestdeals2/status/1182978056039759872"/>
    <m/>
    <m/>
    <s v="1182978056039759872"/>
    <m/>
    <b v="0"/>
    <n v="0"/>
    <s v=""/>
    <b v="0"/>
    <s v="en"/>
    <m/>
    <s v=""/>
    <b v="0"/>
    <n v="0"/>
    <s v=""/>
    <s v="twittbot.net"/>
    <b v="0"/>
    <s v="1182978056039759872"/>
    <s v="Tweet"/>
    <n v="0"/>
    <n v="0"/>
    <m/>
    <m/>
    <m/>
    <m/>
    <m/>
    <m/>
    <m/>
    <m/>
    <n v="3"/>
    <s v="1"/>
    <s v="1"/>
    <n v="0"/>
    <n v="0"/>
    <n v="1"/>
    <n v="12.5"/>
    <n v="0"/>
    <n v="0"/>
    <n v="7"/>
    <n v="87.5"/>
    <n v="8"/>
  </r>
  <r>
    <s v="newbestdeals2"/>
    <s v="newbestdeals2"/>
    <m/>
    <m/>
    <m/>
    <m/>
    <m/>
    <m/>
    <m/>
    <m/>
    <s v="No"/>
    <n v="202"/>
    <m/>
    <m/>
    <x v="1"/>
    <d v="2019-10-12T11:45:14.000"/>
    <s v="649 Ladybug and Butterfly Pair Lamaze Foot FInder https://t.co/WcoiGoWuwc"/>
    <s v="http://www.usharethis.net/649/Ladybug-and-Butterfly-Pair-Lamaze-Foot-FInder.html"/>
    <s v="usharethis.net"/>
    <x v="1"/>
    <m/>
    <s v="http://pbs.twimg.com/profile_images/1883124661/2228497577_4c1a7f68c3_normal.jpg"/>
    <x v="129"/>
    <s v="https://twitter.com/#!/newbestdeals2/status/1182985574375780352"/>
    <m/>
    <m/>
    <s v="1182985574375780352"/>
    <m/>
    <b v="0"/>
    <n v="0"/>
    <s v=""/>
    <b v="0"/>
    <s v="en"/>
    <m/>
    <s v=""/>
    <b v="0"/>
    <n v="0"/>
    <s v=""/>
    <s v="twittbot.net"/>
    <b v="0"/>
    <s v="1182985574375780352"/>
    <s v="Tweet"/>
    <n v="0"/>
    <n v="0"/>
    <m/>
    <m/>
    <m/>
    <m/>
    <m/>
    <m/>
    <m/>
    <m/>
    <n v="3"/>
    <s v="1"/>
    <s v="1"/>
    <n v="0"/>
    <n v="0"/>
    <n v="0"/>
    <n v="0"/>
    <n v="0"/>
    <n v="0"/>
    <n v="8"/>
    <n v="100"/>
    <n v="8"/>
  </r>
  <r>
    <s v="newbestdeals2"/>
    <s v="newbestdeals2"/>
    <m/>
    <m/>
    <m/>
    <m/>
    <m/>
    <m/>
    <m/>
    <m/>
    <s v="No"/>
    <n v="203"/>
    <m/>
    <m/>
    <x v="1"/>
    <d v="2019-10-12T12:15:12.000"/>
    <s v="649 Ladybug and Butterfly Pair Lamaze Foot FInders https://t.co/Yiijj8S4o8"/>
    <s v="http://www.usharethis.net/649/Ladybug-and-Butterfly-Pair-Lamaze-Foot-FInders.html"/>
    <s v="usharethis.net"/>
    <x v="1"/>
    <m/>
    <s v="http://pbs.twimg.com/profile_images/1883124661/2228497577_4c1a7f68c3_normal.jpg"/>
    <x v="130"/>
    <s v="https://twitter.com/#!/newbestdeals2/status/1182993114668994570"/>
    <m/>
    <m/>
    <s v="1182993114668994570"/>
    <m/>
    <b v="0"/>
    <n v="0"/>
    <s v=""/>
    <b v="0"/>
    <s v="en"/>
    <m/>
    <s v=""/>
    <b v="0"/>
    <n v="0"/>
    <s v=""/>
    <s v="twittbot.net"/>
    <b v="0"/>
    <s v="1182993114668994570"/>
    <s v="Tweet"/>
    <n v="0"/>
    <n v="0"/>
    <m/>
    <m/>
    <m/>
    <m/>
    <m/>
    <m/>
    <m/>
    <m/>
    <n v="3"/>
    <s v="1"/>
    <s v="1"/>
    <n v="0"/>
    <n v="0"/>
    <n v="0"/>
    <n v="0"/>
    <n v="0"/>
    <n v="0"/>
    <n v="8"/>
    <n v="100"/>
    <n v="8"/>
  </r>
  <r>
    <s v="dior______"/>
    <s v="dior______"/>
    <m/>
    <m/>
    <m/>
    <m/>
    <m/>
    <m/>
    <m/>
    <m/>
    <s v="No"/>
    <n v="204"/>
    <m/>
    <m/>
    <x v="1"/>
    <d v="2019-10-12T11:42:54.000"/>
    <s v="Couple’s Lamaze class today! 🙃"/>
    <m/>
    <m/>
    <x v="1"/>
    <m/>
    <s v="http://pbs.twimg.com/profile_images/1146750797209841664/MeJo9URK_normal.jpg"/>
    <x v="131"/>
    <s v="https://twitter.com/#!/dior______/status/1182984986703650816"/>
    <m/>
    <m/>
    <s v="1182984986703650816"/>
    <m/>
    <b v="0"/>
    <n v="0"/>
    <s v=""/>
    <b v="0"/>
    <s v="en"/>
    <m/>
    <s v=""/>
    <b v="0"/>
    <n v="0"/>
    <s v=""/>
    <s v="Twitter for iPhone"/>
    <b v="0"/>
    <s v="1182984986703650816"/>
    <s v="Tweet"/>
    <n v="0"/>
    <n v="0"/>
    <m/>
    <m/>
    <m/>
    <m/>
    <m/>
    <m/>
    <m/>
    <m/>
    <n v="2"/>
    <s v="1"/>
    <s v="1"/>
    <n v="0"/>
    <n v="0"/>
    <n v="0"/>
    <n v="0"/>
    <n v="0"/>
    <n v="0"/>
    <n v="5"/>
    <n v="100"/>
    <n v="5"/>
  </r>
  <r>
    <s v="dior______"/>
    <s v="dior______"/>
    <m/>
    <m/>
    <m/>
    <m/>
    <m/>
    <m/>
    <m/>
    <m/>
    <s v="No"/>
    <n v="205"/>
    <m/>
    <m/>
    <x v="1"/>
    <d v="2019-10-12T12:58:57.000"/>
    <s v="It’s only white couples in my Lamaze class 😓"/>
    <m/>
    <m/>
    <x v="1"/>
    <m/>
    <s v="http://pbs.twimg.com/profile_images/1146750797209841664/MeJo9URK_normal.jpg"/>
    <x v="132"/>
    <s v="https://twitter.com/#!/dior______/status/1183004125488975873"/>
    <m/>
    <m/>
    <s v="1183004125488975873"/>
    <m/>
    <b v="0"/>
    <n v="0"/>
    <s v=""/>
    <b v="0"/>
    <s v="en"/>
    <m/>
    <s v=""/>
    <b v="0"/>
    <n v="0"/>
    <s v=""/>
    <s v="Twitter for iPhone"/>
    <b v="0"/>
    <s v="1183004125488975873"/>
    <s v="Tweet"/>
    <n v="0"/>
    <n v="0"/>
    <m/>
    <m/>
    <m/>
    <m/>
    <m/>
    <m/>
    <m/>
    <m/>
    <n v="2"/>
    <s v="1"/>
    <s v="1"/>
    <n v="0"/>
    <n v="0"/>
    <n v="0"/>
    <n v="0"/>
    <n v="0"/>
    <n v="0"/>
    <n v="9"/>
    <n v="100"/>
    <n v="9"/>
  </r>
  <r>
    <s v="minibaby"/>
    <s v="minibaby"/>
    <m/>
    <m/>
    <m/>
    <m/>
    <m/>
    <m/>
    <m/>
    <m/>
    <s v="No"/>
    <n v="206"/>
    <m/>
    <m/>
    <x v="1"/>
    <d v="2019-10-12T14:44:02.000"/>
    <s v="This life sha._x000a_I remember with Asher how I was buying all them Lamaze and stage by stage toys. With Nathan, I’m happy to give him papers, plastic, remote controls etc to play because local woman cannot comman kee hersef"/>
    <m/>
    <m/>
    <x v="1"/>
    <m/>
    <s v="http://pbs.twimg.com/profile_images/1117497077959991297/rDkwSmCS_normal.jpg"/>
    <x v="133"/>
    <s v="https://twitter.com/#!/minibaby/status/1183030571028680709"/>
    <m/>
    <m/>
    <s v="1183030571028680709"/>
    <m/>
    <b v="0"/>
    <n v="23"/>
    <s v=""/>
    <b v="0"/>
    <s v="en"/>
    <m/>
    <s v=""/>
    <b v="0"/>
    <n v="0"/>
    <s v=""/>
    <s v="Twitter for iPhone"/>
    <b v="0"/>
    <s v="1183030571028680709"/>
    <s v="Tweet"/>
    <n v="0"/>
    <n v="0"/>
    <m/>
    <m/>
    <m/>
    <m/>
    <m/>
    <m/>
    <m/>
    <m/>
    <n v="1"/>
    <s v="1"/>
    <s v="1"/>
    <n v="1"/>
    <n v="2.4390243902439024"/>
    <n v="0"/>
    <n v="0"/>
    <n v="0"/>
    <n v="0"/>
    <n v="40"/>
    <n v="97.5609756097561"/>
    <n v="41"/>
  </r>
  <r>
    <s v="bowiecritic"/>
    <s v="bowiecritic"/>
    <m/>
    <m/>
    <m/>
    <m/>
    <m/>
    <m/>
    <m/>
    <m/>
    <s v="No"/>
    <n v="207"/>
    <m/>
    <m/>
    <x v="1"/>
    <d v="2019-10-12T21:00:18.000"/>
    <s v="If you listen to a song like 'Aden Lamaze Method Of Childbirth' you get some sense of how troubled he was."/>
    <m/>
    <m/>
    <x v="1"/>
    <m/>
    <s v="http://pbs.twimg.com/profile_images/795311166776086534/3QLk62Gt_normal.jpg"/>
    <x v="134"/>
    <s v="https://twitter.com/#!/bowiecritic/status/1183125262642356224"/>
    <m/>
    <m/>
    <s v="1183125262642356224"/>
    <m/>
    <b v="0"/>
    <n v="0"/>
    <s v=""/>
    <b v="0"/>
    <s v="en"/>
    <m/>
    <s v=""/>
    <b v="0"/>
    <n v="0"/>
    <s v=""/>
    <s v="IFTTT"/>
    <b v="0"/>
    <s v="1183125262642356224"/>
    <s v="Tweet"/>
    <n v="0"/>
    <n v="0"/>
    <m/>
    <m/>
    <m/>
    <m/>
    <m/>
    <m/>
    <m/>
    <m/>
    <n v="1"/>
    <s v="1"/>
    <s v="1"/>
    <n v="1"/>
    <n v="4.761904761904762"/>
    <n v="1"/>
    <n v="4.761904761904762"/>
    <n v="0"/>
    <n v="0"/>
    <n v="19"/>
    <n v="90.47619047619048"/>
    <n v="21"/>
  </r>
  <r>
    <s v="usbreastfeeding"/>
    <s v="lamazeonline"/>
    <m/>
    <m/>
    <m/>
    <m/>
    <m/>
    <m/>
    <m/>
    <m/>
    <s v="No"/>
    <n v="208"/>
    <m/>
    <m/>
    <x v="0"/>
    <d v="2019-10-13T01:00:02.000"/>
    <s v="RT @LamazeOnline: &quot;You Can't Prevent SIDS; You Can Lower Your Risk.&quot; How? Learn more this #SIDSAwareness month from our #GivingBirthWithCon…"/>
    <m/>
    <m/>
    <x v="22"/>
    <m/>
    <s v="http://pbs.twimg.com/profile_images/412607773273096192/RtRqd6ov_normal.jpeg"/>
    <x v="135"/>
    <s v="https://twitter.com/#!/usbreastfeeding/status/1183185593204912128"/>
    <m/>
    <m/>
    <s v="1183185593204912128"/>
    <m/>
    <b v="0"/>
    <n v="0"/>
    <s v=""/>
    <b v="0"/>
    <s v="en"/>
    <m/>
    <s v=""/>
    <b v="0"/>
    <n v="1"/>
    <s v="1182309427157913603"/>
    <s v="Sprout Social"/>
    <b v="0"/>
    <s v="1182309427157913603"/>
    <s v="Tweet"/>
    <n v="0"/>
    <n v="0"/>
    <m/>
    <m/>
    <m/>
    <m/>
    <m/>
    <m/>
    <m/>
    <m/>
    <n v="1"/>
    <s v="5"/>
    <s v="5"/>
    <n v="0"/>
    <n v="0"/>
    <n v="1"/>
    <n v="5"/>
    <n v="0"/>
    <n v="0"/>
    <n v="19"/>
    <n v="95"/>
    <n v="20"/>
  </r>
  <r>
    <s v="wendys_garden"/>
    <s v="infinite_scream"/>
    <m/>
    <m/>
    <m/>
    <m/>
    <m/>
    <m/>
    <m/>
    <m/>
    <s v="No"/>
    <n v="209"/>
    <m/>
    <m/>
    <x v="0"/>
    <d v="2019-10-13T04:22:21.000"/>
    <s v="@ursamajr @infinite_scream Can we practice lamaze in the morning or is it just a box of wine or what we have like 36 hours."/>
    <m/>
    <m/>
    <x v="1"/>
    <m/>
    <s v="http://pbs.twimg.com/profile_images/1153895348756074496/ThNvtpsn_normal.jpg"/>
    <x v="136"/>
    <s v="https://twitter.com/#!/wendys_garden/status/1183236507475177472"/>
    <m/>
    <m/>
    <s v="1183236507475177472"/>
    <s v="1183236268471341057"/>
    <b v="0"/>
    <n v="0"/>
    <s v="15181689"/>
    <b v="0"/>
    <s v="en"/>
    <m/>
    <s v=""/>
    <b v="0"/>
    <n v="0"/>
    <s v=""/>
    <s v="Twitter for Android"/>
    <b v="0"/>
    <s v="1183236268471341057"/>
    <s v="Tweet"/>
    <n v="0"/>
    <n v="0"/>
    <m/>
    <m/>
    <m/>
    <m/>
    <m/>
    <m/>
    <m/>
    <m/>
    <n v="1"/>
    <s v="31"/>
    <s v="31"/>
    <m/>
    <m/>
    <m/>
    <m/>
    <m/>
    <m/>
    <m/>
    <m/>
    <m/>
  </r>
  <r>
    <s v="lady_nishaaa"/>
    <s v="lady_nishaaa"/>
    <m/>
    <m/>
    <m/>
    <m/>
    <m/>
    <m/>
    <m/>
    <m/>
    <s v="No"/>
    <n v="211"/>
    <m/>
    <m/>
    <x v="1"/>
    <d v="2019-10-13T06:56:33.000"/>
    <s v="Lamaze classes are really important for achieving successful results._x000a__x000a_😋😋_x000a__x000a_#GoodMorning_x000a_#HappySunday https://t.co/DHukPLiJtS"/>
    <m/>
    <m/>
    <x v="23"/>
    <s v="https://pbs.twimg.com/media/EGvWoI6U8AAUM4A.jpg"/>
    <s v="https://pbs.twimg.com/media/EGvWoI6U8AAUM4A.jpg"/>
    <x v="137"/>
    <s v="https://twitter.com/#!/lady_nishaaa/status/1183275314798985216"/>
    <m/>
    <m/>
    <s v="1183275314798985216"/>
    <m/>
    <b v="0"/>
    <n v="3"/>
    <s v=""/>
    <b v="0"/>
    <s v="en"/>
    <m/>
    <s v=""/>
    <b v="0"/>
    <n v="1"/>
    <s v=""/>
    <s v="Twitter for Android"/>
    <b v="0"/>
    <s v="1183275314798985216"/>
    <s v="Tweet"/>
    <n v="0"/>
    <n v="0"/>
    <m/>
    <m/>
    <m/>
    <m/>
    <m/>
    <m/>
    <m/>
    <m/>
    <n v="1"/>
    <s v="59"/>
    <s v="59"/>
    <n v="2"/>
    <n v="18.181818181818183"/>
    <n v="0"/>
    <n v="0"/>
    <n v="0"/>
    <n v="0"/>
    <n v="9"/>
    <n v="81.81818181818181"/>
    <n v="11"/>
  </r>
  <r>
    <s v="rahul96036194"/>
    <s v="lady_nishaaa"/>
    <m/>
    <m/>
    <m/>
    <m/>
    <m/>
    <m/>
    <m/>
    <m/>
    <s v="No"/>
    <n v="212"/>
    <m/>
    <m/>
    <x v="0"/>
    <d v="2019-10-13T07:25:59.000"/>
    <s v="RT @Lady_nishaaa: Lamaze classes are really important for achieving successful results._x000a__x000a_😋😋_x000a__x000a_#GoodMorning_x000a_#HappySunday https://t.co/DHukPLi…"/>
    <m/>
    <m/>
    <x v="23"/>
    <m/>
    <s v="http://pbs.twimg.com/profile_images/1183485157480624128/4sbi8LJL_normal.jpg"/>
    <x v="138"/>
    <s v="https://twitter.com/#!/rahul96036194/status/1183282721763651585"/>
    <m/>
    <m/>
    <s v="1183282721763651585"/>
    <m/>
    <b v="0"/>
    <n v="0"/>
    <s v=""/>
    <b v="0"/>
    <s v="en"/>
    <m/>
    <s v=""/>
    <b v="0"/>
    <n v="1"/>
    <s v="1183275314798985216"/>
    <s v="Twitter for Android"/>
    <b v="0"/>
    <s v="1183275314798985216"/>
    <s v="Tweet"/>
    <n v="0"/>
    <n v="0"/>
    <m/>
    <m/>
    <m/>
    <m/>
    <m/>
    <m/>
    <m/>
    <m/>
    <n v="1"/>
    <s v="59"/>
    <s v="59"/>
    <n v="2"/>
    <n v="15.384615384615385"/>
    <n v="0"/>
    <n v="0"/>
    <n v="0"/>
    <n v="0"/>
    <n v="11"/>
    <n v="84.61538461538461"/>
    <n v="13"/>
  </r>
  <r>
    <s v="sheasy64"/>
    <s v="sheasy64"/>
    <m/>
    <m/>
    <m/>
    <m/>
    <m/>
    <m/>
    <m/>
    <m/>
    <s v="No"/>
    <n v="213"/>
    <m/>
    <m/>
    <x v="1"/>
    <d v="2019-10-13T22:41:54.000"/>
    <s v="Broke: Men Are From Mars, Women Are From Venus_x000a__x000a_Woke: Men Do Lamaze, Women Have A Penis"/>
    <m/>
    <m/>
    <x v="1"/>
    <m/>
    <s v="http://pbs.twimg.com/profile_images/748099556781350912/3z5MEmY-_normal.jpg"/>
    <x v="139"/>
    <s v="https://twitter.com/#!/sheasy64/status/1183513217068232704"/>
    <m/>
    <m/>
    <s v="1183513217068232704"/>
    <m/>
    <b v="0"/>
    <n v="0"/>
    <s v=""/>
    <b v="0"/>
    <s v="en"/>
    <m/>
    <s v=""/>
    <b v="0"/>
    <n v="0"/>
    <s v=""/>
    <s v="Twitter for Android"/>
    <b v="0"/>
    <s v="1183513217068232704"/>
    <s v="Tweet"/>
    <n v="0"/>
    <n v="0"/>
    <m/>
    <m/>
    <m/>
    <m/>
    <m/>
    <m/>
    <m/>
    <m/>
    <n v="1"/>
    <s v="1"/>
    <s v="1"/>
    <n v="0"/>
    <n v="0"/>
    <n v="1"/>
    <n v="5.882352941176471"/>
    <n v="0"/>
    <n v="0"/>
    <n v="16"/>
    <n v="94.11764705882354"/>
    <n v="17"/>
  </r>
  <r>
    <s v="tatsuhiisa"/>
    <s v="panacotts"/>
    <m/>
    <m/>
    <m/>
    <m/>
    <m/>
    <m/>
    <m/>
    <m/>
    <s v="No"/>
    <n v="214"/>
    <m/>
    <m/>
    <x v="2"/>
    <d v="2019-10-13T23:45:53.000"/>
    <s v="@panacotts sylvain tryina teach felix lamaze breathing and felix just tells him he looks like a dumbass"/>
    <m/>
    <m/>
    <x v="1"/>
    <m/>
    <s v="http://pbs.twimg.com/profile_images/1151317561994305536/LS2tXNp6_normal.jpg"/>
    <x v="140"/>
    <s v="https://twitter.com/#!/tatsuhiisa/status/1183529320062562304"/>
    <m/>
    <m/>
    <s v="1183529320062562304"/>
    <s v="1183527660984524800"/>
    <b v="0"/>
    <n v="2"/>
    <s v="759911629165211649"/>
    <b v="0"/>
    <s v="en"/>
    <m/>
    <s v=""/>
    <b v="0"/>
    <n v="0"/>
    <s v=""/>
    <s v="Twitter for iPhone"/>
    <b v="0"/>
    <s v="1183527660984524800"/>
    <s v="Tweet"/>
    <n v="0"/>
    <n v="0"/>
    <m/>
    <m/>
    <m/>
    <m/>
    <m/>
    <m/>
    <m/>
    <m/>
    <n v="1"/>
    <s v="58"/>
    <s v="58"/>
    <n v="1"/>
    <n v="5.882352941176471"/>
    <n v="0"/>
    <n v="0"/>
    <n v="0"/>
    <n v="0"/>
    <n v="16"/>
    <n v="94.11764705882354"/>
    <n v="17"/>
  </r>
  <r>
    <s v="heem_6k"/>
    <s v="heem_6k"/>
    <m/>
    <m/>
    <m/>
    <m/>
    <m/>
    <m/>
    <m/>
    <m/>
    <s v="No"/>
    <n v="215"/>
    <m/>
    <m/>
    <x v="1"/>
    <d v="2019-10-14T00:42:28.000"/>
    <s v="They should incorporate deprivation tanks into the Lamaze technique"/>
    <m/>
    <m/>
    <x v="1"/>
    <m/>
    <s v="http://pbs.twimg.com/profile_images/1182076556883177472/yfXfWuhY_normal.jpg"/>
    <x v="141"/>
    <s v="https://twitter.com/#!/heem_6k/status/1183543561679233026"/>
    <m/>
    <m/>
    <s v="1183543561679233026"/>
    <m/>
    <b v="0"/>
    <n v="1"/>
    <s v=""/>
    <b v="0"/>
    <s v="en"/>
    <m/>
    <s v=""/>
    <b v="0"/>
    <n v="0"/>
    <s v=""/>
    <s v="Twitter for iPhone"/>
    <b v="0"/>
    <s v="1183543561679233026"/>
    <s v="Tweet"/>
    <n v="0"/>
    <n v="0"/>
    <m/>
    <m/>
    <m/>
    <m/>
    <m/>
    <m/>
    <m/>
    <m/>
    <n v="1"/>
    <s v="1"/>
    <s v="1"/>
    <n v="0"/>
    <n v="0"/>
    <n v="1"/>
    <n v="11.11111111111111"/>
    <n v="0"/>
    <n v="0"/>
    <n v="8"/>
    <n v="88.88888888888889"/>
    <n v="9"/>
  </r>
  <r>
    <s v="dcbirthdoulas"/>
    <s v="dcbirthdoulas"/>
    <m/>
    <m/>
    <m/>
    <m/>
    <m/>
    <m/>
    <m/>
    <m/>
    <s v="No"/>
    <n v="216"/>
    <m/>
    <m/>
    <x v="1"/>
    <d v="2019-10-14T01:27:17.000"/>
    <s v="Another great #lamaze #birthclass with mizzambra in NOVA. Starting next month we will be offering classes in Adelphi, MD and Stafford, VA - register online! https://t.co/SOdeI0RrCd"/>
    <s v="https://www.instagram.com/p/B3lIST5Anua/?igshid=13ektugca3sug"/>
    <s v="instagram.com"/>
    <x v="24"/>
    <m/>
    <s v="http://pbs.twimg.com/profile_images/740575280972976130/CE6e8BAc_normal.jpg"/>
    <x v="142"/>
    <s v="https://twitter.com/#!/dcbirthdoulas/status/1183554837541093376"/>
    <m/>
    <m/>
    <s v="1183554837541093376"/>
    <m/>
    <b v="0"/>
    <n v="0"/>
    <s v=""/>
    <b v="0"/>
    <s v="en"/>
    <m/>
    <s v=""/>
    <b v="0"/>
    <n v="0"/>
    <s v=""/>
    <s v="Instagram"/>
    <b v="0"/>
    <s v="1183554837541093376"/>
    <s v="Tweet"/>
    <n v="0"/>
    <n v="0"/>
    <m/>
    <m/>
    <m/>
    <m/>
    <m/>
    <m/>
    <m/>
    <m/>
    <n v="1"/>
    <s v="1"/>
    <s v="1"/>
    <n v="1"/>
    <n v="4.166666666666667"/>
    <n v="0"/>
    <n v="0"/>
    <n v="0"/>
    <n v="0"/>
    <n v="23"/>
    <n v="95.83333333333333"/>
    <n v="24"/>
  </r>
  <r>
    <s v="xsuhoerx"/>
    <s v="xsuhoerx"/>
    <m/>
    <m/>
    <m/>
    <m/>
    <m/>
    <m/>
    <m/>
    <m/>
    <s v="No"/>
    <n v="217"/>
    <m/>
    <m/>
    <x v="1"/>
    <d v="2019-10-14T04:03:03.000"/>
    <s v="Lamaze esta subiendo muchas songs, me enamora"/>
    <m/>
    <m/>
    <x v="1"/>
    <m/>
    <s v="http://pbs.twimg.com/profile_images/1151747981013606400/Kil1hlJa_normal.jpg"/>
    <x v="143"/>
    <s v="https://twitter.com/#!/xsuhoerx/status/1183594040018776065"/>
    <m/>
    <m/>
    <s v="1183594040018776065"/>
    <m/>
    <b v="0"/>
    <n v="0"/>
    <s v=""/>
    <b v="0"/>
    <s v="es"/>
    <m/>
    <s v=""/>
    <b v="0"/>
    <n v="0"/>
    <s v=""/>
    <s v="Twitter for Android"/>
    <b v="0"/>
    <s v="1183594040018776065"/>
    <s v="Tweet"/>
    <n v="0"/>
    <n v="0"/>
    <m/>
    <m/>
    <m/>
    <m/>
    <m/>
    <m/>
    <m/>
    <m/>
    <n v="1"/>
    <s v="1"/>
    <s v="1"/>
    <n v="0"/>
    <n v="0"/>
    <n v="0"/>
    <n v="0"/>
    <n v="0"/>
    <n v="0"/>
    <n v="7"/>
    <n v="100"/>
    <n v="7"/>
  </r>
  <r>
    <s v="kyleriegel4"/>
    <s v="blonderach33"/>
    <m/>
    <m/>
    <m/>
    <m/>
    <m/>
    <m/>
    <m/>
    <m/>
    <s v="No"/>
    <n v="218"/>
    <m/>
    <m/>
    <x v="2"/>
    <d v="2019-10-14T04:18:48.000"/>
    <s v="@BlondeRach33 #Lamaze"/>
    <m/>
    <m/>
    <x v="7"/>
    <m/>
    <s v="http://pbs.twimg.com/profile_images/1053347767450562560/M7cQrLWC_normal.jpg"/>
    <x v="144"/>
    <s v="https://twitter.com/#!/kyleriegel4/status/1183598001333456899"/>
    <m/>
    <m/>
    <s v="1183598001333456899"/>
    <s v="1183580178280255489"/>
    <b v="0"/>
    <n v="0"/>
    <s v="1143949832618500097"/>
    <b v="0"/>
    <s v="und"/>
    <m/>
    <s v=""/>
    <b v="0"/>
    <n v="0"/>
    <s v=""/>
    <s v="Twitter for Android"/>
    <b v="0"/>
    <s v="1183580178280255489"/>
    <s v="Tweet"/>
    <n v="0"/>
    <n v="0"/>
    <m/>
    <m/>
    <m/>
    <m/>
    <m/>
    <m/>
    <m/>
    <m/>
    <n v="1"/>
    <s v="57"/>
    <s v="57"/>
    <n v="0"/>
    <n v="0"/>
    <n v="0"/>
    <n v="0"/>
    <n v="0"/>
    <n v="0"/>
    <n v="2"/>
    <n v="100"/>
    <n v="2"/>
  </r>
  <r>
    <s v="hihuu_bgm_bot"/>
    <s v="hihuu_bgm_bot"/>
    <m/>
    <m/>
    <m/>
    <m/>
    <m/>
    <m/>
    <m/>
    <m/>
    <s v="No"/>
    <n v="219"/>
    <m/>
    <m/>
    <x v="1"/>
    <d v="2019-10-08T05:08:23.000"/>
    <s v="(科學世紀のカフェテラス)[Siestail]Lamaze https://t.co/8Cs2LTlcOH house 위주의 어레인지. 총 6 트랙"/>
    <s v="http://blog.naver.com/kierren/20155485261"/>
    <s v="naver.com"/>
    <x v="1"/>
    <m/>
    <s v="http://pbs.twimg.com/profile_images/2125300869/e0088742_8495855_normal.png"/>
    <x v="145"/>
    <s v="https://twitter.com/#!/hihuu_bgm_bot/status/1181436152475029505"/>
    <m/>
    <m/>
    <s v="1181436152475029505"/>
    <m/>
    <b v="0"/>
    <n v="0"/>
    <s v=""/>
    <b v="0"/>
    <s v="ja"/>
    <m/>
    <s v=""/>
    <b v="0"/>
    <n v="0"/>
    <s v=""/>
    <s v="twittbot.net"/>
    <b v="0"/>
    <s v="1181436152475029505"/>
    <s v="Tweet"/>
    <n v="0"/>
    <n v="0"/>
    <m/>
    <m/>
    <m/>
    <m/>
    <m/>
    <m/>
    <m/>
    <m/>
    <n v="2"/>
    <s v="1"/>
    <s v="1"/>
    <n v="0"/>
    <n v="0"/>
    <n v="0"/>
    <n v="0"/>
    <n v="0"/>
    <n v="0"/>
    <n v="9"/>
    <n v="100"/>
    <n v="9"/>
  </r>
  <r>
    <s v="hihuu_bgm_bot"/>
    <s v="hihuu_bgm_bot"/>
    <m/>
    <m/>
    <m/>
    <m/>
    <m/>
    <m/>
    <m/>
    <m/>
    <s v="No"/>
    <n v="220"/>
    <m/>
    <m/>
    <x v="1"/>
    <d v="2019-10-14T05:08:22.000"/>
    <s v="(科學世紀のカフェテラス)[Siestail]Lamaze https://t.co/8Cs2LTlcOH house 위주의 어레인지. 총 6 트랙"/>
    <s v="http://blog.naver.com/kierren/20155485261"/>
    <s v="naver.com"/>
    <x v="1"/>
    <m/>
    <s v="http://pbs.twimg.com/profile_images/2125300869/e0088742_8495855_normal.png"/>
    <x v="146"/>
    <s v="https://twitter.com/#!/hihuu_bgm_bot/status/1183610476980129793"/>
    <m/>
    <m/>
    <s v="1183610476980129793"/>
    <m/>
    <b v="0"/>
    <n v="0"/>
    <s v=""/>
    <b v="0"/>
    <s v="ja"/>
    <m/>
    <s v=""/>
    <b v="0"/>
    <n v="0"/>
    <s v=""/>
    <s v="twittbot.net"/>
    <b v="0"/>
    <s v="1183610476980129793"/>
    <s v="Tweet"/>
    <n v="0"/>
    <n v="0"/>
    <m/>
    <m/>
    <m/>
    <m/>
    <m/>
    <m/>
    <m/>
    <m/>
    <n v="2"/>
    <s v="1"/>
    <s v="1"/>
    <n v="0"/>
    <n v="0"/>
    <n v="0"/>
    <n v="0"/>
    <n v="0"/>
    <n v="0"/>
    <n v="9"/>
    <n v="100"/>
    <n v="9"/>
  </r>
  <r>
    <s v="beez2016"/>
    <s v="erulastiel14"/>
    <m/>
    <m/>
    <m/>
    <m/>
    <m/>
    <m/>
    <m/>
    <m/>
    <s v="No"/>
    <n v="221"/>
    <m/>
    <m/>
    <x v="2"/>
    <d v="2019-10-14T06:11:20.000"/>
    <s v="@Erulastiel14 He took lessons and wants her to see what he learned. I learned a lot in Lamaze class but I’m not trying to show that off. Lol!"/>
    <m/>
    <m/>
    <x v="1"/>
    <m/>
    <s v="http://pbs.twimg.com/profile_images/1109582854328143872/wfwW_qeg_normal.jpg"/>
    <x v="147"/>
    <s v="https://twitter.com/#!/beez2016/status/1183626320904892428"/>
    <m/>
    <m/>
    <s v="1183626320904892428"/>
    <s v="1183624519035940864"/>
    <b v="0"/>
    <n v="0"/>
    <s v="2371036584"/>
    <b v="0"/>
    <s v="en"/>
    <m/>
    <s v=""/>
    <b v="0"/>
    <n v="0"/>
    <s v=""/>
    <s v="Twitter for iPhone"/>
    <b v="0"/>
    <s v="1183624519035940864"/>
    <s v="Tweet"/>
    <n v="0"/>
    <n v="0"/>
    <m/>
    <m/>
    <m/>
    <m/>
    <m/>
    <m/>
    <m/>
    <m/>
    <n v="1"/>
    <s v="56"/>
    <s v="56"/>
    <n v="0"/>
    <n v="0"/>
    <n v="0"/>
    <n v="0"/>
    <n v="0"/>
    <n v="0"/>
    <n v="29"/>
    <n v="100"/>
    <n v="29"/>
  </r>
  <r>
    <s v="marjpamintuan"/>
    <s v="aprilprt"/>
    <m/>
    <m/>
    <m/>
    <m/>
    <m/>
    <m/>
    <m/>
    <m/>
    <s v="No"/>
    <n v="222"/>
    <m/>
    <m/>
    <x v="2"/>
    <d v="2019-10-14T06:36:21.000"/>
    <s v="@aprilprt ay, sa natural childbirth pala ang Lamaze."/>
    <m/>
    <m/>
    <x v="1"/>
    <m/>
    <s v="http://pbs.twimg.com/profile_images/2183154926/marj_normal.jpg"/>
    <x v="148"/>
    <s v="https://twitter.com/#!/marjpamintuan/status/1183632618589323264"/>
    <m/>
    <m/>
    <s v="1183632618589323264"/>
    <s v="1183632213612486658"/>
    <b v="0"/>
    <n v="0"/>
    <s v="130107268"/>
    <b v="0"/>
    <s v="tl"/>
    <m/>
    <s v=""/>
    <b v="0"/>
    <n v="0"/>
    <s v=""/>
    <s v="Twitter Web App"/>
    <b v="0"/>
    <s v="1183632213612486658"/>
    <s v="Tweet"/>
    <n v="0"/>
    <n v="0"/>
    <m/>
    <m/>
    <m/>
    <m/>
    <m/>
    <m/>
    <m/>
    <m/>
    <n v="1"/>
    <s v="55"/>
    <s v="55"/>
    <n v="0"/>
    <n v="0"/>
    <n v="0"/>
    <n v="0"/>
    <n v="0"/>
    <n v="0"/>
    <n v="8"/>
    <n v="100"/>
    <n v="8"/>
  </r>
  <r>
    <s v="poetikmiss"/>
    <s v="parentinghub1"/>
    <m/>
    <m/>
    <m/>
    <m/>
    <m/>
    <m/>
    <m/>
    <m/>
    <s v="No"/>
    <n v="223"/>
    <m/>
    <m/>
    <x v="0"/>
    <d v="2019-10-14T10:16:49.000"/>
    <s v="RT @GiveawayGoat: GIVEAWAY! Win a Lamaze hamper valued at R600 to inspire your little one to explore their senses with @ParentingHub1!_x000a__x000a_All…"/>
    <m/>
    <m/>
    <x v="1"/>
    <m/>
    <s v="http://pbs.twimg.com/profile_images/800285361540894720/lQWNPjzW_normal.jpg"/>
    <x v="149"/>
    <s v="https://twitter.com/#!/poetikmiss/status/1183688101727784961"/>
    <m/>
    <m/>
    <s v="1183688101727784961"/>
    <m/>
    <b v="0"/>
    <n v="0"/>
    <s v=""/>
    <b v="0"/>
    <s v="en"/>
    <m/>
    <s v=""/>
    <b v="0"/>
    <n v="16"/>
    <s v="1183688016554016769"/>
    <s v="Twitter for iPhone"/>
    <b v="0"/>
    <s v="1183688016554016769"/>
    <s v="Tweet"/>
    <n v="0"/>
    <n v="0"/>
    <m/>
    <m/>
    <m/>
    <m/>
    <m/>
    <m/>
    <m/>
    <m/>
    <n v="1"/>
    <s v="3"/>
    <s v="3"/>
    <m/>
    <m/>
    <m/>
    <m/>
    <m/>
    <m/>
    <m/>
    <m/>
    <m/>
  </r>
  <r>
    <s v="tumalizerza"/>
    <s v="parentinghub1"/>
    <m/>
    <m/>
    <m/>
    <m/>
    <m/>
    <m/>
    <m/>
    <m/>
    <s v="No"/>
    <n v="225"/>
    <m/>
    <m/>
    <x v="0"/>
    <d v="2019-10-14T10:17:20.000"/>
    <s v="RT @GiveawayGoat: GIVEAWAY! Win a Lamaze hamper valued at R600 to inspire your little one to explore their senses with @ParentingHub1!_x000a__x000a_All…"/>
    <m/>
    <m/>
    <x v="1"/>
    <m/>
    <s v="http://pbs.twimg.com/profile_images/1181515717507727360/7Xnbb_b2_normal.jpg"/>
    <x v="150"/>
    <s v="https://twitter.com/#!/tumalizerza/status/1183688230467756032"/>
    <m/>
    <m/>
    <s v="1183688230467756032"/>
    <m/>
    <b v="0"/>
    <n v="0"/>
    <s v=""/>
    <b v="0"/>
    <s v="en"/>
    <m/>
    <s v=""/>
    <b v="0"/>
    <n v="16"/>
    <s v="1183688016554016769"/>
    <s v="Twitter for Android"/>
    <b v="0"/>
    <s v="1183688016554016769"/>
    <s v="Tweet"/>
    <n v="0"/>
    <n v="0"/>
    <m/>
    <m/>
    <m/>
    <m/>
    <m/>
    <m/>
    <m/>
    <m/>
    <n v="1"/>
    <s v="3"/>
    <s v="3"/>
    <m/>
    <m/>
    <m/>
    <m/>
    <m/>
    <m/>
    <m/>
    <m/>
    <m/>
  </r>
  <r>
    <s v="khuthalani_"/>
    <s v="parentinghub1"/>
    <m/>
    <m/>
    <m/>
    <m/>
    <m/>
    <m/>
    <m/>
    <m/>
    <s v="No"/>
    <n v="227"/>
    <m/>
    <m/>
    <x v="0"/>
    <d v="2019-10-14T10:23:37.000"/>
    <s v="RT @GiveawayGoat: GIVEAWAY! Win a Lamaze hamper valued at R600 to inspire your little one to explore their senses with @ParentingHub1!_x000a__x000a_All…"/>
    <m/>
    <m/>
    <x v="1"/>
    <m/>
    <s v="http://pbs.twimg.com/profile_images/1150023094725238784/qxgJpT1u_normal.jpg"/>
    <x v="151"/>
    <s v="https://twitter.com/#!/khuthalani_/status/1183689809367306240"/>
    <m/>
    <m/>
    <s v="1183689809367306240"/>
    <m/>
    <b v="0"/>
    <n v="0"/>
    <s v=""/>
    <b v="0"/>
    <s v="en"/>
    <m/>
    <s v=""/>
    <b v="0"/>
    <n v="16"/>
    <s v="1183688016554016769"/>
    <s v="Twitter for iPhone"/>
    <b v="0"/>
    <s v="1183688016554016769"/>
    <s v="Tweet"/>
    <n v="0"/>
    <n v="0"/>
    <m/>
    <m/>
    <m/>
    <m/>
    <m/>
    <m/>
    <m/>
    <m/>
    <n v="1"/>
    <s v="3"/>
    <s v="3"/>
    <m/>
    <m/>
    <m/>
    <m/>
    <m/>
    <m/>
    <m/>
    <m/>
    <m/>
  </r>
  <r>
    <s v="scumezza"/>
    <s v="parentinghub1"/>
    <m/>
    <m/>
    <m/>
    <m/>
    <m/>
    <m/>
    <m/>
    <m/>
    <s v="No"/>
    <n v="229"/>
    <m/>
    <m/>
    <x v="0"/>
    <d v="2019-10-14T10:24:29.000"/>
    <s v="RT @GiveawayGoat: GIVEAWAY! Win a Lamaze hamper valued at R600 to inspire your little one to explore their senses with @ParentingHub1!_x000a__x000a_All…"/>
    <m/>
    <m/>
    <x v="1"/>
    <m/>
    <s v="http://pbs.twimg.com/profile_images/1175819822971674628/2Gb0Oshz_normal.jpg"/>
    <x v="152"/>
    <s v="https://twitter.com/#!/scumezza/status/1183690028884643840"/>
    <m/>
    <m/>
    <s v="1183690028884643840"/>
    <m/>
    <b v="0"/>
    <n v="0"/>
    <s v=""/>
    <b v="0"/>
    <s v="en"/>
    <m/>
    <s v=""/>
    <b v="0"/>
    <n v="16"/>
    <s v="1183688016554016769"/>
    <s v="Twitter for iPad"/>
    <b v="0"/>
    <s v="1183688016554016769"/>
    <s v="Tweet"/>
    <n v="0"/>
    <n v="0"/>
    <m/>
    <m/>
    <m/>
    <m/>
    <m/>
    <m/>
    <m/>
    <m/>
    <n v="1"/>
    <s v="3"/>
    <s v="3"/>
    <m/>
    <m/>
    <m/>
    <m/>
    <m/>
    <m/>
    <m/>
    <m/>
    <m/>
  </r>
  <r>
    <s v="jesssysa"/>
    <s v="parentinghub1"/>
    <m/>
    <m/>
    <m/>
    <m/>
    <m/>
    <m/>
    <m/>
    <m/>
    <s v="No"/>
    <n v="231"/>
    <m/>
    <m/>
    <x v="0"/>
    <d v="2019-10-14T10:47:00.000"/>
    <s v="RT @GiveawayGoat: GIVEAWAY! Win a Lamaze hamper valued at R600 to inspire your little one to explore their senses with @ParentingHub1!_x000a__x000a_All…"/>
    <m/>
    <m/>
    <x v="1"/>
    <m/>
    <s v="http://pbs.twimg.com/profile_images/1084568287256760321/SKY37u9V_normal.jpg"/>
    <x v="153"/>
    <s v="https://twitter.com/#!/jesssysa/status/1183695694030348291"/>
    <m/>
    <m/>
    <s v="1183695694030348291"/>
    <m/>
    <b v="0"/>
    <n v="0"/>
    <s v=""/>
    <b v="0"/>
    <s v="en"/>
    <m/>
    <s v=""/>
    <b v="0"/>
    <n v="16"/>
    <s v="1183688016554016769"/>
    <s v="Twitter Web App"/>
    <b v="0"/>
    <s v="1183688016554016769"/>
    <s v="Tweet"/>
    <n v="0"/>
    <n v="0"/>
    <m/>
    <m/>
    <m/>
    <m/>
    <m/>
    <m/>
    <m/>
    <m/>
    <n v="1"/>
    <s v="3"/>
    <s v="3"/>
    <m/>
    <m/>
    <m/>
    <m/>
    <m/>
    <m/>
    <m/>
    <m/>
    <m/>
  </r>
  <r>
    <s v="sineshee"/>
    <s v="parentinghub1"/>
    <m/>
    <m/>
    <m/>
    <m/>
    <m/>
    <m/>
    <m/>
    <m/>
    <s v="No"/>
    <n v="233"/>
    <m/>
    <m/>
    <x v="0"/>
    <d v="2019-10-14T10:59:01.000"/>
    <s v="RT @GiveawayGoat: GIVEAWAY! Win a Lamaze hamper valued at R600 to inspire your little one to explore their senses with @ParentingHub1!_x000a__x000a_All…"/>
    <m/>
    <m/>
    <x v="1"/>
    <m/>
    <s v="http://pbs.twimg.com/profile_images/1171325199729471488/cNgmsrx0_normal.jpg"/>
    <x v="154"/>
    <s v="https://twitter.com/#!/sineshee/status/1183698720023552000"/>
    <m/>
    <m/>
    <s v="1183698720023552000"/>
    <m/>
    <b v="0"/>
    <n v="0"/>
    <s v=""/>
    <b v="0"/>
    <s v="en"/>
    <m/>
    <s v=""/>
    <b v="0"/>
    <n v="16"/>
    <s v="1183688016554016769"/>
    <s v="Twitter for Android"/>
    <b v="0"/>
    <s v="1183688016554016769"/>
    <s v="Tweet"/>
    <n v="0"/>
    <n v="0"/>
    <m/>
    <m/>
    <m/>
    <m/>
    <m/>
    <m/>
    <m/>
    <m/>
    <n v="1"/>
    <s v="3"/>
    <s v="3"/>
    <m/>
    <m/>
    <m/>
    <m/>
    <m/>
    <m/>
    <m/>
    <m/>
    <m/>
  </r>
  <r>
    <s v="deborahannsaint"/>
    <s v="bethmoorelpm"/>
    <m/>
    <m/>
    <m/>
    <m/>
    <m/>
    <m/>
    <m/>
    <m/>
    <s v="No"/>
    <n v="235"/>
    <m/>
    <m/>
    <x v="2"/>
    <d v="2019-10-14T11:35:44.000"/>
    <s v="@BethMooreLPM Beth you can get me laughin in one post n near tears in another. I taught Lamaze for years n have considered returning...this would be a great ice breaker! LU"/>
    <m/>
    <m/>
    <x v="1"/>
    <m/>
    <s v="http://pbs.twimg.com/profile_images/994619140215332864/NbGgiz8T_normal.jpg"/>
    <x v="155"/>
    <s v="https://twitter.com/#!/deborahannsaint/status/1183707960616161280"/>
    <m/>
    <m/>
    <s v="1183707960616161280"/>
    <s v="1183706001347895296"/>
    <b v="0"/>
    <n v="0"/>
    <s v="156012476"/>
    <b v="0"/>
    <s v="en"/>
    <m/>
    <s v=""/>
    <b v="0"/>
    <n v="0"/>
    <s v=""/>
    <s v="Twitter for iPhone"/>
    <b v="0"/>
    <s v="1183706001347895296"/>
    <s v="Tweet"/>
    <n v="0"/>
    <n v="0"/>
    <m/>
    <m/>
    <m/>
    <m/>
    <m/>
    <m/>
    <m/>
    <m/>
    <n v="1"/>
    <s v="14"/>
    <s v="14"/>
    <n v="1"/>
    <n v="3.125"/>
    <n v="0"/>
    <n v="0"/>
    <n v="0"/>
    <n v="0"/>
    <n v="31"/>
    <n v="96.875"/>
    <n v="32"/>
  </r>
  <r>
    <s v="vernellgordon"/>
    <s v="bethmoorelpm"/>
    <m/>
    <m/>
    <m/>
    <m/>
    <m/>
    <m/>
    <m/>
    <m/>
    <s v="No"/>
    <n v="236"/>
    <m/>
    <m/>
    <x v="0"/>
    <d v="2019-10-14T11:39:30.000"/>
    <s v="RT @BethMooreLPM: I’d be sitting on one for weeks. Pains were getting intense. “Think you could speed up a little?” He did.  I started pant…"/>
    <m/>
    <m/>
    <x v="1"/>
    <m/>
    <s v="http://pbs.twimg.com/profile_images/901866483906727936/g6Mq1SNx_normal.jpg"/>
    <x v="156"/>
    <s v="https://twitter.com/#!/vernellgordon/status/1183708907874783234"/>
    <m/>
    <m/>
    <s v="1183708907874783234"/>
    <m/>
    <b v="0"/>
    <n v="0"/>
    <s v=""/>
    <b v="0"/>
    <s v="en"/>
    <m/>
    <s v=""/>
    <b v="0"/>
    <n v="3"/>
    <s v="1183701274505678848"/>
    <s v="Twitter for Android"/>
    <b v="0"/>
    <s v="1183701274505678848"/>
    <s v="Tweet"/>
    <n v="0"/>
    <n v="0"/>
    <m/>
    <m/>
    <m/>
    <m/>
    <m/>
    <m/>
    <m/>
    <m/>
    <n v="1"/>
    <s v="14"/>
    <s v="14"/>
    <n v="0"/>
    <n v="0"/>
    <n v="2"/>
    <n v="7.6923076923076925"/>
    <n v="0"/>
    <n v="0"/>
    <n v="24"/>
    <n v="92.3076923076923"/>
    <n v="26"/>
  </r>
  <r>
    <s v="senor_phantom"/>
    <s v="parentinghub1"/>
    <m/>
    <m/>
    <m/>
    <m/>
    <m/>
    <m/>
    <m/>
    <m/>
    <s v="No"/>
    <n v="237"/>
    <m/>
    <m/>
    <x v="0"/>
    <d v="2019-10-14T12:00:23.000"/>
    <s v="RT @GiveawayGoat: GIVEAWAY! Win a Lamaze hamper valued at R600 to inspire your little one to explore their senses with @ParentingHub1!_x000a__x000a_All…"/>
    <m/>
    <m/>
    <x v="1"/>
    <m/>
    <s v="http://pbs.twimg.com/profile_images/1083163640294002689/Jo4toSj5_normal.jpg"/>
    <x v="157"/>
    <s v="https://twitter.com/#!/senor_phantom/status/1183714165183123457"/>
    <m/>
    <m/>
    <s v="1183714165183123457"/>
    <m/>
    <b v="0"/>
    <n v="0"/>
    <s v=""/>
    <b v="0"/>
    <s v="en"/>
    <m/>
    <s v=""/>
    <b v="0"/>
    <n v="16"/>
    <s v="1183688016554016769"/>
    <s v="Twitter Web App"/>
    <b v="0"/>
    <s v="1183688016554016769"/>
    <s v="Tweet"/>
    <n v="0"/>
    <n v="0"/>
    <m/>
    <m/>
    <m/>
    <m/>
    <m/>
    <m/>
    <m/>
    <m/>
    <n v="1"/>
    <s v="3"/>
    <s v="3"/>
    <m/>
    <m/>
    <m/>
    <m/>
    <m/>
    <m/>
    <m/>
    <m/>
    <m/>
  </r>
  <r>
    <s v="inboxva"/>
    <s v="rgay"/>
    <m/>
    <m/>
    <m/>
    <m/>
    <m/>
    <m/>
    <m/>
    <m/>
    <s v="No"/>
    <n v="239"/>
    <m/>
    <m/>
    <x v="2"/>
    <d v="2019-10-14T12:18:09.000"/>
    <s v="@rgay My daughter and son in law skipped Lamaze classes and chose YouTube instead."/>
    <m/>
    <m/>
    <x v="1"/>
    <m/>
    <s v="http://pbs.twimg.com/profile_images/567144679180079104/cQTKMxyx_normal.jpeg"/>
    <x v="158"/>
    <s v="https://twitter.com/#!/inboxva/status/1183718635581382656"/>
    <m/>
    <m/>
    <s v="1183718635581382656"/>
    <s v="1182813001604202498"/>
    <b v="0"/>
    <n v="0"/>
    <s v="6974622"/>
    <b v="0"/>
    <s v="en"/>
    <m/>
    <s v=""/>
    <b v="0"/>
    <n v="0"/>
    <s v=""/>
    <s v="Twitter for iPhone"/>
    <b v="0"/>
    <s v="1182813001604202498"/>
    <s v="Tweet"/>
    <n v="0"/>
    <n v="0"/>
    <m/>
    <m/>
    <m/>
    <m/>
    <m/>
    <m/>
    <m/>
    <m/>
    <n v="1"/>
    <s v="54"/>
    <s v="54"/>
    <n v="0"/>
    <n v="0"/>
    <n v="0"/>
    <n v="0"/>
    <n v="0"/>
    <n v="0"/>
    <n v="14"/>
    <n v="100"/>
    <n v="14"/>
  </r>
  <r>
    <s v="mariebo02802331"/>
    <s v="bethmoorelpm"/>
    <m/>
    <m/>
    <m/>
    <m/>
    <m/>
    <m/>
    <m/>
    <m/>
    <s v="No"/>
    <n v="240"/>
    <m/>
    <m/>
    <x v="0"/>
    <d v="2019-10-14T12:19:42.000"/>
    <s v="RT @BethMooreLPM: I’d be sitting on one for weeks. Pains were getting intense. “Think you could speed up a little?” He did.  I started pant…"/>
    <m/>
    <m/>
    <x v="1"/>
    <m/>
    <s v="http://pbs.twimg.com/profile_images/892452727858511872/W2MK7DEy_normal.jpg"/>
    <x v="159"/>
    <s v="https://twitter.com/#!/mariebo02802331/status/1183719024569376769"/>
    <m/>
    <m/>
    <s v="1183719024569376769"/>
    <m/>
    <b v="0"/>
    <n v="0"/>
    <s v=""/>
    <b v="0"/>
    <s v="en"/>
    <m/>
    <s v=""/>
    <b v="0"/>
    <n v="3"/>
    <s v="1183701274505678848"/>
    <s v="Twitter for iPhone"/>
    <b v="0"/>
    <s v="1183701274505678848"/>
    <s v="Tweet"/>
    <n v="0"/>
    <n v="0"/>
    <m/>
    <m/>
    <m/>
    <m/>
    <m/>
    <m/>
    <m/>
    <m/>
    <n v="1"/>
    <s v="14"/>
    <s v="14"/>
    <n v="0"/>
    <n v="0"/>
    <n v="2"/>
    <n v="7.6923076923076925"/>
    <n v="0"/>
    <n v="0"/>
    <n v="24"/>
    <n v="92.3076923076923"/>
    <n v="26"/>
  </r>
  <r>
    <s v="tortoise_invest"/>
    <s v="tortoise_invest"/>
    <m/>
    <m/>
    <m/>
    <m/>
    <m/>
    <m/>
    <m/>
    <m/>
    <s v="No"/>
    <n v="241"/>
    <m/>
    <m/>
    <x v="1"/>
    <d v="2019-10-10T17:44:07.000"/>
    <s v="Listen to this week’s sustainable energy podcast with Senior Portfolio Manager Jean-Hugues de Lamaze: https://t.co/Pl1cyzq4v7"/>
    <s v="http://podcasts.tortoiseadvisors.com/12ba657f"/>
    <s v="tortoiseadvisors.com"/>
    <x v="1"/>
    <m/>
    <s v="http://pbs.twimg.com/profile_images/3345581694/c1e585e40046c0b44769a04ac8f43f47_normal.jpeg"/>
    <x v="160"/>
    <s v="https://twitter.com/#!/tortoise_invest/status/1182351115628662785"/>
    <m/>
    <m/>
    <s v="1182351115628662785"/>
    <m/>
    <b v="0"/>
    <n v="1"/>
    <s v=""/>
    <b v="0"/>
    <s v="en"/>
    <m/>
    <s v=""/>
    <b v="0"/>
    <n v="0"/>
    <s v=""/>
    <s v="Hearsay Social"/>
    <b v="0"/>
    <s v="1182351115628662785"/>
    <s v="Tweet"/>
    <n v="0"/>
    <n v="0"/>
    <m/>
    <m/>
    <m/>
    <m/>
    <m/>
    <m/>
    <m/>
    <m/>
    <n v="2"/>
    <s v="20"/>
    <s v="20"/>
    <n v="1"/>
    <n v="6.25"/>
    <n v="0"/>
    <n v="0"/>
    <n v="0"/>
    <n v="0"/>
    <n v="15"/>
    <n v="93.75"/>
    <n v="16"/>
  </r>
  <r>
    <s v="tortoise_invest"/>
    <s v="bloomberg"/>
    <m/>
    <m/>
    <m/>
    <m/>
    <m/>
    <m/>
    <m/>
    <m/>
    <s v="No"/>
    <n v="242"/>
    <m/>
    <m/>
    <x v="0"/>
    <d v="2019-10-12T17:01:29.000"/>
    <s v="Senior PM Jean-Hugues De Lamaze: The global utilities sector has solid growth prospects and remains undervalued @Bloomberg: https://t.co/EvjxlrdHcD"/>
    <s v="https://finance.yahoo.com/news/pg-e-shows-wall-street-110000710.html"/>
    <s v="yahoo.com"/>
    <x v="1"/>
    <m/>
    <s v="http://pbs.twimg.com/profile_images/3345581694/c1e585e40046c0b44769a04ac8f43f47_normal.jpeg"/>
    <x v="161"/>
    <s v="https://twitter.com/#!/tortoise_invest/status/1183065160774144000"/>
    <m/>
    <m/>
    <s v="1183065160774144000"/>
    <m/>
    <b v="0"/>
    <n v="0"/>
    <s v=""/>
    <b v="0"/>
    <s v="en"/>
    <m/>
    <s v=""/>
    <b v="0"/>
    <n v="0"/>
    <s v=""/>
    <s v="Hearsay Social"/>
    <b v="0"/>
    <s v="1183065160774144000"/>
    <s v="Tweet"/>
    <n v="0"/>
    <n v="0"/>
    <m/>
    <m/>
    <m/>
    <m/>
    <m/>
    <m/>
    <m/>
    <m/>
    <n v="1"/>
    <s v="20"/>
    <s v="20"/>
    <n v="1"/>
    <n v="5.555555555555555"/>
    <n v="0"/>
    <n v="0"/>
    <n v="0"/>
    <n v="0"/>
    <n v="17"/>
    <n v="94.44444444444444"/>
    <n v="18"/>
  </r>
  <r>
    <s v="tortoise_invest"/>
    <s v="tortoise_invest"/>
    <m/>
    <m/>
    <m/>
    <m/>
    <m/>
    <m/>
    <m/>
    <m/>
    <s v="No"/>
    <n v="243"/>
    <m/>
    <m/>
    <x v="1"/>
    <d v="2019-10-14T14:05:08.000"/>
    <s v="PM Jean-Hugues de Lamaze: #Utilities are undervalued relative to the bond market and their own fundamentals: https://t.co/Pl1cyzq4v7"/>
    <s v="http://podcasts.tortoiseadvisors.com/12ba657f"/>
    <s v="tortoiseadvisors.com"/>
    <x v="25"/>
    <m/>
    <s v="http://pbs.twimg.com/profile_images/3345581694/c1e585e40046c0b44769a04ac8f43f47_normal.jpeg"/>
    <x v="162"/>
    <s v="https://twitter.com/#!/tortoise_invest/status/1183745555702284289"/>
    <m/>
    <m/>
    <s v="1183745555702284289"/>
    <m/>
    <b v="0"/>
    <n v="1"/>
    <s v=""/>
    <b v="0"/>
    <s v="en"/>
    <m/>
    <s v=""/>
    <b v="0"/>
    <n v="0"/>
    <s v=""/>
    <s v="Hearsay Social"/>
    <b v="0"/>
    <s v="1183745555702284289"/>
    <s v="Tweet"/>
    <n v="0"/>
    <n v="0"/>
    <m/>
    <m/>
    <m/>
    <m/>
    <m/>
    <m/>
    <m/>
    <m/>
    <n v="2"/>
    <s v="20"/>
    <s v="20"/>
    <n v="0"/>
    <n v="0"/>
    <n v="0"/>
    <n v="0"/>
    <n v="0"/>
    <n v="0"/>
    <n v="17"/>
    <n v="100"/>
    <n v="17"/>
  </r>
  <r>
    <s v="niela19910314"/>
    <s v="niela19910314"/>
    <m/>
    <m/>
    <m/>
    <m/>
    <m/>
    <m/>
    <m/>
    <m/>
    <s v="No"/>
    <n v="244"/>
    <m/>
    <m/>
    <x v="1"/>
    <d v="2019-10-14T14:09:52.000"/>
    <s v="https://t.co/1xGuAwJW47"/>
    <s v="https://giveawaygoat.co.za/2019/10/01/win-with-lamaze-and-parenting-hub/"/>
    <s v="co.za"/>
    <x v="1"/>
    <m/>
    <s v="http://pbs.twimg.com/profile_images/1176873136098332677/u_x4iNcn_normal.jpg"/>
    <x v="163"/>
    <s v="https://twitter.com/#!/niela19910314/status/1183746750252797952"/>
    <m/>
    <m/>
    <s v="1183746750252797952"/>
    <m/>
    <b v="0"/>
    <n v="0"/>
    <s v=""/>
    <b v="0"/>
    <s v="und"/>
    <m/>
    <s v=""/>
    <b v="0"/>
    <n v="0"/>
    <s v=""/>
    <s v="Twitter for Android"/>
    <b v="0"/>
    <s v="1183746750252797952"/>
    <s v="Tweet"/>
    <n v="0"/>
    <n v="0"/>
    <m/>
    <m/>
    <m/>
    <m/>
    <m/>
    <m/>
    <m/>
    <m/>
    <n v="1"/>
    <s v="1"/>
    <s v="1"/>
    <n v="0"/>
    <n v="0"/>
    <n v="0"/>
    <n v="0"/>
    <n v="0"/>
    <n v="0"/>
    <n v="0"/>
    <n v="0"/>
    <n v="0"/>
  </r>
  <r>
    <s v="shantelgovender"/>
    <s v="parentinghub1"/>
    <m/>
    <m/>
    <m/>
    <m/>
    <m/>
    <m/>
    <m/>
    <m/>
    <s v="No"/>
    <n v="245"/>
    <m/>
    <m/>
    <x v="0"/>
    <d v="2019-10-14T14:12:53.000"/>
    <s v="RT @GiveawayGoat: GIVEAWAY! Win a Lamaze hamper valued at R600 to inspire your little one to explore their senses with @ParentingHub1!_x000a__x000a_All…"/>
    <m/>
    <m/>
    <x v="1"/>
    <m/>
    <s v="http://pbs.twimg.com/profile_images/838038644036366337/P-qBVD4__normal.jpg"/>
    <x v="164"/>
    <s v="https://twitter.com/#!/shantelgovender/status/1183747509501476865"/>
    <m/>
    <m/>
    <s v="1183747509501476865"/>
    <m/>
    <b v="0"/>
    <n v="0"/>
    <s v=""/>
    <b v="0"/>
    <s v="en"/>
    <m/>
    <s v=""/>
    <b v="0"/>
    <n v="16"/>
    <s v="1183688016554016769"/>
    <s v="Twitter Web App"/>
    <b v="0"/>
    <s v="1183688016554016769"/>
    <s v="Tweet"/>
    <n v="0"/>
    <n v="0"/>
    <m/>
    <m/>
    <m/>
    <m/>
    <m/>
    <m/>
    <m/>
    <m/>
    <n v="1"/>
    <s v="3"/>
    <s v="3"/>
    <m/>
    <m/>
    <m/>
    <m/>
    <m/>
    <m/>
    <m/>
    <m/>
    <m/>
  </r>
  <r>
    <s v="iammissmichelle"/>
    <s v="thatgirljade_"/>
    <m/>
    <m/>
    <m/>
    <m/>
    <m/>
    <m/>
    <m/>
    <m/>
    <s v="Yes"/>
    <n v="247"/>
    <m/>
    <m/>
    <x v="2"/>
    <d v="2019-10-14T14:29:26.000"/>
    <s v="@ThatGirlJade_ Jade Lamaze!! 😍😘"/>
    <m/>
    <m/>
    <x v="1"/>
    <m/>
    <s v="http://pbs.twimg.com/profile_images/1179170217571897346/YE8-kZma_normal.jpg"/>
    <x v="165"/>
    <s v="https://twitter.com/#!/iammissmichelle/status/1183751674059526144"/>
    <m/>
    <m/>
    <s v="1183751674059526144"/>
    <m/>
    <b v="0"/>
    <n v="1"/>
    <s v="1552061509"/>
    <b v="0"/>
    <s v="fr"/>
    <m/>
    <s v=""/>
    <b v="0"/>
    <n v="1"/>
    <s v=""/>
    <s v="Twitter for Android"/>
    <b v="0"/>
    <s v="1183751674059526144"/>
    <s v="Tweet"/>
    <n v="0"/>
    <n v="0"/>
    <m/>
    <m/>
    <m/>
    <m/>
    <m/>
    <m/>
    <m/>
    <m/>
    <n v="1"/>
    <s v="53"/>
    <s v="53"/>
    <n v="0"/>
    <n v="0"/>
    <n v="0"/>
    <n v="0"/>
    <n v="0"/>
    <n v="0"/>
    <n v="3"/>
    <n v="100"/>
    <n v="3"/>
  </r>
  <r>
    <s v="thatgirljade_"/>
    <s v="iammissmichelle"/>
    <m/>
    <m/>
    <m/>
    <m/>
    <m/>
    <m/>
    <m/>
    <m/>
    <s v="Yes"/>
    <n v="248"/>
    <m/>
    <m/>
    <x v="0"/>
    <d v="2019-10-14T14:29:40.000"/>
    <s v="RT @iAmMissMichelle: @ThatGirlJade_ Jade Lamaze!! 😍😘"/>
    <m/>
    <m/>
    <x v="1"/>
    <m/>
    <s v="http://pbs.twimg.com/profile_images/1156201910124339202/4E1J8TWk_normal.jpg"/>
    <x v="166"/>
    <s v="https://twitter.com/#!/thatgirljade_/status/1183751733035425795"/>
    <m/>
    <m/>
    <s v="1183751733035425795"/>
    <m/>
    <b v="0"/>
    <n v="0"/>
    <s v=""/>
    <b v="0"/>
    <s v="fr"/>
    <m/>
    <s v=""/>
    <b v="0"/>
    <n v="1"/>
    <s v="1183751674059526144"/>
    <s v="Twitter for iPhone"/>
    <b v="0"/>
    <s v="1183751674059526144"/>
    <s v="Tweet"/>
    <n v="0"/>
    <n v="0"/>
    <m/>
    <m/>
    <m/>
    <m/>
    <m/>
    <m/>
    <m/>
    <m/>
    <n v="1"/>
    <s v="53"/>
    <s v="53"/>
    <n v="0"/>
    <n v="0"/>
    <n v="0"/>
    <n v="0"/>
    <n v="0"/>
    <n v="0"/>
    <n v="5"/>
    <n v="100"/>
    <n v="5"/>
  </r>
  <r>
    <s v="shareefosexton"/>
    <s v="shareefosexton"/>
    <m/>
    <m/>
    <m/>
    <m/>
    <m/>
    <m/>
    <m/>
    <m/>
    <s v="No"/>
    <n v="249"/>
    <m/>
    <m/>
    <x v="1"/>
    <d v="2019-10-14T16:58:52.000"/>
    <s v="Don’t compare me to mf’ers... I was there for Lamaze classes, I was there buying receiving blankets/onesies/pampers/milk, I was changing pampers, I was making formulas &amp;amp; bottles, I was up late night feeding, I was washing clothes by hand, I was going to the dr, I gave medicine..."/>
    <m/>
    <m/>
    <x v="1"/>
    <m/>
    <s v="http://pbs.twimg.com/profile_images/1142982137978769408/0mg2xL-H_normal.jpg"/>
    <x v="167"/>
    <s v="https://twitter.com/#!/shareefosexton/status/1183789276909191169"/>
    <m/>
    <m/>
    <s v="1183789276909191169"/>
    <m/>
    <b v="0"/>
    <n v="0"/>
    <s v=""/>
    <b v="0"/>
    <s v="en"/>
    <m/>
    <s v=""/>
    <b v="0"/>
    <n v="0"/>
    <s v=""/>
    <s v="Twitter for iPhone"/>
    <b v="0"/>
    <s v="1183789276909191169"/>
    <s v="Tweet"/>
    <n v="0"/>
    <n v="0"/>
    <m/>
    <m/>
    <m/>
    <m/>
    <m/>
    <m/>
    <m/>
    <m/>
    <n v="2"/>
    <s v="1"/>
    <s v="1"/>
    <n v="2"/>
    <n v="3.7735849056603774"/>
    <n v="0"/>
    <n v="0"/>
    <n v="0"/>
    <n v="0"/>
    <n v="51"/>
    <n v="96.22641509433963"/>
    <n v="53"/>
  </r>
  <r>
    <s v="shareefosexton"/>
    <s v="shareefosexton"/>
    <m/>
    <m/>
    <m/>
    <m/>
    <m/>
    <m/>
    <m/>
    <m/>
    <s v="No"/>
    <n v="250"/>
    <m/>
    <m/>
    <x v="1"/>
    <d v="2019-10-14T17:06:49.000"/>
    <s v="I wonder how many couples from our 1st Lamaze class are still together... Long story short... I was 16, my wife was 15... 10 couples, 9 talked &amp;amp; stared... 4 couples received certificates, 3 couples apologized... _x000a__x000a_#IJS"/>
    <m/>
    <m/>
    <x v="26"/>
    <m/>
    <s v="http://pbs.twimg.com/profile_images/1142982137978769408/0mg2xL-H_normal.jpg"/>
    <x v="168"/>
    <s v="https://twitter.com/#!/shareefosexton/status/1183791280511508480"/>
    <m/>
    <m/>
    <s v="1183791280511508480"/>
    <m/>
    <b v="0"/>
    <n v="0"/>
    <s v=""/>
    <b v="0"/>
    <s v="en"/>
    <m/>
    <s v=""/>
    <b v="0"/>
    <n v="0"/>
    <s v=""/>
    <s v="Twitter for iPhone"/>
    <b v="0"/>
    <s v="1183791280511508480"/>
    <s v="Tweet"/>
    <n v="0"/>
    <n v="0"/>
    <m/>
    <m/>
    <m/>
    <m/>
    <m/>
    <m/>
    <m/>
    <m/>
    <n v="2"/>
    <s v="1"/>
    <s v="1"/>
    <n v="1"/>
    <n v="2.7027027027027026"/>
    <n v="0"/>
    <n v="0"/>
    <n v="0"/>
    <n v="0"/>
    <n v="36"/>
    <n v="97.29729729729729"/>
    <n v="37"/>
  </r>
  <r>
    <s v="cardiwithpearls"/>
    <s v="juliareinstein"/>
    <m/>
    <m/>
    <m/>
    <m/>
    <m/>
    <m/>
    <m/>
    <m/>
    <s v="No"/>
    <n v="251"/>
    <m/>
    <m/>
    <x v="0"/>
    <d v="2019-10-14T19:51:47.000"/>
    <s v="@3illSweet @NewsCHill @juliareinstein We watched old Lamaze class filmstrips."/>
    <m/>
    <m/>
    <x v="1"/>
    <m/>
    <s v="http://pbs.twimg.com/profile_images/1153000320223645696/6_NhB7cr_normal.jpg"/>
    <x v="169"/>
    <s v="https://twitter.com/#!/cardiwithpearls/status/1183832794499301376"/>
    <m/>
    <m/>
    <s v="1183832794499301376"/>
    <s v="1183821421887348743"/>
    <b v="0"/>
    <n v="0"/>
    <s v="53044340"/>
    <b v="0"/>
    <s v="en"/>
    <m/>
    <s v=""/>
    <b v="0"/>
    <n v="0"/>
    <s v=""/>
    <s v="Twitter for iPhone"/>
    <b v="0"/>
    <s v="1183821421887348743"/>
    <s v="Tweet"/>
    <n v="0"/>
    <n v="0"/>
    <m/>
    <m/>
    <m/>
    <m/>
    <m/>
    <m/>
    <m/>
    <m/>
    <n v="1"/>
    <s v="11"/>
    <s v="11"/>
    <m/>
    <m/>
    <m/>
    <m/>
    <m/>
    <m/>
    <m/>
    <m/>
    <m/>
  </r>
  <r>
    <s v="lisaabrandt"/>
    <s v="lisaabrandt"/>
    <m/>
    <m/>
    <m/>
    <m/>
    <m/>
    <m/>
    <m/>
    <m/>
    <s v="No"/>
    <n v="254"/>
    <m/>
    <m/>
    <x v="1"/>
    <d v="2019-10-14T20:35:16.000"/>
    <s v="I'm doing my lamaze breathing"/>
    <m/>
    <m/>
    <x v="1"/>
    <m/>
    <s v="http://pbs.twimg.com/profile_images/1050195538744885248/_Sk28Jwn_normal.jpg"/>
    <x v="170"/>
    <s v="https://twitter.com/#!/lisaabrandt/status/1183843738017259520"/>
    <m/>
    <m/>
    <s v="1183843738017259520"/>
    <m/>
    <b v="0"/>
    <n v="1"/>
    <s v=""/>
    <b v="0"/>
    <s v="en"/>
    <m/>
    <s v=""/>
    <b v="0"/>
    <n v="0"/>
    <s v=""/>
    <s v="Twitter for Android"/>
    <b v="0"/>
    <s v="1183843738017259520"/>
    <s v="Tweet"/>
    <n v="0"/>
    <n v="0"/>
    <m/>
    <m/>
    <m/>
    <m/>
    <m/>
    <m/>
    <m/>
    <m/>
    <n v="1"/>
    <s v="1"/>
    <s v="1"/>
    <n v="0"/>
    <n v="0"/>
    <n v="0"/>
    <n v="0"/>
    <n v="0"/>
    <n v="0"/>
    <n v="5"/>
    <n v="100"/>
    <n v="5"/>
  </r>
  <r>
    <s v="lamazingmedia"/>
    <s v="parentinghub1"/>
    <m/>
    <m/>
    <m/>
    <m/>
    <m/>
    <m/>
    <m/>
    <m/>
    <s v="No"/>
    <n v="255"/>
    <m/>
    <m/>
    <x v="0"/>
    <d v="2019-10-14T20:49:14.000"/>
    <s v="RT @GiveawayGoat: GIVEAWAY! Win a Lamaze hamper valued at R600 to inspire your little one to explore their senses with @ParentingHub1!_x000a__x000a_All…"/>
    <m/>
    <m/>
    <x v="1"/>
    <m/>
    <s v="http://pbs.twimg.com/profile_images/1055931740471074816/sFh_oMsj_normal.jpg"/>
    <x v="171"/>
    <s v="https://twitter.com/#!/lamazingmedia/status/1183847254400143360"/>
    <m/>
    <m/>
    <s v="1183847254400143360"/>
    <m/>
    <b v="0"/>
    <n v="0"/>
    <s v=""/>
    <b v="0"/>
    <s v="en"/>
    <m/>
    <s v=""/>
    <b v="0"/>
    <n v="16"/>
    <s v="1183688016554016769"/>
    <s v="Twitter for Android"/>
    <b v="0"/>
    <s v="1183688016554016769"/>
    <s v="Tweet"/>
    <n v="0"/>
    <n v="0"/>
    <m/>
    <m/>
    <m/>
    <m/>
    <m/>
    <m/>
    <m/>
    <m/>
    <n v="1"/>
    <s v="3"/>
    <s v="3"/>
    <m/>
    <m/>
    <m/>
    <m/>
    <m/>
    <m/>
    <m/>
    <m/>
    <m/>
  </r>
  <r>
    <s v="getoffmyzickk"/>
    <s v="freeme93"/>
    <m/>
    <m/>
    <m/>
    <m/>
    <m/>
    <m/>
    <m/>
    <m/>
    <s v="No"/>
    <n v="257"/>
    <m/>
    <m/>
    <x v="0"/>
    <d v="2019-10-14T21:27:08.000"/>
    <s v="@tweetsofCOCO @FreeMe93 So this is what they be doing in lamaze class 😭😭😭"/>
    <m/>
    <m/>
    <x v="1"/>
    <m/>
    <s v="http://pbs.twimg.com/profile_images/1093249970055118857/3q5QQ6lw_normal.jpg"/>
    <x v="172"/>
    <s v="https://twitter.com/#!/getoffmyzickk/status/1183856790162808833"/>
    <m/>
    <m/>
    <s v="1183856790162808833"/>
    <s v="1183629326517972992"/>
    <b v="0"/>
    <n v="0"/>
    <s v="961195732945563650"/>
    <b v="0"/>
    <s v="en"/>
    <m/>
    <s v=""/>
    <b v="0"/>
    <n v="0"/>
    <s v=""/>
    <s v="Twitter for iPhone"/>
    <b v="0"/>
    <s v="1183629326517972992"/>
    <s v="Tweet"/>
    <n v="0"/>
    <n v="0"/>
    <m/>
    <m/>
    <m/>
    <m/>
    <m/>
    <m/>
    <m/>
    <m/>
    <n v="1"/>
    <s v="30"/>
    <s v="30"/>
    <m/>
    <m/>
    <m/>
    <m/>
    <m/>
    <m/>
    <m/>
    <m/>
    <m/>
  </r>
  <r>
    <s v="zeropucksgivn"/>
    <s v="bertkreischer"/>
    <m/>
    <m/>
    <m/>
    <m/>
    <m/>
    <m/>
    <m/>
    <m/>
    <s v="No"/>
    <n v="259"/>
    <m/>
    <m/>
    <x v="2"/>
    <d v="2019-10-15T00:24:17.000"/>
    <s v="@bertkreischer Lamaze?!?  Work on your breathing technique!  Then let’s go get a beer after the show in The ‘Cuse before it starts fucking snowing!!!! #Syracuse #LandmarkTheatre"/>
    <m/>
    <m/>
    <x v="27"/>
    <m/>
    <s v="http://pbs.twimg.com/profile_images/866354111519875072/bBXEiWvS_normal.jpg"/>
    <x v="173"/>
    <s v="https://twitter.com/#!/zeropucksgivn/status/1183901370463719426"/>
    <m/>
    <m/>
    <s v="1183901370463719426"/>
    <s v="1183818959365144576"/>
    <b v="0"/>
    <n v="0"/>
    <s v="17953972"/>
    <b v="0"/>
    <s v="en"/>
    <m/>
    <s v=""/>
    <b v="0"/>
    <n v="0"/>
    <s v=""/>
    <s v="Twitter for iPhone"/>
    <b v="0"/>
    <s v="1183818959365144576"/>
    <s v="Tweet"/>
    <n v="0"/>
    <n v="0"/>
    <m/>
    <m/>
    <m/>
    <m/>
    <m/>
    <m/>
    <m/>
    <m/>
    <n v="1"/>
    <s v="52"/>
    <s v="52"/>
    <n v="1"/>
    <n v="3.7037037037037037"/>
    <n v="1"/>
    <n v="3.7037037037037037"/>
    <n v="0"/>
    <n v="0"/>
    <n v="25"/>
    <n v="92.5925925925926"/>
    <n v="27"/>
  </r>
  <r>
    <s v="bethmoorelpm"/>
    <s v="bethmoorelpm"/>
    <m/>
    <m/>
    <m/>
    <m/>
    <m/>
    <m/>
    <m/>
    <m/>
    <s v="No"/>
    <n v="260"/>
    <m/>
    <m/>
    <x v="1"/>
    <d v="2019-10-14T11:09:10.000"/>
    <s v="I’d be sitting on one for weeks. Pains were getting intense. “Think you could speed up a little?” He did.  I started panting. Sweating. “Keith, you’re going to have to do better than that.” Sped up a bit more, maneuvering around traffic. I started Lamaze breathing. Woowoohee."/>
    <m/>
    <m/>
    <x v="1"/>
    <m/>
    <s v="http://pbs.twimg.com/profile_images/1093971681075437570/I4sdBGYe_normal.jpg"/>
    <x v="174"/>
    <s v="https://twitter.com/#!/bethmoorelpm/status/1183701274505678848"/>
    <m/>
    <m/>
    <s v="1183701274505678848"/>
    <s v="1183700115325964288"/>
    <b v="0"/>
    <n v="199"/>
    <s v="156012476"/>
    <b v="0"/>
    <s v="en"/>
    <m/>
    <s v=""/>
    <b v="0"/>
    <n v="3"/>
    <s v=""/>
    <s v="Twitter for iPhone"/>
    <b v="0"/>
    <s v="1183700115325964288"/>
    <s v="Tweet"/>
    <n v="0"/>
    <n v="0"/>
    <m/>
    <m/>
    <m/>
    <m/>
    <m/>
    <m/>
    <m/>
    <m/>
    <n v="1"/>
    <s v="14"/>
    <s v="14"/>
    <n v="1"/>
    <n v="2.0408163265306123"/>
    <n v="2"/>
    <n v="4.081632653061225"/>
    <n v="0"/>
    <n v="0"/>
    <n v="46"/>
    <n v="93.87755102040816"/>
    <n v="49"/>
  </r>
  <r>
    <s v="restoration112"/>
    <s v="bethmoorelpm"/>
    <m/>
    <m/>
    <m/>
    <m/>
    <m/>
    <m/>
    <m/>
    <m/>
    <s v="No"/>
    <n v="261"/>
    <m/>
    <m/>
    <x v="0"/>
    <d v="2019-10-15T03:42:31.000"/>
    <s v="RT @BethMooreLPM: I’d be sitting on one for weeks. Pains were getting intense. “Think you could speed up a little?” He did.  I started pant…"/>
    <m/>
    <m/>
    <x v="1"/>
    <m/>
    <s v="http://pbs.twimg.com/profile_images/840649978729115648/RuMDFZIp_normal.jpg"/>
    <x v="175"/>
    <s v="https://twitter.com/#!/restoration112/status/1183951257054142464"/>
    <m/>
    <m/>
    <s v="1183951257054142464"/>
    <m/>
    <b v="0"/>
    <n v="0"/>
    <s v=""/>
    <b v="0"/>
    <s v="en"/>
    <m/>
    <s v=""/>
    <b v="0"/>
    <n v="3"/>
    <s v="1183701274505678848"/>
    <s v="Twitter for Android"/>
    <b v="0"/>
    <s v="1183701274505678848"/>
    <s v="Tweet"/>
    <n v="0"/>
    <n v="0"/>
    <m/>
    <m/>
    <m/>
    <m/>
    <m/>
    <m/>
    <m/>
    <m/>
    <n v="1"/>
    <s v="14"/>
    <s v="14"/>
    <n v="0"/>
    <n v="0"/>
    <n v="2"/>
    <n v="7.6923076923076925"/>
    <n v="0"/>
    <n v="0"/>
    <n v="24"/>
    <n v="92.3076923076923"/>
    <n v="26"/>
  </r>
  <r>
    <s v="dearmeaggy"/>
    <s v="dearmeaggy"/>
    <m/>
    <m/>
    <m/>
    <m/>
    <m/>
    <m/>
    <m/>
    <m/>
    <s v="No"/>
    <n v="262"/>
    <m/>
    <m/>
    <x v="1"/>
    <d v="2019-10-15T03:59:56.000"/>
    <s v="I am laughing so hard at my own joke right now that I have to use lamaze breathing to stop myself from literally passing away"/>
    <m/>
    <m/>
    <x v="1"/>
    <m/>
    <s v="http://pbs.twimg.com/profile_images/1063470872722202624/wsTKjSVw_normal.jpg"/>
    <x v="176"/>
    <s v="https://twitter.com/#!/dearmeaggy/status/1183955641783799808"/>
    <m/>
    <m/>
    <s v="1183955641783799808"/>
    <m/>
    <b v="0"/>
    <n v="2"/>
    <s v=""/>
    <b v="0"/>
    <s v="en"/>
    <m/>
    <s v=""/>
    <b v="0"/>
    <n v="0"/>
    <s v=""/>
    <s v="Twitter Web App"/>
    <b v="0"/>
    <s v="1183955641783799808"/>
    <s v="Tweet"/>
    <n v="0"/>
    <n v="0"/>
    <m/>
    <m/>
    <m/>
    <m/>
    <m/>
    <m/>
    <m/>
    <m/>
    <n v="1"/>
    <s v="1"/>
    <s v="1"/>
    <n v="1"/>
    <n v="4"/>
    <n v="2"/>
    <n v="8"/>
    <n v="0"/>
    <n v="0"/>
    <n v="22"/>
    <n v="88"/>
    <n v="25"/>
  </r>
  <r>
    <s v="creativersis"/>
    <s v="parentinghub1"/>
    <m/>
    <m/>
    <m/>
    <m/>
    <m/>
    <m/>
    <m/>
    <m/>
    <s v="No"/>
    <n v="263"/>
    <m/>
    <m/>
    <x v="0"/>
    <d v="2019-10-15T04:51:32.000"/>
    <s v="RT @GiveawayGoat: GIVEAWAY! Win a Lamaze hamper valued at R600 to inspire your little one to explore their senses with @ParentingHub1!_x000a__x000a_All…"/>
    <m/>
    <m/>
    <x v="1"/>
    <m/>
    <s v="http://pbs.twimg.com/profile_images/1151470985033506816/M5kfS4Qw_normal.png"/>
    <x v="177"/>
    <s v="https://twitter.com/#!/creativersis/status/1183968627655172096"/>
    <m/>
    <m/>
    <s v="1183968627655172096"/>
    <m/>
    <b v="0"/>
    <n v="0"/>
    <s v=""/>
    <b v="0"/>
    <s v="en"/>
    <m/>
    <s v=""/>
    <b v="0"/>
    <n v="16"/>
    <s v="1183688016554016769"/>
    <s v="Twitter for Android"/>
    <b v="0"/>
    <s v="1183688016554016769"/>
    <s v="Tweet"/>
    <n v="0"/>
    <n v="0"/>
    <m/>
    <m/>
    <m/>
    <m/>
    <m/>
    <m/>
    <m/>
    <m/>
    <n v="1"/>
    <s v="3"/>
    <s v="3"/>
    <m/>
    <m/>
    <m/>
    <m/>
    <m/>
    <m/>
    <m/>
    <m/>
    <m/>
  </r>
  <r>
    <s v="giveawaygoat"/>
    <s v="parentinghub1"/>
    <m/>
    <m/>
    <m/>
    <m/>
    <m/>
    <m/>
    <m/>
    <m/>
    <s v="Yes"/>
    <n v="265"/>
    <m/>
    <m/>
    <x v="0"/>
    <d v="2019-10-14T10:16:29.000"/>
    <s v="GIVEAWAY! Win a Lamaze hamper valued at R600 to inspire your little one to explore their senses with @ParentingHub1!_x000a__x000a_All RETWEETS appreciated ❤️_x000a__x000a_See the link below!_x000a__x000a_#giveawaygoat #baby #lifestyle_x000a_ https://t.co/VHbsX8gy1o"/>
    <s v="https://giveawaygoat.co.za/2019/10/01/win-with-lamaze-and-parenting-hub/"/>
    <s v="co.za"/>
    <x v="28"/>
    <m/>
    <s v="http://pbs.twimg.com/profile_images/1143102394772938757/8p7l5xI6_normal.png"/>
    <x v="178"/>
    <s v="https://twitter.com/#!/giveawaygoat/status/1183688016554016769"/>
    <m/>
    <m/>
    <s v="1183688016554016769"/>
    <m/>
    <b v="0"/>
    <n v="24"/>
    <s v=""/>
    <b v="0"/>
    <s v="en"/>
    <m/>
    <s v=""/>
    <b v="0"/>
    <n v="16"/>
    <s v=""/>
    <s v="Twitter Web App"/>
    <b v="0"/>
    <s v="1183688016554016769"/>
    <s v="Tweet"/>
    <n v="0"/>
    <n v="0"/>
    <m/>
    <m/>
    <m/>
    <m/>
    <m/>
    <m/>
    <m/>
    <m/>
    <n v="1"/>
    <s v="3"/>
    <s v="3"/>
    <n v="3"/>
    <n v="10.344827586206897"/>
    <n v="1"/>
    <n v="3.4482758620689653"/>
    <n v="0"/>
    <n v="0"/>
    <n v="25"/>
    <n v="86.20689655172414"/>
    <n v="29"/>
  </r>
  <r>
    <s v="parentinghub1"/>
    <s v="giveawaygoat"/>
    <m/>
    <m/>
    <m/>
    <m/>
    <m/>
    <m/>
    <m/>
    <m/>
    <s v="Yes"/>
    <n v="266"/>
    <m/>
    <m/>
    <x v="0"/>
    <d v="2019-10-07T07:00:00.000"/>
    <s v="CLICK, LIKE, TAG AND SHARE WITH YOUR FRIENDS TO WIN WITH LAMAZE @GiveawayGoat_x000a_https://t.co/NYXYvzcRlr https://t.co/eOcMFrMvOh"/>
    <s v="https://parentinghub.co.za/win-with-lamaze/"/>
    <s v="co.za"/>
    <x v="1"/>
    <s v="https://pbs.twimg.com/media/EFZMZxZWkAA6zh7.jpg"/>
    <s v="https://pbs.twimg.com/media/EFZMZxZWkAA6zh7.jpg"/>
    <x v="179"/>
    <s v="https://twitter.com/#!/parentinghub1/status/1181101852957372416"/>
    <m/>
    <m/>
    <s v="1181101852957372416"/>
    <m/>
    <b v="0"/>
    <n v="10"/>
    <s v=""/>
    <b v="0"/>
    <s v="en"/>
    <m/>
    <s v=""/>
    <b v="0"/>
    <n v="4"/>
    <s v=""/>
    <s v="TweetDeck"/>
    <b v="0"/>
    <s v="1181101852957372416"/>
    <s v="Tweet"/>
    <n v="0"/>
    <n v="0"/>
    <m/>
    <m/>
    <m/>
    <m/>
    <m/>
    <m/>
    <m/>
    <m/>
    <n v="2"/>
    <s v="3"/>
    <s v="3"/>
    <n v="2"/>
    <n v="15.384615384615385"/>
    <n v="0"/>
    <n v="0"/>
    <n v="0"/>
    <n v="0"/>
    <n v="11"/>
    <n v="84.61538461538461"/>
    <n v="13"/>
  </r>
  <r>
    <s v="parentinghub1"/>
    <s v="giveawaygoat"/>
    <m/>
    <m/>
    <m/>
    <m/>
    <m/>
    <m/>
    <m/>
    <m/>
    <s v="Yes"/>
    <n v="267"/>
    <m/>
    <m/>
    <x v="0"/>
    <d v="2019-10-15T07:00:00.000"/>
    <s v="CLICK, LIKE, TAG AND SHARE WITH YOUR FRIENDS TO WIN WITH LAMAZE @GiveawayGoat_x000a_https://t.co/NYXYvzcRlr https://t.co/jWJMTDH8wl"/>
    <s v="https://parentinghub.co.za/win-with-lamaze/"/>
    <s v="co.za"/>
    <x v="1"/>
    <s v="https://pbs.twimg.com/media/EFZMppFWwAEb22K.jpg"/>
    <s v="https://pbs.twimg.com/media/EFZMppFWwAEb22K.jpg"/>
    <x v="180"/>
    <s v="https://twitter.com/#!/parentinghub1/status/1184000955882209281"/>
    <m/>
    <m/>
    <s v="1184000955882209281"/>
    <m/>
    <b v="0"/>
    <n v="6"/>
    <s v=""/>
    <b v="0"/>
    <s v="en"/>
    <m/>
    <s v=""/>
    <b v="0"/>
    <n v="1"/>
    <s v=""/>
    <s v="TweetDeck"/>
    <b v="0"/>
    <s v="1184000955882209281"/>
    <s v="Tweet"/>
    <n v="0"/>
    <n v="0"/>
    <m/>
    <m/>
    <m/>
    <m/>
    <m/>
    <m/>
    <m/>
    <m/>
    <n v="2"/>
    <s v="3"/>
    <s v="3"/>
    <n v="2"/>
    <n v="15.384615384615385"/>
    <n v="0"/>
    <n v="0"/>
    <n v="0"/>
    <n v="0"/>
    <n v="11"/>
    <n v="84.61538461538461"/>
    <n v="13"/>
  </r>
  <r>
    <s v="zai_suleman"/>
    <s v="giveawaygoat"/>
    <m/>
    <m/>
    <m/>
    <m/>
    <m/>
    <m/>
    <m/>
    <m/>
    <s v="No"/>
    <n v="268"/>
    <m/>
    <m/>
    <x v="0"/>
    <d v="2019-10-15T09:37:07.000"/>
    <s v="RT @ParentingHub1: CLICK, LIKE, TAG AND SHARE WITH YOUR FRIENDS TO WIN WITH LAMAZE @GiveawayGoat_x000a_https://t.co/NYXYvzcRlr https://t.co/jWJMT…"/>
    <s v="https://parentinghub.co.za/win-with-lamaze/"/>
    <s v="co.za"/>
    <x v="1"/>
    <m/>
    <s v="http://pbs.twimg.com/profile_images/1180567778471874561/C-tv5ONR_normal.jpg"/>
    <x v="181"/>
    <s v="https://twitter.com/#!/zai_suleman/status/1184040496148221952"/>
    <m/>
    <m/>
    <s v="1184040496148221952"/>
    <m/>
    <b v="0"/>
    <n v="0"/>
    <s v=""/>
    <b v="0"/>
    <s v="en"/>
    <m/>
    <s v=""/>
    <b v="0"/>
    <n v="1"/>
    <s v="1184000955882209281"/>
    <s v="Twitter for Android"/>
    <b v="0"/>
    <s v="1184000955882209281"/>
    <s v="Tweet"/>
    <n v="0"/>
    <n v="0"/>
    <m/>
    <m/>
    <m/>
    <m/>
    <m/>
    <m/>
    <m/>
    <m/>
    <n v="1"/>
    <s v="3"/>
    <s v="3"/>
    <m/>
    <m/>
    <m/>
    <m/>
    <m/>
    <m/>
    <m/>
    <m/>
    <m/>
  </r>
  <r>
    <s v="japid421"/>
    <s v="japid421"/>
    <m/>
    <m/>
    <m/>
    <m/>
    <m/>
    <m/>
    <m/>
    <m/>
    <s v="No"/>
    <n v="270"/>
    <m/>
    <m/>
    <x v="1"/>
    <d v="2019-10-15T11:13:08.000"/>
    <s v="Second Heaven Lamaze-REMIX？？？？？？"/>
    <m/>
    <m/>
    <x v="1"/>
    <m/>
    <s v="http://pbs.twimg.com/profile_images/1165582355530039297/SIZ2H7iu_normal.jpg"/>
    <x v="182"/>
    <s v="https://twitter.com/#!/japid421/status/1184064658178592769"/>
    <m/>
    <m/>
    <s v="1184064658178592769"/>
    <m/>
    <b v="0"/>
    <n v="0"/>
    <s v=""/>
    <b v="0"/>
    <s v="en"/>
    <m/>
    <s v=""/>
    <b v="0"/>
    <n v="0"/>
    <s v=""/>
    <s v="Twitter for Android"/>
    <b v="0"/>
    <s v="1184064658178592769"/>
    <s v="Tweet"/>
    <n v="0"/>
    <n v="0"/>
    <m/>
    <m/>
    <m/>
    <m/>
    <m/>
    <m/>
    <m/>
    <m/>
    <n v="1"/>
    <s v="1"/>
    <s v="1"/>
    <n v="1"/>
    <n v="25"/>
    <n v="0"/>
    <n v="0"/>
    <n v="0"/>
    <n v="0"/>
    <n v="3"/>
    <n v="75"/>
    <n v="4"/>
  </r>
  <r>
    <s v="anzsy"/>
    <s v="anzsy"/>
    <m/>
    <m/>
    <m/>
    <m/>
    <m/>
    <m/>
    <m/>
    <m/>
    <s v="No"/>
    <n v="271"/>
    <m/>
    <m/>
    <x v="1"/>
    <d v="2019-10-15T12:00:02.000"/>
    <s v="#Babytoys #stackingtoys #stackingtoysforbabies #stackingtoysfortoddlers #littletikes #vtech #fisherprice #nestingtoys #lamaze #lamazetoys #littletikeshenfriends #stackingring #stackingrings #elclittlesenses #elc… https://t.co/60qwcTkQla"/>
    <s v="https://www.instagram.com/p/B3o1fpuHAq6/?igshid=tfukyim2xmrt"/>
    <s v="instagram.com"/>
    <x v="29"/>
    <m/>
    <s v="http://pbs.twimg.com/profile_images/763962010107207680/m2kwQYkk_normal.jpg"/>
    <x v="183"/>
    <s v="https://twitter.com/#!/anzsy/status/1184076465001893893"/>
    <m/>
    <m/>
    <s v="1184076465001893893"/>
    <m/>
    <b v="0"/>
    <n v="1"/>
    <s v=""/>
    <b v="0"/>
    <s v="und"/>
    <m/>
    <s v=""/>
    <b v="0"/>
    <n v="0"/>
    <s v=""/>
    <s v="Instagram"/>
    <b v="0"/>
    <s v="1184076465001893893"/>
    <s v="Tweet"/>
    <n v="0"/>
    <n v="0"/>
    <m/>
    <m/>
    <m/>
    <m/>
    <m/>
    <m/>
    <m/>
    <m/>
    <n v="1"/>
    <s v="1"/>
    <s v="1"/>
    <n v="0"/>
    <n v="0"/>
    <n v="0"/>
    <n v="0"/>
    <n v="0"/>
    <n v="0"/>
    <n v="15"/>
    <n v="100"/>
    <n v="15"/>
  </r>
  <r>
    <s v="paarden"/>
    <s v="paarden"/>
    <m/>
    <m/>
    <m/>
    <m/>
    <m/>
    <m/>
    <m/>
    <m/>
    <s v="No"/>
    <n v="272"/>
    <m/>
    <m/>
    <x v="1"/>
    <d v="2019-10-15T12:35:33.000"/>
    <s v="Eric Lamaze: ‘Ik gebruik mijn energie voor paarden en sport’: Eric Lamaze heeft zich gevestigd op Les Ecuries d’Ecaussinnes, de stal van de Belg Christophe Ameeuw. De aan een hersentumor... https://t.co/dGOfhJLZHT https://t.co/AsJWTQmfE1"/>
    <s v="https://www.horses.nl/springen/springen-overig/eric-lamaze-ik-gebruik-mijn-energie-voor-paarden-en-sport/?utm_source=dlvr.it&amp;utm_medium=twitter"/>
    <s v="horses.nl"/>
    <x v="1"/>
    <s v="https://pbs.twimg.com/media/EG63ZZ8UUAAQKZG.jpg"/>
    <s v="https://pbs.twimg.com/media/EG63ZZ8UUAAQKZG.jpg"/>
    <x v="184"/>
    <s v="https://twitter.com/#!/paarden/status/1184085400681242624"/>
    <m/>
    <m/>
    <s v="1184085400681242624"/>
    <m/>
    <b v="0"/>
    <n v="0"/>
    <s v=""/>
    <b v="0"/>
    <s v="nl"/>
    <m/>
    <s v=""/>
    <b v="0"/>
    <n v="0"/>
    <s v=""/>
    <s v="dlvr.it"/>
    <b v="0"/>
    <s v="1184085400681242624"/>
    <s v="Tweet"/>
    <n v="0"/>
    <n v="0"/>
    <m/>
    <m/>
    <m/>
    <m/>
    <m/>
    <m/>
    <m/>
    <m/>
    <n v="1"/>
    <s v="1"/>
    <s v="1"/>
    <n v="0"/>
    <n v="0"/>
    <n v="0"/>
    <n v="0"/>
    <n v="0"/>
    <n v="0"/>
    <n v="31"/>
    <n v="100"/>
    <n v="31"/>
  </r>
  <r>
    <s v="themaddingkron"/>
    <s v="kuyanyan"/>
    <m/>
    <m/>
    <m/>
    <m/>
    <m/>
    <m/>
    <m/>
    <m/>
    <s v="No"/>
    <n v="273"/>
    <m/>
    <m/>
    <x v="2"/>
    <d v="2019-10-15T13:35:56.000"/>
    <s v="@kuyanyan It's like Lamaze patterned breathing, but to keep something in instead of getting it out. Hahahahahahaha sheeet"/>
    <m/>
    <m/>
    <x v="1"/>
    <m/>
    <s v="http://pbs.twimg.com/profile_images/473445359214018561/qMSIEbg7_normal.png"/>
    <x v="185"/>
    <s v="https://twitter.com/#!/themaddingkron/status/1184100597705801730"/>
    <m/>
    <m/>
    <s v="1184100597705801730"/>
    <s v="1184097691539652608"/>
    <b v="0"/>
    <n v="0"/>
    <s v="14506909"/>
    <b v="0"/>
    <s v="en"/>
    <m/>
    <s v=""/>
    <b v="0"/>
    <n v="0"/>
    <s v=""/>
    <s v="Twitter for Android"/>
    <b v="0"/>
    <s v="1184097691539652608"/>
    <s v="Tweet"/>
    <n v="0"/>
    <n v="0"/>
    <m/>
    <m/>
    <m/>
    <m/>
    <m/>
    <m/>
    <m/>
    <m/>
    <n v="1"/>
    <s v="51"/>
    <s v="51"/>
    <n v="1"/>
    <n v="5.555555555555555"/>
    <n v="0"/>
    <n v="0"/>
    <n v="0"/>
    <n v="0"/>
    <n v="17"/>
    <n v="94.44444444444444"/>
    <n v="18"/>
  </r>
  <r>
    <s v="lizpr"/>
    <s v="yourmorning"/>
    <m/>
    <m/>
    <m/>
    <m/>
    <m/>
    <m/>
    <m/>
    <m/>
    <s v="No"/>
    <n v="274"/>
    <m/>
    <m/>
    <x v="0"/>
    <d v="2019-10-15T15:56:35.000"/>
    <s v="This is @Trish_Bradley , basically a “interviewee Lamaze coach” for @YourMorning ... she coaxed me through the whole process. I LOVE HER. https://t.co/SHisz6e7SE"/>
    <m/>
    <m/>
    <x v="1"/>
    <s v="https://pbs.twimg.com/media/EG7laMuX0AEyJ4P.jpg"/>
    <s v="https://pbs.twimg.com/media/EG7laMuX0AEyJ4P.jpg"/>
    <x v="186"/>
    <s v="https://twitter.com/#!/lizpr/status/1184135994586681349"/>
    <m/>
    <m/>
    <s v="1184135994586681349"/>
    <m/>
    <b v="0"/>
    <n v="5"/>
    <s v=""/>
    <b v="0"/>
    <s v="en"/>
    <m/>
    <s v=""/>
    <b v="0"/>
    <n v="0"/>
    <s v=""/>
    <s v="Twitter for iPhone"/>
    <b v="0"/>
    <s v="1184135994586681349"/>
    <s v="Tweet"/>
    <n v="0"/>
    <n v="0"/>
    <m/>
    <m/>
    <m/>
    <m/>
    <m/>
    <m/>
    <m/>
    <m/>
    <n v="1"/>
    <s v="29"/>
    <s v="29"/>
    <m/>
    <m/>
    <m/>
    <m/>
    <m/>
    <m/>
    <m/>
    <m/>
    <m/>
  </r>
  <r>
    <s v="teammfitz"/>
    <s v="bloomberg"/>
    <m/>
    <m/>
    <m/>
    <m/>
    <m/>
    <m/>
    <m/>
    <m/>
    <s v="No"/>
    <n v="276"/>
    <m/>
    <m/>
    <x v="0"/>
    <d v="2019-10-15T17:16:10.000"/>
    <s v="Senior PM Jean-Hugues De Lamaze: The global utilities sector has solid growth prospects and remains undervalued @Bloomberg: https://t.co/az7Z7gXgf1"/>
    <s v="https://finance.yahoo.com/news/pg-e-shows-wall-street-110000710.html"/>
    <s v="yahoo.com"/>
    <x v="1"/>
    <m/>
    <s v="http://pbs.twimg.com/profile_images/3252984819/d9170b0629f5d56720a8807b0e4ad701_normal.jpeg"/>
    <x v="187"/>
    <s v="https://twitter.com/#!/teammfitz/status/1184156021062680576"/>
    <m/>
    <m/>
    <s v="1184156021062680576"/>
    <m/>
    <b v="0"/>
    <n v="0"/>
    <s v=""/>
    <b v="0"/>
    <s v="en"/>
    <m/>
    <s v=""/>
    <b v="0"/>
    <n v="0"/>
    <s v=""/>
    <s v="Hearsay Social"/>
    <b v="0"/>
    <s v="1184156021062680576"/>
    <s v="Tweet"/>
    <n v="0"/>
    <n v="0"/>
    <m/>
    <m/>
    <m/>
    <m/>
    <m/>
    <m/>
    <m/>
    <m/>
    <n v="1"/>
    <s v="20"/>
    <s v="20"/>
    <n v="1"/>
    <n v="5.555555555555555"/>
    <n v="0"/>
    <n v="0"/>
    <n v="0"/>
    <n v="0"/>
    <n v="17"/>
    <n v="94.44444444444444"/>
    <n v="18"/>
  </r>
  <r>
    <s v="perkesindiego"/>
    <s v="bloomberg"/>
    <m/>
    <m/>
    <m/>
    <m/>
    <m/>
    <m/>
    <m/>
    <m/>
    <s v="No"/>
    <n v="277"/>
    <m/>
    <m/>
    <x v="0"/>
    <d v="2019-10-15T18:21:58.000"/>
    <s v="Senior PM Jean-Hugues De Lamaze: The global utilities sector has solid growth prospects and remains undervalued @Bloomberg: https://t.co/VbJFXCnmng"/>
    <s v="https://finance.yahoo.com/news/pg-e-shows-wall-street-110000710.html"/>
    <s v="yahoo.com"/>
    <x v="1"/>
    <m/>
    <s v="http://pbs.twimg.com/profile_images/1056273050927271936/7jV1oq0F_normal.jpg"/>
    <x v="188"/>
    <s v="https://twitter.com/#!/perkesindiego/status/1184172580539777024"/>
    <m/>
    <m/>
    <s v="1184172580539777024"/>
    <m/>
    <b v="0"/>
    <n v="0"/>
    <s v=""/>
    <b v="0"/>
    <s v="en"/>
    <m/>
    <s v=""/>
    <b v="0"/>
    <n v="0"/>
    <s v=""/>
    <s v="Hearsay Social"/>
    <b v="0"/>
    <s v="1184172580539777024"/>
    <s v="Tweet"/>
    <n v="0"/>
    <n v="0"/>
    <m/>
    <m/>
    <m/>
    <m/>
    <m/>
    <m/>
    <m/>
    <m/>
    <n v="1"/>
    <s v="20"/>
    <s v="20"/>
    <n v="1"/>
    <n v="5.555555555555555"/>
    <n v="0"/>
    <n v="0"/>
    <n v="0"/>
    <n v="0"/>
    <n v="17"/>
    <n v="94.44444444444444"/>
    <n v="18"/>
  </r>
  <r>
    <s v="nanacastro_"/>
    <s v="killalaura"/>
    <m/>
    <m/>
    <m/>
    <m/>
    <m/>
    <m/>
    <m/>
    <m/>
    <s v="Yes"/>
    <n v="278"/>
    <m/>
    <m/>
    <x v="2"/>
    <d v="2019-10-15T20:10:24.000"/>
    <s v="@killaLaura I’m gonna try a Lamaze class soon with my man because I’m terrified tbh. 😂"/>
    <m/>
    <m/>
    <x v="1"/>
    <m/>
    <s v="http://pbs.twimg.com/profile_images/1175060567901507590/x4xzew7t_normal.jpg"/>
    <x v="189"/>
    <s v="https://twitter.com/#!/nanacastro_/status/1184199869617115136"/>
    <m/>
    <m/>
    <s v="1184199869617115136"/>
    <s v="1184199622169939969"/>
    <b v="0"/>
    <n v="0"/>
    <s v="217041119"/>
    <b v="0"/>
    <s v="en"/>
    <m/>
    <s v=""/>
    <b v="0"/>
    <n v="0"/>
    <s v=""/>
    <s v="Twitter for iPhone"/>
    <b v="0"/>
    <s v="1184199622169939969"/>
    <s v="Tweet"/>
    <n v="0"/>
    <n v="0"/>
    <m/>
    <m/>
    <m/>
    <m/>
    <m/>
    <m/>
    <m/>
    <m/>
    <n v="1"/>
    <s v="50"/>
    <s v="50"/>
    <n v="0"/>
    <n v="0"/>
    <n v="0"/>
    <n v="0"/>
    <n v="0"/>
    <n v="0"/>
    <n v="17"/>
    <n v="100"/>
    <n v="17"/>
  </r>
  <r>
    <s v="killalaura"/>
    <s v="nanacastro_"/>
    <m/>
    <m/>
    <m/>
    <m/>
    <m/>
    <m/>
    <m/>
    <m/>
    <s v="Yes"/>
    <n v="279"/>
    <m/>
    <m/>
    <x v="2"/>
    <d v="2019-10-15T20:12:38.000"/>
    <s v="@NanaCastro_ I watched so many Lamaze videos I was just breathing through my contractions 😩"/>
    <m/>
    <m/>
    <x v="1"/>
    <m/>
    <s v="http://pbs.twimg.com/profile_images/1173059230334640128/pYo4H0m9_normal.jpg"/>
    <x v="190"/>
    <s v="https://twitter.com/#!/killalaura/status/1184200431372771333"/>
    <m/>
    <m/>
    <s v="1184200431372771333"/>
    <s v="1184199869617115136"/>
    <b v="0"/>
    <n v="0"/>
    <s v="28675636"/>
    <b v="0"/>
    <s v="en"/>
    <m/>
    <s v=""/>
    <b v="0"/>
    <n v="0"/>
    <s v=""/>
    <s v="Twitter for iPhone"/>
    <b v="0"/>
    <s v="1184199869617115136"/>
    <s v="Tweet"/>
    <n v="0"/>
    <n v="0"/>
    <m/>
    <m/>
    <m/>
    <m/>
    <m/>
    <m/>
    <m/>
    <m/>
    <n v="1"/>
    <s v="50"/>
    <s v="50"/>
    <n v="0"/>
    <n v="0"/>
    <n v="0"/>
    <n v="0"/>
    <n v="0"/>
    <n v="0"/>
    <n v="14"/>
    <n v="100"/>
    <n v="14"/>
  </r>
  <r>
    <s v="mortokaio"/>
    <s v="msdotfit1"/>
    <m/>
    <m/>
    <m/>
    <m/>
    <m/>
    <m/>
    <m/>
    <m/>
    <s v="Yes"/>
    <n v="280"/>
    <m/>
    <m/>
    <x v="0"/>
    <d v="2019-10-15T17:48:16.000"/>
    <s v="Hit her with that Hee Hee Hoo(breathing)...you would think Im teaching Lamaze!!!  Yo @MsDotFit1 that was 🔥🔥🔥🔥This is why we need more females in battle rap"/>
    <m/>
    <m/>
    <x v="1"/>
    <m/>
    <s v="http://pbs.twimg.com/profile_images/1150630641341542402/nbYrKLjv_normal.jpg"/>
    <x v="191"/>
    <s v="https://twitter.com/#!/mortokaio/status/1184164099388825602"/>
    <m/>
    <m/>
    <s v="1184164099388825602"/>
    <m/>
    <b v="0"/>
    <n v="3"/>
    <s v=""/>
    <b v="0"/>
    <s v="en"/>
    <m/>
    <s v=""/>
    <b v="0"/>
    <n v="2"/>
    <s v=""/>
    <s v="Twitter for iPhone"/>
    <b v="0"/>
    <s v="1184164099388825602"/>
    <s v="Tweet"/>
    <n v="0"/>
    <n v="0"/>
    <m/>
    <m/>
    <m/>
    <m/>
    <m/>
    <m/>
    <m/>
    <m/>
    <n v="1"/>
    <s v="28"/>
    <s v="28"/>
    <n v="0"/>
    <n v="0"/>
    <n v="0"/>
    <n v="0"/>
    <n v="0"/>
    <n v="0"/>
    <n v="28"/>
    <n v="100"/>
    <n v="28"/>
  </r>
  <r>
    <s v="msdotfit1"/>
    <s v="mortokaio"/>
    <m/>
    <m/>
    <m/>
    <m/>
    <m/>
    <m/>
    <m/>
    <m/>
    <s v="Yes"/>
    <n v="281"/>
    <m/>
    <m/>
    <x v="0"/>
    <d v="2019-10-15T18:00:54.000"/>
    <s v="RT @MortokaiO: Hit her with that Hee Hee Hoo(breathing)...you would think Im teaching Lamaze!!!  Yo @MsDotFit1 that was 🔥🔥🔥🔥This is why we…"/>
    <m/>
    <m/>
    <x v="1"/>
    <m/>
    <s v="http://pbs.twimg.com/profile_images/1127679871986143233/kt9E70dC_normal.jpg"/>
    <x v="192"/>
    <s v="https://twitter.com/#!/msdotfit1/status/1184167276506996736"/>
    <m/>
    <m/>
    <s v="1184167276506996736"/>
    <m/>
    <b v="0"/>
    <n v="0"/>
    <s v=""/>
    <b v="0"/>
    <s v="en"/>
    <m/>
    <s v=""/>
    <b v="0"/>
    <n v="2"/>
    <s v="1184164099388825602"/>
    <s v="Twitter for iPhone"/>
    <b v="0"/>
    <s v="1184164099388825602"/>
    <s v="Tweet"/>
    <n v="0"/>
    <n v="0"/>
    <m/>
    <m/>
    <m/>
    <m/>
    <m/>
    <m/>
    <m/>
    <m/>
    <n v="1"/>
    <s v="28"/>
    <s v="28"/>
    <n v="0"/>
    <n v="0"/>
    <n v="0"/>
    <n v="0"/>
    <n v="0"/>
    <n v="0"/>
    <n v="24"/>
    <n v="100"/>
    <n v="24"/>
  </r>
  <r>
    <s v="cortez_hsp"/>
    <s v="msdotfit1"/>
    <m/>
    <m/>
    <m/>
    <m/>
    <m/>
    <m/>
    <m/>
    <m/>
    <s v="No"/>
    <n v="282"/>
    <m/>
    <m/>
    <x v="0"/>
    <d v="2019-10-15T21:19:06.000"/>
    <s v="RT @MortokaiO: Hit her with that Hee Hee Hoo(breathing)...you would think Im teaching Lamaze!!!  Yo @MsDotFit1 that was 🔥🔥🔥🔥This is why we…"/>
    <m/>
    <m/>
    <x v="1"/>
    <m/>
    <s v="http://pbs.twimg.com/profile_images/1180268486762868737/-TjdH925_normal.jpg"/>
    <x v="193"/>
    <s v="https://twitter.com/#!/cortez_hsp/status/1184217154708819969"/>
    <m/>
    <m/>
    <s v="1184217154708819969"/>
    <m/>
    <b v="0"/>
    <n v="0"/>
    <s v=""/>
    <b v="0"/>
    <s v="en"/>
    <m/>
    <s v=""/>
    <b v="0"/>
    <n v="2"/>
    <s v="1184164099388825602"/>
    <s v="Twitter for iPhone"/>
    <b v="0"/>
    <s v="1184164099388825602"/>
    <s v="Tweet"/>
    <n v="0"/>
    <n v="0"/>
    <m/>
    <m/>
    <m/>
    <m/>
    <m/>
    <m/>
    <m/>
    <m/>
    <n v="1"/>
    <s v="28"/>
    <s v="28"/>
    <m/>
    <m/>
    <m/>
    <m/>
    <m/>
    <m/>
    <m/>
    <m/>
    <m/>
  </r>
  <r>
    <s v="maryshuger"/>
    <s v="hurryhurryomaha"/>
    <m/>
    <m/>
    <m/>
    <m/>
    <m/>
    <m/>
    <m/>
    <m/>
    <s v="No"/>
    <n v="284"/>
    <m/>
    <m/>
    <x v="2"/>
    <d v="2019-10-15T23:38:07.000"/>
    <s v="@hurryhurryomaha That’s sad. Should be better friends.  They’ll need ur advice when/if they have kids. I met my best friend 1st week of college(86). Her dad walked me down the aisle. She was my Lamaze partner for baby #1. She’s my kids’ Aunt Kyla. BFF for 30+ yrs. Blessed."/>
    <m/>
    <m/>
    <x v="1"/>
    <m/>
    <s v="http://pbs.twimg.com/profile_images/1024036664216150017/wcNTSLSv_normal.jpg"/>
    <x v="194"/>
    <s v="https://twitter.com/#!/maryshuger/status/1184252139800891393"/>
    <m/>
    <m/>
    <s v="1184252139800891393"/>
    <s v="1184235148591521792"/>
    <b v="0"/>
    <n v="2"/>
    <s v="2258369514"/>
    <b v="0"/>
    <s v="en"/>
    <m/>
    <s v=""/>
    <b v="0"/>
    <n v="0"/>
    <s v=""/>
    <s v="Twitter for iPhone"/>
    <b v="0"/>
    <s v="1184235148591521792"/>
    <s v="Tweet"/>
    <n v="0"/>
    <n v="0"/>
    <m/>
    <m/>
    <m/>
    <m/>
    <m/>
    <m/>
    <m/>
    <m/>
    <n v="1"/>
    <s v="49"/>
    <s v="49"/>
    <n v="2"/>
    <n v="3.7037037037037037"/>
    <n v="1"/>
    <n v="1.8518518518518519"/>
    <n v="0"/>
    <n v="0"/>
    <n v="51"/>
    <n v="94.44444444444444"/>
    <n v="54"/>
  </r>
  <r>
    <s v="quaffbeer"/>
    <s v="kwholesaler"/>
    <m/>
    <m/>
    <m/>
    <m/>
    <m/>
    <m/>
    <m/>
    <m/>
    <s v="No"/>
    <n v="285"/>
    <m/>
    <m/>
    <x v="0"/>
    <d v="2019-10-16T00:05:25.000"/>
    <s v="RT @KWholesaler: taking a Lamaze class with my homies so we can help each other out when one of us has  to take a huge shit"/>
    <m/>
    <m/>
    <x v="1"/>
    <m/>
    <s v="http://pbs.twimg.com/profile_images/1160609097743384576/rr_gfZgG_normal.jpg"/>
    <x v="195"/>
    <s v="https://twitter.com/#!/quaffbeer/status/1184259013501784065"/>
    <m/>
    <m/>
    <s v="1184259013501784065"/>
    <m/>
    <b v="0"/>
    <n v="0"/>
    <s v=""/>
    <b v="0"/>
    <s v="en"/>
    <m/>
    <s v=""/>
    <b v="0"/>
    <n v="2"/>
    <s v="1184243340373573632"/>
    <s v="Twitter for Android"/>
    <b v="0"/>
    <s v="1184243340373573632"/>
    <s v="Tweet"/>
    <n v="0"/>
    <n v="0"/>
    <m/>
    <m/>
    <m/>
    <m/>
    <m/>
    <m/>
    <m/>
    <m/>
    <n v="1"/>
    <s v="11"/>
    <s v="11"/>
    <n v="0"/>
    <n v="0"/>
    <n v="1"/>
    <n v="3.8461538461538463"/>
    <n v="0"/>
    <n v="0"/>
    <n v="25"/>
    <n v="96.15384615384616"/>
    <n v="26"/>
  </r>
  <r>
    <s v="3illsweet"/>
    <s v="kwholesaler"/>
    <m/>
    <m/>
    <m/>
    <m/>
    <m/>
    <m/>
    <m/>
    <m/>
    <s v="No"/>
    <n v="286"/>
    <m/>
    <m/>
    <x v="0"/>
    <d v="2019-10-16T00:09:19.000"/>
    <s v="RT @KWholesaler: taking a Lamaze class with my homies so we can help each other out when one of us has  to take a huge shit"/>
    <m/>
    <m/>
    <x v="1"/>
    <m/>
    <s v="http://pbs.twimg.com/profile_images/957976460328947712/m24rbtcl_normal.jpg"/>
    <x v="196"/>
    <s v="https://twitter.com/#!/3illsweet/status/1184259992561561601"/>
    <m/>
    <m/>
    <s v="1184259992561561601"/>
    <m/>
    <b v="0"/>
    <n v="0"/>
    <s v=""/>
    <b v="0"/>
    <s v="en"/>
    <m/>
    <s v=""/>
    <b v="0"/>
    <n v="2"/>
    <s v="1184243340373573632"/>
    <s v="Twitter for iPhone"/>
    <b v="0"/>
    <s v="1184243340373573632"/>
    <s v="Tweet"/>
    <n v="0"/>
    <n v="0"/>
    <m/>
    <m/>
    <m/>
    <m/>
    <m/>
    <m/>
    <m/>
    <m/>
    <n v="1"/>
    <s v="11"/>
    <s v="11"/>
    <n v="0"/>
    <n v="0"/>
    <n v="1"/>
    <n v="3.8461538461538463"/>
    <n v="0"/>
    <n v="0"/>
    <n v="25"/>
    <n v="96.15384615384616"/>
    <n v="26"/>
  </r>
  <r>
    <s v="iluvfragrance"/>
    <s v="ebay"/>
    <m/>
    <m/>
    <m/>
    <m/>
    <m/>
    <m/>
    <m/>
    <m/>
    <s v="No"/>
    <n v="287"/>
    <m/>
    <m/>
    <x v="0"/>
    <d v="2019-10-06T03:16:35.000"/>
    <s v="Check out Lamaze Girl Doll Baby Lovey &amp;amp; Rattle Teether Stroller Crib Activity Toy B202 #Lamaze https://t.co/JHK7MGGgHP via @eBay"/>
    <s v="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s v="ebay.com"/>
    <x v="7"/>
    <m/>
    <s v="http://pbs.twimg.com/profile_images/54466527/051808_001_normal.jpg"/>
    <x v="197"/>
    <s v="https://twitter.com/#!/iluvfragrance/status/1180683240652382208"/>
    <m/>
    <m/>
    <s v="1180683240652382208"/>
    <m/>
    <b v="0"/>
    <n v="0"/>
    <s v=""/>
    <b v="0"/>
    <s v="en"/>
    <m/>
    <s v=""/>
    <b v="0"/>
    <n v="0"/>
    <s v=""/>
    <s v="Twitter Web Client"/>
    <b v="0"/>
    <s v="1180683240652382208"/>
    <s v="Tweet"/>
    <n v="0"/>
    <n v="0"/>
    <m/>
    <m/>
    <m/>
    <m/>
    <m/>
    <m/>
    <m/>
    <m/>
    <n v="3"/>
    <s v="48"/>
    <s v="48"/>
    <n v="0"/>
    <n v="0"/>
    <n v="1"/>
    <n v="5.555555555555555"/>
    <n v="0"/>
    <n v="0"/>
    <n v="17"/>
    <n v="94.44444444444444"/>
    <n v="18"/>
  </r>
  <r>
    <s v="iluvfragrance"/>
    <s v="ebay"/>
    <m/>
    <m/>
    <m/>
    <m/>
    <m/>
    <m/>
    <m/>
    <m/>
    <s v="No"/>
    <n v="288"/>
    <m/>
    <m/>
    <x v="0"/>
    <d v="2019-10-10T20:00:27.000"/>
    <s v="Check out TOMY Lamaze Flip Flap Green Dragon Toy Baby Soft Plush Developmental B350 #Lamaze https://t.co/AnsHYoyrrp via @eBay"/>
    <s v="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s v="ebay.com"/>
    <x v="7"/>
    <m/>
    <s v="http://pbs.twimg.com/profile_images/54466527/051808_001_normal.jpg"/>
    <x v="198"/>
    <s v="https://twitter.com/#!/iluvfragrance/status/1182385425262022659"/>
    <m/>
    <m/>
    <s v="1182385425262022659"/>
    <m/>
    <b v="0"/>
    <n v="0"/>
    <s v=""/>
    <b v="0"/>
    <s v="en"/>
    <m/>
    <s v=""/>
    <b v="0"/>
    <n v="0"/>
    <s v=""/>
    <s v="Twitter Web Client"/>
    <b v="0"/>
    <s v="1182385425262022659"/>
    <s v="Tweet"/>
    <n v="0"/>
    <n v="0"/>
    <m/>
    <m/>
    <m/>
    <m/>
    <m/>
    <m/>
    <m/>
    <m/>
    <n v="3"/>
    <s v="48"/>
    <s v="48"/>
    <n v="2"/>
    <n v="11.764705882352942"/>
    <n v="0"/>
    <n v="0"/>
    <n v="0"/>
    <n v="0"/>
    <n v="15"/>
    <n v="88.23529411764706"/>
    <n v="17"/>
  </r>
  <r>
    <s v="iluvfragrance"/>
    <s v="ebay"/>
    <m/>
    <m/>
    <m/>
    <m/>
    <m/>
    <m/>
    <m/>
    <m/>
    <s v="No"/>
    <n v="289"/>
    <m/>
    <m/>
    <x v="0"/>
    <d v="2019-10-16T00:16:06.000"/>
    <s v="Check out TOMY Lamaze Flip Flap Green Dragon Toy Baby Soft Plush Developmental B350 #Lamaze https://t.co/S1gxgS7NiZ via @eBay"/>
    <s v="https://rover.ebay.com/rover/1/711-127632-2357-0/16?itm=303316665737&amp;user_name=alyssas_treasures&amp;spid=6115&amp;mpre=https%3A%2F%2Fwww.ebay.com%2Fitm%2F303316665737&amp;swd=3&amp;mplxParams=user_name%2Citm%2Cswd%2Cmpre%2C&amp;sojTags=du%3Dmpre%2Citm%3Ditm%2Cuser_name%3Duser_name%2Csuri%3Dsuri%2Cspid%3Dspid%2Cswd%3Dswd%2C"/>
    <s v="ebay.com"/>
    <x v="7"/>
    <m/>
    <s v="http://pbs.twimg.com/profile_images/54466527/051808_001_normal.jpg"/>
    <x v="199"/>
    <s v="https://twitter.com/#!/iluvfragrance/status/1184261701098770432"/>
    <m/>
    <m/>
    <s v="1184261701098770432"/>
    <m/>
    <b v="0"/>
    <n v="0"/>
    <s v=""/>
    <b v="0"/>
    <s v="en"/>
    <m/>
    <s v=""/>
    <b v="0"/>
    <n v="0"/>
    <s v=""/>
    <s v="Twitter Web Client"/>
    <b v="0"/>
    <s v="1184261701098770432"/>
    <s v="Tweet"/>
    <n v="0"/>
    <n v="0"/>
    <m/>
    <m/>
    <m/>
    <m/>
    <m/>
    <m/>
    <m/>
    <m/>
    <n v="3"/>
    <s v="48"/>
    <s v="48"/>
    <n v="2"/>
    <n v="11.764705882352942"/>
    <n v="0"/>
    <n v="0"/>
    <n v="0"/>
    <n v="0"/>
    <n v="15"/>
    <n v="88.23529411764706"/>
    <n v="17"/>
  </r>
  <r>
    <s v="gracesmom48"/>
    <s v="courtilini14"/>
    <m/>
    <m/>
    <m/>
    <m/>
    <m/>
    <m/>
    <m/>
    <m/>
    <s v="No"/>
    <n v="290"/>
    <m/>
    <m/>
    <x v="2"/>
    <d v="2019-10-15T23:23:16.000"/>
    <s v="@Courtilini14 In the tube thingy? I go without and do Lamaze and sing opera in my head. Only once did I wish I’d had the 💊."/>
    <m/>
    <m/>
    <x v="1"/>
    <m/>
    <s v="http://pbs.twimg.com/profile_images/1125296824263245824/OD3qANN5_normal.jpg"/>
    <x v="200"/>
    <s v="https://twitter.com/#!/gracesmom48/status/1184248406027460609"/>
    <m/>
    <m/>
    <s v="1184248406027460609"/>
    <s v="1184233706896220162"/>
    <b v="0"/>
    <n v="6"/>
    <s v="2784491247"/>
    <b v="0"/>
    <s v="en"/>
    <m/>
    <s v=""/>
    <b v="0"/>
    <n v="0"/>
    <s v=""/>
    <s v="Twitter for iPhone"/>
    <b v="0"/>
    <s v="1184233706896220162"/>
    <s v="Tweet"/>
    <n v="0"/>
    <n v="0"/>
    <m/>
    <m/>
    <m/>
    <m/>
    <m/>
    <m/>
    <m/>
    <m/>
    <n v="1"/>
    <s v="19"/>
    <s v="19"/>
    <n v="0"/>
    <n v="0"/>
    <n v="0"/>
    <n v="0"/>
    <n v="0"/>
    <n v="0"/>
    <n v="26"/>
    <n v="100"/>
    <n v="26"/>
  </r>
  <r>
    <s v="mary_markssngr"/>
    <s v="gracesmom48"/>
    <m/>
    <m/>
    <m/>
    <m/>
    <m/>
    <m/>
    <m/>
    <m/>
    <s v="No"/>
    <n v="291"/>
    <m/>
    <m/>
    <x v="0"/>
    <d v="2019-10-16T00:28:20.000"/>
    <s v="@Courtilini14 @veronika_dafoe @gracesmom48 I second this .. was in attendance .. _x000a__x000a_If you struggle with anxieties, claustrophobia, sedative wouldhelp you relax.. otherwise it’s not a bad thing.. deep breathing (Lamaze..) works.."/>
    <m/>
    <m/>
    <x v="1"/>
    <m/>
    <s v="http://pbs.twimg.com/profile_images/1063664382440177669/rZq8bLb0_normal.jpg"/>
    <x v="201"/>
    <s v="https://twitter.com/#!/mary_markssngr/status/1184264779692535808"/>
    <m/>
    <m/>
    <s v="1184264779692535808"/>
    <s v="1184254670690230272"/>
    <b v="0"/>
    <n v="1"/>
    <s v="2784491247"/>
    <b v="0"/>
    <s v="en"/>
    <m/>
    <s v=""/>
    <b v="0"/>
    <n v="0"/>
    <s v=""/>
    <s v="Twitter for iPhone"/>
    <b v="0"/>
    <s v="1184254670690230272"/>
    <s v="Tweet"/>
    <n v="0"/>
    <n v="0"/>
    <m/>
    <m/>
    <m/>
    <m/>
    <m/>
    <m/>
    <m/>
    <m/>
    <n v="1"/>
    <s v="19"/>
    <s v="19"/>
    <m/>
    <m/>
    <m/>
    <m/>
    <m/>
    <m/>
    <m/>
    <m/>
    <m/>
  </r>
  <r>
    <s v="parentsbabyexpo"/>
    <s v="parentsbabyexpo"/>
    <m/>
    <m/>
    <m/>
    <m/>
    <m/>
    <m/>
    <m/>
    <m/>
    <s v="No"/>
    <n v="294"/>
    <m/>
    <m/>
    <x v="1"/>
    <d v="2019-10-16T01:30:49.000"/>
    <s v="Joy of #Pregnancy How to Survive Losing a Baby https://t.co/kNXhOoAbcj, see more https://t.co/Go21CPUIKi"/>
    <s v="https://www.lamaze.org/Giving-Birth-with-Confidence/GBWC-Post/how-to-survive-losing-a-baby-1 http://tweetedtimes.com/v/15908"/>
    <s v="lamaze.org tweetedtimes.com"/>
    <x v="30"/>
    <m/>
    <s v="http://pbs.twimg.com/profile_images/876817021954015232/7ndv4iOl_normal.jpg"/>
    <x v="202"/>
    <s v="https://twitter.com/#!/parentsbabyexpo/status/1184280502259331072"/>
    <m/>
    <m/>
    <s v="1184280502259331072"/>
    <m/>
    <b v="0"/>
    <n v="0"/>
    <s v=""/>
    <b v="0"/>
    <s v="en"/>
    <m/>
    <s v=""/>
    <b v="0"/>
    <n v="0"/>
    <s v=""/>
    <s v="The Tweeted Times"/>
    <b v="0"/>
    <s v="1184280502259331072"/>
    <s v="Tweet"/>
    <n v="0"/>
    <n v="0"/>
    <m/>
    <m/>
    <m/>
    <m/>
    <m/>
    <m/>
    <m/>
    <m/>
    <n v="1"/>
    <s v="1"/>
    <s v="1"/>
    <n v="1"/>
    <n v="9.090909090909092"/>
    <n v="1"/>
    <n v="9.090909090909092"/>
    <n v="0"/>
    <n v="0"/>
    <n v="9"/>
    <n v="81.81818181818181"/>
    <n v="11"/>
  </r>
  <r>
    <s v="gga2311"/>
    <s v="comfortablysmug"/>
    <m/>
    <m/>
    <m/>
    <m/>
    <m/>
    <m/>
    <m/>
    <m/>
    <s v="No"/>
    <n v="295"/>
    <m/>
    <m/>
    <x v="0"/>
    <d v="2019-10-16T02:28:13.000"/>
    <s v="@DFSSoapBox @ComfortablySmug Oh wow. Nothing touches that pain. I am dealing this very moment with it. A whole new level of pain (and this comes from someone who delivered an 8 lb child using the Lamaze method)."/>
    <m/>
    <m/>
    <x v="1"/>
    <m/>
    <s v="http://pbs.twimg.com/profile_images/1008805880282931201/WZl1eZHa_normal.jpg"/>
    <x v="203"/>
    <s v="https://twitter.com/#!/gga2311/status/1184294948184743937"/>
    <m/>
    <m/>
    <s v="1184294948184743937"/>
    <s v="1184285978493624320"/>
    <b v="0"/>
    <n v="1"/>
    <s v="781695448801214465"/>
    <b v="0"/>
    <s v="en"/>
    <m/>
    <s v=""/>
    <b v="0"/>
    <n v="0"/>
    <s v=""/>
    <s v="Twitter for iPad"/>
    <b v="0"/>
    <s v="1184285978493624320"/>
    <s v="Tweet"/>
    <n v="0"/>
    <n v="0"/>
    <m/>
    <m/>
    <m/>
    <m/>
    <m/>
    <m/>
    <m/>
    <m/>
    <n v="1"/>
    <s v="27"/>
    <s v="27"/>
    <m/>
    <m/>
    <m/>
    <m/>
    <m/>
    <m/>
    <m/>
    <m/>
    <m/>
  </r>
  <r>
    <s v="dagnificent"/>
    <s v="dagnificent"/>
    <m/>
    <m/>
    <m/>
    <m/>
    <m/>
    <m/>
    <m/>
    <m/>
    <s v="No"/>
    <n v="297"/>
    <m/>
    <m/>
    <x v="1"/>
    <d v="2019-10-16T06:55:42.000"/>
    <s v="I'm doing lamaze trying to stop crying, wow, I gave birth to a whole mood"/>
    <m/>
    <m/>
    <x v="1"/>
    <m/>
    <s v="http://pbs.twimg.com/profile_images/1149087377861693440/16Kq-Yow_normal.jpg"/>
    <x v="204"/>
    <s v="https://twitter.com/#!/dagnificent/status/1184362262187761665"/>
    <m/>
    <m/>
    <s v="1184362262187761665"/>
    <s v="1184360812397252611"/>
    <b v="0"/>
    <n v="4"/>
    <s v="3327650140"/>
    <b v="0"/>
    <s v="en"/>
    <m/>
    <s v=""/>
    <b v="0"/>
    <n v="0"/>
    <s v=""/>
    <s v="Twitter Web App"/>
    <b v="0"/>
    <s v="1184360812397252611"/>
    <s v="Tweet"/>
    <n v="0"/>
    <n v="0"/>
    <m/>
    <m/>
    <m/>
    <m/>
    <m/>
    <m/>
    <m/>
    <m/>
    <n v="1"/>
    <s v="1"/>
    <s v="1"/>
    <n v="1"/>
    <n v="6.666666666666667"/>
    <n v="0"/>
    <n v="0"/>
    <n v="0"/>
    <n v="0"/>
    <n v="14"/>
    <n v="93.33333333333333"/>
    <n v="15"/>
  </r>
  <r>
    <s v="isabellecarasso"/>
    <s v="isabellecarasso"/>
    <m/>
    <m/>
    <m/>
    <m/>
    <m/>
    <m/>
    <m/>
    <m/>
    <s v="No"/>
    <n v="298"/>
    <m/>
    <m/>
    <x v="1"/>
    <d v="2019-10-16T08:24:39.000"/>
    <s v="Lamaze should be called lamamaz"/>
    <m/>
    <m/>
    <x v="1"/>
    <m/>
    <s v="http://pbs.twimg.com/profile_images/1099954329190985728/5xeD1bt5_normal.png"/>
    <x v="205"/>
    <s v="https://twitter.com/#!/isabellecarasso/status/1184384647569870848"/>
    <m/>
    <m/>
    <s v="1184384647569870848"/>
    <m/>
    <b v="0"/>
    <n v="2"/>
    <s v=""/>
    <b v="0"/>
    <s v="en"/>
    <m/>
    <s v=""/>
    <b v="0"/>
    <n v="0"/>
    <s v=""/>
    <s v="Twitter for iPhone"/>
    <b v="0"/>
    <s v="1184384647569870848"/>
    <s v="Tweet"/>
    <n v="0"/>
    <n v="0"/>
    <m/>
    <m/>
    <m/>
    <m/>
    <m/>
    <m/>
    <m/>
    <m/>
    <n v="1"/>
    <s v="1"/>
    <s v="1"/>
    <n v="0"/>
    <n v="0"/>
    <n v="0"/>
    <n v="0"/>
    <n v="0"/>
    <n v="0"/>
    <n v="5"/>
    <n v="100"/>
    <n v="5"/>
  </r>
  <r>
    <s v="enas_shop"/>
    <s v="enas_shop"/>
    <m/>
    <m/>
    <m/>
    <m/>
    <m/>
    <m/>
    <m/>
    <m/>
    <s v="No"/>
    <n v="299"/>
    <m/>
    <m/>
    <x v="1"/>
    <d v="2019-10-11T17:56:03.000"/>
    <s v="Lamaze Cosimo Concerto Soft Touch Musical Baby Toy from ages 6 months https://t.co/uuoIdodGcH"/>
    <s v="https://www.e-nas.co.uk/shop/lamaze-cosimo-concerto-soft-touch-musical-baby-toy-from-ages-6-months/"/>
    <s v="co.uk"/>
    <x v="1"/>
    <m/>
    <s v="http://pbs.twimg.com/profile_images/847189597092270080/x_GNpBQ4_normal.jpg"/>
    <x v="206"/>
    <s v="https://twitter.com/#!/enas_shop/status/1182716504212738048"/>
    <m/>
    <m/>
    <s v="1182716504212738048"/>
    <m/>
    <b v="0"/>
    <n v="0"/>
    <s v=""/>
    <b v="0"/>
    <s v="en"/>
    <m/>
    <s v=""/>
    <b v="0"/>
    <n v="0"/>
    <s v=""/>
    <s v="e-nas_shop"/>
    <b v="0"/>
    <s v="1182716504212738048"/>
    <s v="Tweet"/>
    <n v="0"/>
    <n v="0"/>
    <m/>
    <m/>
    <m/>
    <m/>
    <m/>
    <m/>
    <m/>
    <m/>
    <n v="2"/>
    <s v="1"/>
    <s v="1"/>
    <n v="1"/>
    <n v="8.333333333333334"/>
    <n v="0"/>
    <n v="0"/>
    <n v="0"/>
    <n v="0"/>
    <n v="11"/>
    <n v="91.66666666666667"/>
    <n v="12"/>
  </r>
  <r>
    <s v="enas_shop"/>
    <s v="enas_shop"/>
    <m/>
    <m/>
    <m/>
    <m/>
    <m/>
    <m/>
    <m/>
    <m/>
    <s v="No"/>
    <n v="300"/>
    <m/>
    <m/>
    <x v="1"/>
    <d v="2019-10-16T10:56:03.000"/>
    <s v="Lamaze Octivity Baby Toy https://t.co/54lxv2M5iy"/>
    <s v="https://www.e-nas.co.uk/shop/lamaze-octivity-baby-toy/"/>
    <s v="co.uk"/>
    <x v="1"/>
    <m/>
    <s v="http://pbs.twimg.com/profile_images/847189597092270080/x_GNpBQ4_normal.jpg"/>
    <x v="207"/>
    <s v="https://twitter.com/#!/enas_shop/status/1184422749168635905"/>
    <m/>
    <m/>
    <s v="1184422749168635905"/>
    <m/>
    <b v="0"/>
    <n v="0"/>
    <s v=""/>
    <b v="0"/>
    <s v="en"/>
    <m/>
    <s v=""/>
    <b v="0"/>
    <n v="0"/>
    <s v=""/>
    <s v="e-nas_shop"/>
    <b v="0"/>
    <s v="1184422749168635905"/>
    <s v="Tweet"/>
    <n v="0"/>
    <n v="0"/>
    <m/>
    <m/>
    <m/>
    <m/>
    <m/>
    <m/>
    <m/>
    <m/>
    <n v="2"/>
    <s v="1"/>
    <s v="1"/>
    <n v="0"/>
    <n v="0"/>
    <n v="0"/>
    <n v="0"/>
    <n v="0"/>
    <n v="0"/>
    <n v="4"/>
    <n v="100"/>
    <n v="4"/>
  </r>
  <r>
    <s v="rmatthewspsyedu"/>
    <s v="babyfriendly"/>
    <m/>
    <m/>
    <m/>
    <m/>
    <m/>
    <m/>
    <m/>
    <m/>
    <s v="No"/>
    <n v="301"/>
    <m/>
    <m/>
    <x v="0"/>
    <d v="2019-10-16T12:30:22.000"/>
    <s v="@JennytheM @Atain7 As the Lamaze article you shared mentions BFHI it’s worth reading this new article from Journal of Pediatrics re outcomes of BFHI practices. V concerning re adverse implications of BFHI guidance/practices. https://t.co/UYJrHnUVcP #BetterthanBFI @babyfriendly https://t.co/Hndaf4nXdB"/>
    <s v="https://secure.jbs.elsevierhealth.com/action/getSharedSiteSession?redirect=https%3A%2F%2Fwww.jpeds.com%2Farticle%2FS0022-3476%2819%2931122-9%2Ffulltext&amp;rc=0"/>
    <s v="elsevierhealth.com"/>
    <x v="31"/>
    <s v="https://pbs.twimg.com/media/EG__xwlXkAAltgI.jpg"/>
    <s v="https://pbs.twimg.com/media/EG__xwlXkAAltgI.jpg"/>
    <x v="208"/>
    <s v="https://twitter.com/#!/rmatthewspsyedu/status/1184446483736727552"/>
    <m/>
    <m/>
    <s v="1184446483736727552"/>
    <s v="1184420949547982848"/>
    <b v="0"/>
    <n v="1"/>
    <s v="20159794"/>
    <b v="0"/>
    <s v="en"/>
    <m/>
    <s v=""/>
    <b v="0"/>
    <n v="0"/>
    <s v=""/>
    <s v="Twitter for iPhone"/>
    <b v="0"/>
    <s v="1184420949547982848"/>
    <s v="Tweet"/>
    <n v="0"/>
    <n v="0"/>
    <m/>
    <m/>
    <m/>
    <m/>
    <m/>
    <m/>
    <m/>
    <m/>
    <n v="2"/>
    <s v="18"/>
    <s v="18"/>
    <m/>
    <m/>
    <m/>
    <m/>
    <m/>
    <m/>
    <m/>
    <m/>
    <m/>
  </r>
  <r>
    <s v="rmatthewspsyedu"/>
    <s v="babyfriendly"/>
    <m/>
    <m/>
    <m/>
    <m/>
    <m/>
    <m/>
    <m/>
    <m/>
    <s v="No"/>
    <n v="302"/>
    <m/>
    <m/>
    <x v="0"/>
    <d v="2019-10-16T12:34:47.000"/>
    <s v="@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
    <m/>
    <m/>
    <x v="32"/>
    <m/>
    <s v="http://pbs.twimg.com/profile_images/1056329011050278912/KX7Jpn-F_normal.jpg"/>
    <x v="209"/>
    <s v="https://twitter.com/#!/rmatthewspsyedu/status/1184447597320265728"/>
    <m/>
    <m/>
    <s v="1184447597320265728"/>
    <s v="1184446483736727552"/>
    <b v="0"/>
    <n v="0"/>
    <s v="566687079"/>
    <b v="0"/>
    <s v="en"/>
    <m/>
    <s v=""/>
    <b v="0"/>
    <n v="0"/>
    <s v=""/>
    <s v="Twitter for iPhone"/>
    <b v="0"/>
    <s v="1184446483736727552"/>
    <s v="Tweet"/>
    <n v="0"/>
    <n v="0"/>
    <m/>
    <m/>
    <m/>
    <m/>
    <m/>
    <m/>
    <m/>
    <m/>
    <n v="2"/>
    <s v="18"/>
    <s v="18"/>
    <m/>
    <m/>
    <m/>
    <m/>
    <m/>
    <m/>
    <m/>
    <m/>
    <m/>
  </r>
  <r>
    <s v="jesus_buffet"/>
    <s v="ispankmyturtle"/>
    <m/>
    <m/>
    <m/>
    <m/>
    <m/>
    <m/>
    <m/>
    <m/>
    <s v="No"/>
    <n v="307"/>
    <m/>
    <m/>
    <x v="0"/>
    <d v="2019-10-16T14:04:32.000"/>
    <s v="thinking about when @ispankmyturtle said “just like in lamaze” UNPROVOKED and how angry it made me"/>
    <m/>
    <m/>
    <x v="1"/>
    <m/>
    <s v="http://pbs.twimg.com/profile_images/1174131776689541121/UhgtyArc_normal.jpg"/>
    <x v="210"/>
    <s v="https://twitter.com/#!/jesus_buffet/status/1184470181629718533"/>
    <m/>
    <m/>
    <s v="1184470181629718533"/>
    <m/>
    <b v="0"/>
    <n v="4"/>
    <s v=""/>
    <b v="0"/>
    <s v="en"/>
    <m/>
    <s v=""/>
    <b v="0"/>
    <n v="0"/>
    <s v=""/>
    <s v="Twitter for iPhone"/>
    <b v="0"/>
    <s v="1184470181629718533"/>
    <s v="Tweet"/>
    <n v="0"/>
    <n v="0"/>
    <m/>
    <m/>
    <m/>
    <m/>
    <m/>
    <m/>
    <m/>
    <m/>
    <n v="1"/>
    <s v="47"/>
    <s v="47"/>
    <n v="1"/>
    <n v="6.25"/>
    <n v="1"/>
    <n v="6.25"/>
    <n v="0"/>
    <n v="0"/>
    <n v="14"/>
    <n v="87.5"/>
    <n v="16"/>
  </r>
  <r>
    <s v="diegojoani"/>
    <s v="catherineglins2"/>
    <m/>
    <m/>
    <m/>
    <m/>
    <m/>
    <m/>
    <m/>
    <m/>
    <s v="No"/>
    <n v="308"/>
    <m/>
    <m/>
    <x v="0"/>
    <d v="2019-10-16T14:51:45.000"/>
    <s v="@Grungekid84 @LoriMHodges1 @xfilesdiaries @bumblebee7183 @peacenik0 @CatherineGlins2 I believe, but show me. He seems to be just arriving at her house for the Lamaze class and pizza and bringing her a present. I would love to see more proof."/>
    <m/>
    <m/>
    <x v="1"/>
    <m/>
    <s v="http://pbs.twimg.com/profile_images/1114209245510217728/Sw3xRBK6_normal.jpg"/>
    <x v="211"/>
    <s v="https://twitter.com/#!/diegojoani/status/1184482065716260866"/>
    <m/>
    <m/>
    <s v="1184482065716260866"/>
    <s v="1184481146412916739"/>
    <b v="0"/>
    <n v="2"/>
    <s v="66131850"/>
    <b v="0"/>
    <s v="en"/>
    <m/>
    <s v=""/>
    <b v="0"/>
    <n v="0"/>
    <s v=""/>
    <s v="Twitter for iPad"/>
    <b v="0"/>
    <s v="1184481146412916739"/>
    <s v="Tweet"/>
    <n v="0"/>
    <n v="0"/>
    <m/>
    <m/>
    <m/>
    <m/>
    <m/>
    <m/>
    <m/>
    <m/>
    <n v="1"/>
    <s v="10"/>
    <s v="10"/>
    <m/>
    <m/>
    <m/>
    <m/>
    <m/>
    <m/>
    <m/>
    <m/>
    <m/>
  </r>
  <r>
    <s v="msucehs"/>
    <s v="msucehs"/>
    <m/>
    <m/>
    <m/>
    <m/>
    <m/>
    <m/>
    <m/>
    <m/>
    <s v="No"/>
    <n v="314"/>
    <m/>
    <m/>
    <x v="1"/>
    <d v="2019-10-02T17:18:00.000"/>
    <s v="Prenatal Lamaze Childbirth Workshops. The next series begins September 19 &amp;amp; 26, October 3 &amp;amp; 10, 4:45-6:30 pm. _x000a__x000a_Join in a 4 week series of workshops that are welcoming, inclusive, and open to all interested people!_x000a__x000a_Register: https://t.co/IjZ6IofFEv https://t.co/omMHgMsiD0"/>
    <s v="https://www.eventbrite.com/e/septoct-prenatal-lamaze-childbirth-workshops-low-cost-4-week-series-open-to-all-pls-share-tickets-62643303808"/>
    <s v="eventbrite.com"/>
    <x v="1"/>
    <s v="https://pbs.twimg.com/media/D_nKzQGXsAAOYQ0.jpg"/>
    <s v="https://pbs.twimg.com/media/D_nKzQGXsAAOYQ0.jpg"/>
    <x v="212"/>
    <s v="https://twitter.com/#!/msucehs/status/1179445438535077888"/>
    <m/>
    <m/>
    <s v="1179445438535077888"/>
    <m/>
    <b v="0"/>
    <n v="1"/>
    <s v=""/>
    <b v="0"/>
    <s v="en"/>
    <m/>
    <s v=""/>
    <b v="0"/>
    <n v="1"/>
    <s v=""/>
    <s v="TweetDeck"/>
    <b v="0"/>
    <s v="1179445438535077888"/>
    <s v="Retweet"/>
    <n v="0"/>
    <n v="0"/>
    <m/>
    <m/>
    <m/>
    <m/>
    <m/>
    <m/>
    <m/>
    <m/>
    <n v="1"/>
    <s v="5"/>
    <s v="5"/>
    <n v="0"/>
    <n v="0"/>
    <n v="0"/>
    <n v="0"/>
    <n v="0"/>
    <n v="0"/>
    <n v="40"/>
    <n v="100"/>
    <n v="40"/>
  </r>
  <r>
    <s v="jillgw"/>
    <s v="msucehs"/>
    <m/>
    <m/>
    <m/>
    <m/>
    <m/>
    <m/>
    <m/>
    <m/>
    <s v="No"/>
    <n v="315"/>
    <m/>
    <m/>
    <x v="0"/>
    <d v="2019-10-08T15:24:57.000"/>
    <s v="RT @MSUCEHS: Prenatal Lamaze Childbirth Workshops. The next series begins September 19 &amp;amp; 26, October 3 &amp;amp; 10, 4:45-6:30 pm. _x000a__x000a_Join in a 4 we…"/>
    <m/>
    <m/>
    <x v="1"/>
    <m/>
    <s v="http://pbs.twimg.com/profile_images/591575412880191490/eVU41ZDR_normal.jpg"/>
    <x v="213"/>
    <s v="https://twitter.com/#!/jillgw/status/1181591317027135489"/>
    <m/>
    <m/>
    <s v="1181591317027135489"/>
    <m/>
    <b v="0"/>
    <n v="0"/>
    <s v=""/>
    <b v="0"/>
    <s v="en"/>
    <m/>
    <s v=""/>
    <b v="0"/>
    <n v="1"/>
    <s v="1179445438535077888"/>
    <s v="Twitter for Android"/>
    <b v="0"/>
    <s v="1179445438535077888"/>
    <s v="Tweet"/>
    <n v="0"/>
    <n v="0"/>
    <m/>
    <m/>
    <m/>
    <m/>
    <m/>
    <m/>
    <m/>
    <m/>
    <n v="1"/>
    <s v="5"/>
    <s v="5"/>
    <n v="0"/>
    <n v="0"/>
    <n v="0"/>
    <n v="0"/>
    <n v="0"/>
    <n v="0"/>
    <n v="28"/>
    <n v="100"/>
    <n v="28"/>
  </r>
  <r>
    <s v="jillgw"/>
    <s v="expectmore"/>
    <m/>
    <m/>
    <m/>
    <m/>
    <m/>
    <m/>
    <m/>
    <m/>
    <s v="Yes"/>
    <n v="317"/>
    <m/>
    <m/>
    <x v="0"/>
    <d v="2019-10-09T00:42:10.000"/>
    <s v="&quot;Safe, supportive, and empowering childbirth care should be the norm.  Unfortunately, that is not the case.&quot;_x000a_@ExpectMore @LamazeOnline_x000a_https://t.co/logBgDn8bh"/>
    <s v="https://www.lamaze.org/Connecting-the-Dots/Post/expecting-more-a-new-ariadne-labs-campaign-that-intends-to-shift-the-narrative-around-childbirth"/>
    <s v="lamaze.org"/>
    <x v="1"/>
    <m/>
    <s v="http://pbs.twimg.com/profile_images/591575412880191490/eVU41ZDR_normal.jpg"/>
    <x v="214"/>
    <s v="https://twitter.com/#!/jillgw/status/1181731543028568066"/>
    <m/>
    <m/>
    <s v="1181731543028568066"/>
    <m/>
    <b v="0"/>
    <n v="0"/>
    <s v=""/>
    <b v="0"/>
    <s v="en"/>
    <m/>
    <s v=""/>
    <b v="0"/>
    <n v="0"/>
    <s v=""/>
    <s v="Twitter for Android"/>
    <b v="0"/>
    <s v="1181731543028568066"/>
    <s v="Tweet"/>
    <n v="0"/>
    <n v="0"/>
    <m/>
    <m/>
    <m/>
    <m/>
    <m/>
    <m/>
    <m/>
    <m/>
    <n v="1"/>
    <s v="5"/>
    <s v="5"/>
    <m/>
    <m/>
    <m/>
    <m/>
    <m/>
    <m/>
    <m/>
    <m/>
    <m/>
  </r>
  <r>
    <s v="jillgw"/>
    <s v="eventbrite"/>
    <m/>
    <m/>
    <m/>
    <m/>
    <m/>
    <m/>
    <m/>
    <m/>
    <s v="No"/>
    <n v="318"/>
    <m/>
    <m/>
    <x v="0"/>
    <d v="2019-10-09T16:32:51.000"/>
    <s v="Check out &quot;Nov/Dec Prenatal Lamaze 4 week series on Thursdays&quot; https://t.co/LGpkezynAX @Eventbrite"/>
    <s v="https://www.eventbrite.com/e/novdec-prenatal-lamaze-4-week-series-on-thursdays-tickets-70782368971?utm-medium=discovery&amp;utm-campaign=social&amp;utm-content=attendeeshare&amp;aff=estw&amp;utm-source=tw&amp;utm-term=listing"/>
    <s v="eventbrite.com"/>
    <x v="1"/>
    <m/>
    <s v="http://pbs.twimg.com/profile_images/591575412880191490/eVU41ZDR_normal.jpg"/>
    <x v="215"/>
    <s v="https://twitter.com/#!/jillgw/status/1181970790239088642"/>
    <m/>
    <m/>
    <s v="1181970790239088642"/>
    <m/>
    <b v="0"/>
    <n v="1"/>
    <s v=""/>
    <b v="0"/>
    <s v="en"/>
    <m/>
    <s v=""/>
    <b v="0"/>
    <n v="0"/>
    <s v=""/>
    <s v="Twitter Web Client"/>
    <b v="0"/>
    <s v="1181970790239088642"/>
    <s v="Tweet"/>
    <n v="0"/>
    <n v="0"/>
    <m/>
    <m/>
    <m/>
    <m/>
    <m/>
    <m/>
    <m/>
    <m/>
    <n v="1"/>
    <s v="5"/>
    <s v="5"/>
    <n v="0"/>
    <n v="0"/>
    <n v="0"/>
    <n v="0"/>
    <n v="0"/>
    <n v="0"/>
    <n v="12"/>
    <n v="100"/>
    <n v="12"/>
  </r>
  <r>
    <s v="jillgw"/>
    <s v="jillgw"/>
    <m/>
    <m/>
    <m/>
    <m/>
    <m/>
    <m/>
    <m/>
    <m/>
    <s v="No"/>
    <n v="319"/>
    <m/>
    <m/>
    <x v="1"/>
    <d v="2019-10-04T12:59:15.000"/>
    <s v="https://t.co/rvElDyl7dA https://t.co/w6YocsM6vQ"/>
    <s v="https://www.eventbrite.com/e/novdec-prenatal-lamaze-4-week-series-on-thursdays-tickets-70782368971"/>
    <s v="eventbrite.com"/>
    <x v="1"/>
    <s v="https://pbs.twimg.com/media/EGCTVN6XkAIbP8r.jpg"/>
    <s v="https://pbs.twimg.com/media/EGCTVN6XkAIbP8r.jpg"/>
    <x v="216"/>
    <s v="https://twitter.com/#!/jillgw/status/1180105098996932608"/>
    <m/>
    <m/>
    <s v="1180105098996932608"/>
    <m/>
    <b v="0"/>
    <n v="1"/>
    <s v=""/>
    <b v="0"/>
    <s v="und"/>
    <m/>
    <s v=""/>
    <b v="0"/>
    <n v="0"/>
    <s v=""/>
    <s v="Twitter Web App"/>
    <b v="0"/>
    <s v="1180105098996932608"/>
    <s v="Tweet"/>
    <n v="0"/>
    <n v="0"/>
    <m/>
    <m/>
    <m/>
    <m/>
    <m/>
    <m/>
    <m/>
    <m/>
    <n v="3"/>
    <s v="5"/>
    <s v="5"/>
    <n v="0"/>
    <n v="0"/>
    <n v="0"/>
    <n v="0"/>
    <n v="0"/>
    <n v="0"/>
    <n v="0"/>
    <n v="0"/>
    <n v="0"/>
  </r>
  <r>
    <s v="jillgw"/>
    <s v="jillgw"/>
    <m/>
    <m/>
    <m/>
    <m/>
    <m/>
    <m/>
    <m/>
    <m/>
    <s v="No"/>
    <n v="320"/>
    <m/>
    <m/>
    <x v="1"/>
    <d v="2019-10-04T15:06:32.000"/>
    <s v="https://t.co/rvElDyl7dA"/>
    <s v="https://www.eventbrite.com/e/novdec-prenatal-lamaze-4-week-series-on-thursdays-tickets-70782368971"/>
    <s v="eventbrite.com"/>
    <x v="1"/>
    <m/>
    <s v="http://pbs.twimg.com/profile_images/591575412880191490/eVU41ZDR_normal.jpg"/>
    <x v="217"/>
    <s v="https://twitter.com/#!/jillgw/status/1180137129495728129"/>
    <m/>
    <m/>
    <s v="1180137129495728129"/>
    <m/>
    <b v="0"/>
    <n v="0"/>
    <s v=""/>
    <b v="0"/>
    <s v="und"/>
    <m/>
    <s v=""/>
    <b v="0"/>
    <n v="0"/>
    <s v=""/>
    <s v="Twitter Web App"/>
    <b v="0"/>
    <s v="1180137129495728129"/>
    <s v="Tweet"/>
    <n v="0"/>
    <n v="0"/>
    <m/>
    <m/>
    <m/>
    <m/>
    <m/>
    <m/>
    <m/>
    <m/>
    <n v="3"/>
    <s v="5"/>
    <s v="5"/>
    <n v="0"/>
    <n v="0"/>
    <n v="0"/>
    <n v="0"/>
    <n v="0"/>
    <n v="0"/>
    <n v="0"/>
    <n v="0"/>
    <n v="0"/>
  </r>
  <r>
    <s v="jillgw"/>
    <s v="lamazeonline"/>
    <m/>
    <m/>
    <m/>
    <m/>
    <m/>
    <m/>
    <m/>
    <m/>
    <s v="No"/>
    <n v="322"/>
    <m/>
    <m/>
    <x v="0"/>
    <d v="2019-10-16T15:26:43.000"/>
    <s v="RT @LamazeOnline: &quot;Do One Thing This Month to Improve #Maternity #Health.&quot; Yes, YOU! The USA has a big problem: We are one of only 2 countr…"/>
    <m/>
    <m/>
    <x v="33"/>
    <m/>
    <s v="http://pbs.twimg.com/profile_images/591575412880191490/eVU41ZDR_normal.jpg"/>
    <x v="218"/>
    <s v="https://twitter.com/#!/jillgw/status/1184490865013731328"/>
    <m/>
    <m/>
    <s v="1184490865013731328"/>
    <m/>
    <b v="0"/>
    <n v="0"/>
    <s v=""/>
    <b v="0"/>
    <s v="en"/>
    <m/>
    <s v=""/>
    <b v="0"/>
    <n v="1"/>
    <s v="1184490462012497922"/>
    <s v="Twitter Web App"/>
    <b v="0"/>
    <s v="1184490462012497922"/>
    <s v="Tweet"/>
    <n v="0"/>
    <n v="0"/>
    <m/>
    <m/>
    <m/>
    <m/>
    <m/>
    <m/>
    <m/>
    <m/>
    <n v="2"/>
    <s v="5"/>
    <s v="5"/>
    <n v="1"/>
    <n v="3.8461538461538463"/>
    <n v="1"/>
    <n v="3.8461538461538463"/>
    <n v="0"/>
    <n v="0"/>
    <n v="24"/>
    <n v="92.3076923076923"/>
    <n v="26"/>
  </r>
  <r>
    <s v="jillgw"/>
    <s v="jillgw"/>
    <m/>
    <m/>
    <m/>
    <m/>
    <m/>
    <m/>
    <m/>
    <m/>
    <s v="No"/>
    <n v="323"/>
    <m/>
    <m/>
    <x v="1"/>
    <d v="2019-10-16T15:27:14.000"/>
    <s v="Do One Thing This Month to Improve Maternal Health https://t.co/l2RAcuYAGi"/>
    <s v="https://www.lamaze.org/Home/artmid/436/articleid/2440"/>
    <s v="lamaze.org"/>
    <x v="1"/>
    <m/>
    <s v="http://pbs.twimg.com/profile_images/591575412880191490/eVU41ZDR_normal.jpg"/>
    <x v="219"/>
    <s v="https://twitter.com/#!/jillgw/status/1184490992419921926"/>
    <m/>
    <m/>
    <s v="1184490992419921926"/>
    <m/>
    <b v="0"/>
    <n v="0"/>
    <s v=""/>
    <b v="0"/>
    <s v="en"/>
    <m/>
    <s v=""/>
    <b v="0"/>
    <n v="0"/>
    <s v=""/>
    <s v="Twitter Web Client"/>
    <b v="0"/>
    <s v="1184490992419921926"/>
    <s v="Tweet"/>
    <n v="0"/>
    <n v="0"/>
    <m/>
    <m/>
    <m/>
    <m/>
    <m/>
    <m/>
    <m/>
    <m/>
    <n v="3"/>
    <s v="5"/>
    <s v="5"/>
    <n v="1"/>
    <n v="11.11111111111111"/>
    <n v="0"/>
    <n v="0"/>
    <n v="0"/>
    <n v="0"/>
    <n v="8"/>
    <n v="88.88888888888889"/>
    <n v="9"/>
  </r>
  <r>
    <s v="coatclinic"/>
    <s v="coatclinic"/>
    <m/>
    <m/>
    <m/>
    <m/>
    <m/>
    <m/>
    <m/>
    <m/>
    <s v="No"/>
    <n v="324"/>
    <m/>
    <m/>
    <x v="1"/>
    <d v="2019-10-16T15:49:42.000"/>
    <s v="Dr. Shruti Sridhar always amazed to see the transformation a couple undergoes after being through #childbirth classes. This couple was even more special for The Purple Coat Clinic_x000a__x000a_#Lamaze #childbirthclass #pregnancypreparation #naturalbirth #midwife #motherbaby #mothersvoices https://t.co/JlAW5H7reR"/>
    <m/>
    <m/>
    <x v="34"/>
    <s v="https://pbs.twimg.com/media/EHAtbAVUcAENtgU.jpg"/>
    <s v="https://pbs.twimg.com/media/EHAtbAVUcAENtgU.jpg"/>
    <x v="220"/>
    <s v="https://twitter.com/#!/coatclinic/status/1184496649894125568"/>
    <m/>
    <m/>
    <s v="1184496649894125568"/>
    <m/>
    <b v="0"/>
    <n v="0"/>
    <s v=""/>
    <b v="0"/>
    <s v="en"/>
    <m/>
    <s v=""/>
    <b v="0"/>
    <n v="0"/>
    <s v=""/>
    <s v="Twitter Web App"/>
    <b v="0"/>
    <s v="1184496649894125568"/>
    <s v="Tweet"/>
    <n v="0"/>
    <n v="0"/>
    <m/>
    <m/>
    <m/>
    <m/>
    <m/>
    <m/>
    <m/>
    <m/>
    <n v="1"/>
    <s v="1"/>
    <s v="1"/>
    <n v="1"/>
    <n v="2.857142857142857"/>
    <n v="0"/>
    <n v="0"/>
    <n v="0"/>
    <n v="0"/>
    <n v="34"/>
    <n v="97.14285714285714"/>
    <n v="35"/>
  </r>
  <r>
    <s v="tfromthetdot"/>
    <s v="adamserwer"/>
    <m/>
    <m/>
    <m/>
    <m/>
    <m/>
    <m/>
    <m/>
    <m/>
    <s v="No"/>
    <n v="325"/>
    <m/>
    <m/>
    <x v="2"/>
    <d v="2019-10-16T17:21:16.000"/>
    <s v="@AdamSerwer I bet they left that part off the lamaze class syllabus."/>
    <m/>
    <m/>
    <x v="1"/>
    <m/>
    <s v="http://pbs.twimg.com/profile_images/1115091676446502912/wrw5aUas_normal.jpg"/>
    <x v="221"/>
    <s v="https://twitter.com/#!/tfromthetdot/status/1184519690087010305"/>
    <m/>
    <m/>
    <s v="1184519690087010305"/>
    <s v="1184506213477711875"/>
    <b v="0"/>
    <n v="0"/>
    <s v="16326882"/>
    <b v="0"/>
    <s v="en"/>
    <m/>
    <s v=""/>
    <b v="0"/>
    <n v="0"/>
    <s v=""/>
    <s v="Twitter for iPhone"/>
    <b v="0"/>
    <s v="1184506213477711875"/>
    <s v="Tweet"/>
    <n v="0"/>
    <n v="0"/>
    <m/>
    <m/>
    <m/>
    <m/>
    <m/>
    <m/>
    <m/>
    <m/>
    <n v="1"/>
    <s v="46"/>
    <s v="46"/>
    <n v="0"/>
    <n v="0"/>
    <n v="0"/>
    <n v="0"/>
    <n v="0"/>
    <n v="0"/>
    <n v="12"/>
    <n v="100"/>
    <n v="12"/>
  </r>
  <r>
    <s v="kwholesaler"/>
    <s v="kwholesaler"/>
    <m/>
    <m/>
    <m/>
    <m/>
    <m/>
    <m/>
    <m/>
    <m/>
    <s v="No"/>
    <n v="326"/>
    <m/>
    <m/>
    <x v="1"/>
    <d v="2019-10-15T23:03:09.000"/>
    <s v="taking a Lamaze class with my homies so we can help each other out when one of us has  to take a huge shit"/>
    <m/>
    <m/>
    <x v="1"/>
    <m/>
    <s v="http://pbs.twimg.com/profile_images/1166091899096244227/VRL5Woq-_normal.jpg"/>
    <x v="222"/>
    <s v="https://twitter.com/#!/kwholesaler/status/1184243340373573632"/>
    <m/>
    <m/>
    <s v="1184243340373573632"/>
    <m/>
    <b v="0"/>
    <n v="15"/>
    <s v=""/>
    <b v="0"/>
    <s v="en"/>
    <m/>
    <s v=""/>
    <b v="0"/>
    <n v="2"/>
    <s v=""/>
    <s v="Twitter Web App"/>
    <b v="0"/>
    <s v="1184243340373573632"/>
    <s v="Tweet"/>
    <n v="0"/>
    <n v="0"/>
    <m/>
    <m/>
    <m/>
    <m/>
    <m/>
    <m/>
    <m/>
    <m/>
    <n v="2"/>
    <s v="11"/>
    <s v="11"/>
    <n v="0"/>
    <n v="0"/>
    <n v="1"/>
    <n v="4.166666666666667"/>
    <n v="0"/>
    <n v="0"/>
    <n v="23"/>
    <n v="95.83333333333333"/>
    <n v="24"/>
  </r>
  <r>
    <s v="kwholesaler"/>
    <s v="kwholesaler"/>
    <m/>
    <m/>
    <m/>
    <m/>
    <m/>
    <m/>
    <m/>
    <m/>
    <s v="No"/>
    <n v="327"/>
    <m/>
    <m/>
    <x v="1"/>
    <d v="2019-10-16T17:42:34.000"/>
    <s v="RT @KWholesaler: taking a Lamaze class with my homies so we can help each other out when one of us has  to take a huge shit"/>
    <m/>
    <m/>
    <x v="1"/>
    <m/>
    <s v="http://pbs.twimg.com/profile_images/1166091899096244227/VRL5Woq-_normal.jpg"/>
    <x v="223"/>
    <s v="https://twitter.com/#!/kwholesaler/status/1184525051477086208"/>
    <m/>
    <m/>
    <s v="1184525051477086208"/>
    <m/>
    <b v="0"/>
    <n v="0"/>
    <s v=""/>
    <b v="0"/>
    <s v="en"/>
    <m/>
    <s v=""/>
    <b v="0"/>
    <n v="3"/>
    <s v="1184243340373573632"/>
    <s v="Twitter Web App"/>
    <b v="0"/>
    <s v="1184243340373573632"/>
    <s v="Tweet"/>
    <n v="0"/>
    <n v="0"/>
    <m/>
    <m/>
    <m/>
    <m/>
    <m/>
    <m/>
    <m/>
    <m/>
    <n v="2"/>
    <s v="11"/>
    <s v="11"/>
    <n v="0"/>
    <n v="0"/>
    <n v="1"/>
    <n v="3.8461538461538463"/>
    <n v="0"/>
    <n v="0"/>
    <n v="25"/>
    <n v="96.15384615384616"/>
    <n v="26"/>
  </r>
  <r>
    <s v="joe43174234"/>
    <s v="joe43174234"/>
    <m/>
    <m/>
    <m/>
    <m/>
    <m/>
    <m/>
    <m/>
    <m/>
    <s v="No"/>
    <n v="328"/>
    <m/>
    <m/>
    <x v="1"/>
    <d v="2019-10-16T19:19:12.000"/>
    <s v="So Iv started an instructional class for the working class man and women . It called “ Ass Lamaze “ for the working class .  To help you master taking it up the ass at work every week .  DM for details"/>
    <m/>
    <m/>
    <x v="1"/>
    <m/>
    <s v="http://pbs.twimg.com/profile_images/1170914892691329025/_BFm9ACW_normal.jpg"/>
    <x v="224"/>
    <s v="https://twitter.com/#!/joe43174234/status/1184549370202476544"/>
    <m/>
    <m/>
    <s v="1184549370202476544"/>
    <m/>
    <b v="0"/>
    <n v="0"/>
    <s v=""/>
    <b v="0"/>
    <s v="en"/>
    <m/>
    <s v=""/>
    <b v="0"/>
    <n v="0"/>
    <s v=""/>
    <s v="Twitter for iPhone"/>
    <b v="0"/>
    <s v="1184549370202476544"/>
    <s v="Tweet"/>
    <n v="0"/>
    <n v="0"/>
    <m/>
    <m/>
    <m/>
    <m/>
    <m/>
    <m/>
    <m/>
    <m/>
    <n v="1"/>
    <s v="1"/>
    <s v="1"/>
    <n v="2"/>
    <n v="5.405405405405405"/>
    <n v="0"/>
    <n v="0"/>
    <n v="0"/>
    <n v="0"/>
    <n v="35"/>
    <n v="94.5945945945946"/>
    <n v="37"/>
  </r>
  <r>
    <s v="goodwomenhealth"/>
    <s v="lorishemek"/>
    <m/>
    <m/>
    <m/>
    <m/>
    <m/>
    <m/>
    <m/>
    <m/>
    <s v="No"/>
    <n v="329"/>
    <m/>
    <m/>
    <x v="2"/>
    <d v="2019-10-16T19:22:23.000"/>
    <s v="@LoriShemek Aka Lamaze Method.💙💚💛💜💥"/>
    <m/>
    <m/>
    <x v="1"/>
    <m/>
    <s v="http://pbs.twimg.com/profile_images/922490786863767552/Ozh2mspI_normal.jpg"/>
    <x v="225"/>
    <s v="https://twitter.com/#!/goodwomenhealth/status/1184550170710511616"/>
    <m/>
    <m/>
    <s v="1184550170710511616"/>
    <s v="1184042227850448897"/>
    <b v="0"/>
    <n v="0"/>
    <s v="22448617"/>
    <b v="0"/>
    <s v="tl"/>
    <m/>
    <s v=""/>
    <b v="0"/>
    <n v="0"/>
    <s v=""/>
    <s v="Twitter Web App"/>
    <b v="0"/>
    <s v="1184042227850448897"/>
    <s v="Tweet"/>
    <n v="0"/>
    <n v="0"/>
    <m/>
    <m/>
    <m/>
    <m/>
    <m/>
    <m/>
    <m/>
    <m/>
    <n v="1"/>
    <s v="45"/>
    <s v="45"/>
    <n v="0"/>
    <n v="0"/>
    <n v="0"/>
    <n v="0"/>
    <n v="0"/>
    <n v="0"/>
    <n v="4"/>
    <n v="100"/>
    <n v="4"/>
  </r>
  <r>
    <s v="fnxfleder"/>
    <s v="mongraal"/>
    <m/>
    <m/>
    <m/>
    <m/>
    <m/>
    <m/>
    <m/>
    <m/>
    <s v="No"/>
    <n v="330"/>
    <m/>
    <m/>
    <x v="0"/>
    <d v="2019-10-04T17:59:51.000"/>
    <s v="I turtle as fast as you on mobile @Mongraal :) https://t.co/lA6ujTQwZ7"/>
    <m/>
    <m/>
    <x v="1"/>
    <s v="https://pbs.twimg.com/ext_tw_video_thumb/1180180650885865479/pu/img/3ss54dzSA3O2eeyu.jpg"/>
    <s v="https://pbs.twimg.com/ext_tw_video_thumb/1180180650885865479/pu/img/3ss54dzSA3O2eeyu.jpg"/>
    <x v="226"/>
    <s v="https://twitter.com/#!/fnxfleder/status/1180180746654408704"/>
    <m/>
    <m/>
    <s v="1180180746654408704"/>
    <m/>
    <b v="0"/>
    <n v="1723"/>
    <s v=""/>
    <b v="0"/>
    <s v="en"/>
    <m/>
    <s v=""/>
    <b v="0"/>
    <n v="234"/>
    <s v=""/>
    <s v="Twitter for iPad"/>
    <b v="0"/>
    <s v="1180180746654408704"/>
    <s v="Retweet"/>
    <n v="0"/>
    <n v="0"/>
    <m/>
    <m/>
    <m/>
    <m/>
    <m/>
    <m/>
    <m/>
    <m/>
    <n v="1"/>
    <s v="4"/>
    <s v="4"/>
    <n v="1"/>
    <n v="11.11111111111111"/>
    <n v="0"/>
    <n v="0"/>
    <n v="0"/>
    <n v="0"/>
    <n v="8"/>
    <n v="88.88888888888889"/>
    <n v="9"/>
  </r>
  <r>
    <s v="lamaze_lucas"/>
    <s v="fnxfleder"/>
    <m/>
    <m/>
    <m/>
    <m/>
    <m/>
    <m/>
    <m/>
    <m/>
    <s v="No"/>
    <n v="331"/>
    <m/>
    <m/>
    <x v="0"/>
    <d v="2019-10-05T06:21:59.000"/>
    <s v="RT @FnXFleder: I turtle as fast as you on mobile @Mongraal :) https://t.co/lA6ujTQwZ7"/>
    <m/>
    <m/>
    <x v="1"/>
    <s v="https://pbs.twimg.com/ext_tw_video_thumb/1180180650885865479/pu/img/3ss54dzSA3O2eeyu.jpg"/>
    <s v="https://pbs.twimg.com/ext_tw_video_thumb/1180180650885865479/pu/img/3ss54dzSA3O2eeyu.jpg"/>
    <x v="227"/>
    <s v="https://twitter.com/#!/lamaze_lucas/status/1180367510975242240"/>
    <m/>
    <m/>
    <s v="1180367510975242240"/>
    <m/>
    <b v="0"/>
    <n v="0"/>
    <s v=""/>
    <b v="0"/>
    <s v="en"/>
    <m/>
    <s v=""/>
    <b v="0"/>
    <n v="234"/>
    <s v="1180180746654408704"/>
    <s v="Twitter for iPhone"/>
    <b v="0"/>
    <s v="1180180746654408704"/>
    <s v="Tweet"/>
    <n v="0"/>
    <n v="0"/>
    <m/>
    <m/>
    <m/>
    <m/>
    <m/>
    <m/>
    <m/>
    <m/>
    <n v="1"/>
    <s v="4"/>
    <s v="4"/>
    <m/>
    <m/>
    <m/>
    <m/>
    <m/>
    <m/>
    <m/>
    <m/>
    <m/>
  </r>
  <r>
    <s v="benjyfishy"/>
    <s v="benjyfishy"/>
    <m/>
    <m/>
    <m/>
    <m/>
    <m/>
    <m/>
    <m/>
    <m/>
    <s v="No"/>
    <n v="332"/>
    <m/>
    <m/>
    <x v="1"/>
    <d v="2019-10-13T18:23:59.000"/>
    <s v="rt + like this tweet and also follow me im gonna follow some people back"/>
    <m/>
    <m/>
    <x v="1"/>
    <m/>
    <s v="http://pbs.twimg.com/profile_images/1158314053544140801/mOIvmQDB_normal.jpg"/>
    <x v="228"/>
    <s v="https://twitter.com/#!/benjyfishy/status/1183448310725644289"/>
    <m/>
    <m/>
    <s v="1183448310725644289"/>
    <m/>
    <b v="0"/>
    <n v="11391"/>
    <s v=""/>
    <b v="0"/>
    <s v="en"/>
    <m/>
    <s v=""/>
    <b v="0"/>
    <n v="6055"/>
    <s v=""/>
    <s v="Twitter Web App"/>
    <b v="0"/>
    <s v="1183448310725644289"/>
    <s v="Retweet"/>
    <n v="0"/>
    <n v="0"/>
    <m/>
    <m/>
    <m/>
    <m/>
    <m/>
    <m/>
    <m/>
    <m/>
    <n v="1"/>
    <s v="4"/>
    <s v="4"/>
    <n v="1"/>
    <n v="7.142857142857143"/>
    <n v="0"/>
    <n v="0"/>
    <n v="0"/>
    <n v="0"/>
    <n v="13"/>
    <n v="92.85714285714286"/>
    <n v="14"/>
  </r>
  <r>
    <s v="lamaze_lucas"/>
    <s v="benjyfishy"/>
    <m/>
    <m/>
    <m/>
    <m/>
    <m/>
    <m/>
    <m/>
    <m/>
    <s v="No"/>
    <n v="333"/>
    <m/>
    <m/>
    <x v="0"/>
    <d v="2019-10-13T18:25:11.000"/>
    <s v="RT @benjyfishy: rt + like this tweet and also follow me im gonna follow some people back"/>
    <m/>
    <m/>
    <x v="1"/>
    <m/>
    <s v="http://pbs.twimg.com/profile_images/1175543156101799936/1bkCOhh-_normal.jpg"/>
    <x v="229"/>
    <s v="https://twitter.com/#!/lamaze_lucas/status/1183448612736569345"/>
    <m/>
    <m/>
    <s v="1183448612736569345"/>
    <m/>
    <b v="0"/>
    <n v="0"/>
    <s v=""/>
    <b v="0"/>
    <s v="en"/>
    <m/>
    <s v=""/>
    <b v="0"/>
    <n v="6055"/>
    <s v="1183448310725644289"/>
    <s v="Twitter for iPhone"/>
    <b v="0"/>
    <s v="1183448310725644289"/>
    <s v="Tweet"/>
    <n v="0"/>
    <n v="0"/>
    <m/>
    <m/>
    <m/>
    <m/>
    <m/>
    <m/>
    <m/>
    <m/>
    <n v="1"/>
    <s v="4"/>
    <s v="4"/>
    <n v="1"/>
    <n v="6.25"/>
    <n v="0"/>
    <n v="0"/>
    <n v="0"/>
    <n v="0"/>
    <n v="15"/>
    <n v="93.75"/>
    <n v="16"/>
  </r>
  <r>
    <s v="ewok"/>
    <s v="ewok"/>
    <m/>
    <m/>
    <m/>
    <m/>
    <m/>
    <m/>
    <m/>
    <m/>
    <s v="No"/>
    <n v="334"/>
    <m/>
    <m/>
    <x v="1"/>
    <d v="2019-10-13T18:21:59.000"/>
    <s v="Goodnight. Guys. https://t.co/TTFEi7qNOr"/>
    <m/>
    <m/>
    <x v="1"/>
    <s v="https://pbs.twimg.com/media/EGxzgg0X0AMhYut.png"/>
    <s v="https://pbs.twimg.com/media/EGxzgg0X0AMhYut.png"/>
    <x v="230"/>
    <s v="https://twitter.com/#!/ewok/status/1183447809208586241"/>
    <m/>
    <m/>
    <s v="1183447809208586241"/>
    <m/>
    <b v="0"/>
    <n v="4503"/>
    <s v=""/>
    <b v="0"/>
    <s v="en"/>
    <m/>
    <s v=""/>
    <b v="0"/>
    <n v="406"/>
    <s v=""/>
    <s v="Twitter Web App"/>
    <b v="0"/>
    <s v="1183447809208586241"/>
    <s v="Retweet"/>
    <n v="0"/>
    <n v="0"/>
    <m/>
    <m/>
    <m/>
    <m/>
    <m/>
    <m/>
    <m/>
    <m/>
    <n v="1"/>
    <s v="4"/>
    <s v="4"/>
    <n v="0"/>
    <n v="0"/>
    <n v="0"/>
    <n v="0"/>
    <n v="0"/>
    <n v="0"/>
    <n v="2"/>
    <n v="100"/>
    <n v="2"/>
  </r>
  <r>
    <s v="lamaze_lucas"/>
    <s v="ewok"/>
    <m/>
    <m/>
    <m/>
    <m/>
    <m/>
    <m/>
    <m/>
    <m/>
    <s v="No"/>
    <n v="335"/>
    <m/>
    <m/>
    <x v="0"/>
    <d v="2019-10-13T18:25:59.000"/>
    <s v="RT @Ewok: Goodnight. Guys. https://t.co/TTFEi7qNOr"/>
    <m/>
    <m/>
    <x v="1"/>
    <s v="https://pbs.twimg.com/media/EGxzgg0X0AMhYut.png"/>
    <s v="https://pbs.twimg.com/media/EGxzgg0X0AMhYut.png"/>
    <x v="231"/>
    <s v="https://twitter.com/#!/lamaze_lucas/status/1183448814126075904"/>
    <m/>
    <m/>
    <s v="1183448814126075904"/>
    <m/>
    <b v="0"/>
    <n v="0"/>
    <s v=""/>
    <b v="0"/>
    <s v="en"/>
    <m/>
    <s v=""/>
    <b v="0"/>
    <n v="406"/>
    <s v="1183447809208586241"/>
    <s v="Twitter for iPhone"/>
    <b v="0"/>
    <s v="1183447809208586241"/>
    <s v="Tweet"/>
    <n v="0"/>
    <n v="0"/>
    <m/>
    <m/>
    <m/>
    <m/>
    <m/>
    <m/>
    <m/>
    <m/>
    <n v="1"/>
    <s v="4"/>
    <s v="4"/>
    <n v="0"/>
    <n v="0"/>
    <n v="0"/>
    <n v="0"/>
    <n v="0"/>
    <n v="0"/>
    <n v="4"/>
    <n v="100"/>
    <n v="4"/>
  </r>
  <r>
    <s v="sly_nikof"/>
    <s v="sly_nikof"/>
    <m/>
    <m/>
    <m/>
    <m/>
    <m/>
    <m/>
    <m/>
    <m/>
    <s v="No"/>
    <n v="336"/>
    <m/>
    <m/>
    <x v="1"/>
    <d v="2019-10-13T18:26:00.000"/>
    <s v="10 000 Rt on coupe la couette de Hunter en live"/>
    <m/>
    <m/>
    <x v="1"/>
    <m/>
    <s v="http://pbs.twimg.com/profile_images/1075046191262588928/YrlYkK2W_normal.jpg"/>
    <x v="232"/>
    <s v="https://twitter.com/#!/sly_nikof/status/1183448819100536834"/>
    <m/>
    <m/>
    <s v="1183448819100536834"/>
    <m/>
    <b v="0"/>
    <n v="4400"/>
    <s v=""/>
    <b v="0"/>
    <s v="fr"/>
    <m/>
    <s v=""/>
    <b v="0"/>
    <n v="10704"/>
    <s v=""/>
    <s v="Twitter Web App"/>
    <b v="0"/>
    <s v="1183448819100536834"/>
    <s v="Retweet"/>
    <n v="0"/>
    <n v="0"/>
    <m/>
    <m/>
    <m/>
    <m/>
    <m/>
    <m/>
    <m/>
    <m/>
    <n v="1"/>
    <s v="4"/>
    <s v="4"/>
    <n v="0"/>
    <n v="0"/>
    <n v="0"/>
    <n v="0"/>
    <n v="0"/>
    <n v="0"/>
    <n v="11"/>
    <n v="100"/>
    <n v="11"/>
  </r>
  <r>
    <s v="lamaze_lucas"/>
    <s v="sly_nikof"/>
    <m/>
    <m/>
    <m/>
    <m/>
    <m/>
    <m/>
    <m/>
    <m/>
    <s v="No"/>
    <n v="337"/>
    <m/>
    <m/>
    <x v="0"/>
    <d v="2019-10-13T18:28:25.000"/>
    <s v="RT @Sly_Nikof: 10 000 Rt on coupe la couette de Hunter en live"/>
    <m/>
    <m/>
    <x v="1"/>
    <m/>
    <s v="http://pbs.twimg.com/profile_images/1175543156101799936/1bkCOhh-_normal.jpg"/>
    <x v="233"/>
    <s v="https://twitter.com/#!/lamaze_lucas/status/1183449426666446848"/>
    <m/>
    <m/>
    <s v="1183449426666446848"/>
    <m/>
    <b v="0"/>
    <n v="0"/>
    <s v=""/>
    <b v="0"/>
    <s v="fr"/>
    <m/>
    <s v=""/>
    <b v="0"/>
    <n v="10704"/>
    <s v="1183448819100536834"/>
    <s v="Twitter for iPhone"/>
    <b v="0"/>
    <s v="1183448819100536834"/>
    <s v="Tweet"/>
    <n v="0"/>
    <n v="0"/>
    <m/>
    <m/>
    <m/>
    <m/>
    <m/>
    <m/>
    <m/>
    <m/>
    <n v="1"/>
    <s v="4"/>
    <s v="4"/>
    <n v="0"/>
    <n v="0"/>
    <n v="0"/>
    <n v="0"/>
    <n v="0"/>
    <n v="0"/>
    <n v="13"/>
    <n v="100"/>
    <n v="13"/>
  </r>
  <r>
    <s v="prismteeqzy"/>
    <s v="prismteeqzy"/>
    <m/>
    <m/>
    <m/>
    <m/>
    <m/>
    <m/>
    <m/>
    <m/>
    <s v="No"/>
    <n v="338"/>
    <m/>
    <m/>
    <x v="1"/>
    <d v="2019-10-13T18:29:30.000"/>
    <s v="Retweetez, likez et followez moi, je follow pas ceux qu'ils le font."/>
    <m/>
    <m/>
    <x v="1"/>
    <m/>
    <s v="http://pbs.twimg.com/profile_images/1092505802965946370/RCYtBq7m_normal.jpg"/>
    <x v="234"/>
    <s v="https://twitter.com/#!/prismteeqzy/status/1183449701003214848"/>
    <m/>
    <m/>
    <s v="1183449701003214848"/>
    <m/>
    <b v="0"/>
    <n v="2079"/>
    <s v=""/>
    <b v="0"/>
    <s v="fr"/>
    <m/>
    <s v=""/>
    <b v="0"/>
    <n v="1050"/>
    <s v=""/>
    <s v="Twitter for iPhone"/>
    <b v="0"/>
    <s v="1183449701003214848"/>
    <s v="Retweet"/>
    <n v="0"/>
    <n v="0"/>
    <m/>
    <m/>
    <m/>
    <m/>
    <m/>
    <m/>
    <m/>
    <m/>
    <n v="1"/>
    <s v="4"/>
    <s v="4"/>
    <n v="0"/>
    <n v="0"/>
    <n v="0"/>
    <n v="0"/>
    <n v="0"/>
    <n v="0"/>
    <n v="12"/>
    <n v="100"/>
    <n v="12"/>
  </r>
  <r>
    <s v="lamaze_lucas"/>
    <s v="prismteeqzy"/>
    <m/>
    <m/>
    <m/>
    <m/>
    <m/>
    <m/>
    <m/>
    <m/>
    <s v="No"/>
    <n v="339"/>
    <m/>
    <m/>
    <x v="0"/>
    <d v="2019-10-13T18:30:04.000"/>
    <s v="RT @PrismTeeqzy: Retweetez, likez et followez moi, je follow pas ceux qu'ils le font."/>
    <m/>
    <m/>
    <x v="1"/>
    <m/>
    <s v="http://pbs.twimg.com/profile_images/1175543156101799936/1bkCOhh-_normal.jpg"/>
    <x v="235"/>
    <s v="https://twitter.com/#!/lamaze_lucas/status/1183449841076178962"/>
    <m/>
    <m/>
    <s v="1183449841076178962"/>
    <m/>
    <b v="0"/>
    <n v="0"/>
    <s v=""/>
    <b v="0"/>
    <s v="fr"/>
    <m/>
    <s v=""/>
    <b v="0"/>
    <n v="1050"/>
    <s v="1183449701003214848"/>
    <s v="Twitter for iPhone"/>
    <b v="0"/>
    <s v="1183449701003214848"/>
    <s v="Tweet"/>
    <n v="0"/>
    <n v="0"/>
    <m/>
    <m/>
    <m/>
    <m/>
    <m/>
    <m/>
    <m/>
    <m/>
    <n v="1"/>
    <s v="4"/>
    <s v="4"/>
    <n v="0"/>
    <n v="0"/>
    <n v="0"/>
    <n v="0"/>
    <n v="0"/>
    <n v="0"/>
    <n v="14"/>
    <n v="100"/>
    <n v="14"/>
  </r>
  <r>
    <s v="lamaze_lucas"/>
    <s v="prismteeqzy"/>
    <m/>
    <m/>
    <m/>
    <m/>
    <m/>
    <m/>
    <m/>
    <m/>
    <s v="No"/>
    <n v="340"/>
    <m/>
    <m/>
    <x v="2"/>
    <d v="2019-10-13T18:30:37.000"/>
    <s v="@PrismTeeqzy O zut j’ai retweeté et like"/>
    <m/>
    <m/>
    <x v="1"/>
    <m/>
    <s v="http://pbs.twimg.com/profile_images/1175543156101799936/1bkCOhh-_normal.jpg"/>
    <x v="236"/>
    <s v="https://twitter.com/#!/lamaze_lucas/status/1183449979274321924"/>
    <m/>
    <m/>
    <s v="1183449979274321924"/>
    <s v="1183449701003214848"/>
    <b v="0"/>
    <n v="0"/>
    <s v="1050479376868024321"/>
    <b v="0"/>
    <s v="fr"/>
    <m/>
    <s v=""/>
    <b v="0"/>
    <n v="0"/>
    <s v=""/>
    <s v="Twitter for iPhone"/>
    <b v="0"/>
    <s v="1183449701003214848"/>
    <s v="Tweet"/>
    <n v="0"/>
    <n v="0"/>
    <m/>
    <m/>
    <m/>
    <m/>
    <m/>
    <m/>
    <m/>
    <m/>
    <n v="1"/>
    <s v="4"/>
    <s v="4"/>
    <n v="1"/>
    <n v="12.5"/>
    <n v="0"/>
    <n v="0"/>
    <n v="0"/>
    <n v="0"/>
    <n v="7"/>
    <n v="87.5"/>
    <n v="8"/>
  </r>
  <r>
    <s v="mitr0"/>
    <s v="falconlyy"/>
    <m/>
    <m/>
    <m/>
    <m/>
    <m/>
    <m/>
    <m/>
    <m/>
    <s v="No"/>
    <n v="341"/>
    <m/>
    <m/>
    <x v="0"/>
    <d v="2019-10-13T18:44:03.000"/>
    <s v="kicked @k1nzell from our squad follow @ohcrr and @Falconlyy + RETWEET for a chance to join the new squad"/>
    <m/>
    <m/>
    <x v="1"/>
    <m/>
    <s v="http://pbs.twimg.com/profile_images/1113114796000505857/beDbK9tI_normal.png"/>
    <x v="237"/>
    <s v="https://twitter.com/#!/mitr0/status/1183453361749856257"/>
    <m/>
    <m/>
    <s v="1183453361749856257"/>
    <m/>
    <b v="0"/>
    <n v="1981"/>
    <s v=""/>
    <b v="0"/>
    <s v="en"/>
    <m/>
    <s v=""/>
    <b v="0"/>
    <n v="439"/>
    <s v=""/>
    <s v="Twitter Web App"/>
    <b v="0"/>
    <s v="1183453361749856257"/>
    <s v="Retweet"/>
    <n v="0"/>
    <n v="0"/>
    <m/>
    <m/>
    <m/>
    <m/>
    <m/>
    <m/>
    <m/>
    <m/>
    <n v="1"/>
    <s v="4"/>
    <s v="4"/>
    <m/>
    <m/>
    <m/>
    <m/>
    <m/>
    <m/>
    <m/>
    <m/>
    <m/>
  </r>
  <r>
    <s v="lamaze_lucas"/>
    <s v="falconlyy"/>
    <m/>
    <m/>
    <m/>
    <m/>
    <m/>
    <m/>
    <m/>
    <m/>
    <s v="No"/>
    <n v="342"/>
    <m/>
    <m/>
    <x v="0"/>
    <d v="2019-10-13T18:44:18.000"/>
    <s v="RT @mitr0: kicked @k1nzell from our squad follow @ohcrr and @Falconlyy + RETWEET for a chance to join the new squad"/>
    <m/>
    <m/>
    <x v="1"/>
    <m/>
    <s v="http://pbs.twimg.com/profile_images/1175543156101799936/1bkCOhh-_normal.jpg"/>
    <x v="238"/>
    <s v="https://twitter.com/#!/lamaze_lucas/status/1183453424488255494"/>
    <m/>
    <m/>
    <s v="1183453424488255494"/>
    <m/>
    <b v="0"/>
    <n v="0"/>
    <s v=""/>
    <b v="0"/>
    <s v="en"/>
    <m/>
    <s v=""/>
    <b v="0"/>
    <n v="439"/>
    <s v="1183453361749856257"/>
    <s v="Twitter for iPhone"/>
    <b v="0"/>
    <s v="1183453361749856257"/>
    <s v="Tweet"/>
    <n v="0"/>
    <n v="0"/>
    <m/>
    <m/>
    <m/>
    <m/>
    <m/>
    <m/>
    <m/>
    <m/>
    <n v="1"/>
    <s v="4"/>
    <s v="4"/>
    <m/>
    <m/>
    <m/>
    <m/>
    <m/>
    <m/>
    <m/>
    <m/>
    <m/>
  </r>
  <r>
    <s v="mitr0"/>
    <s v="mitr0"/>
    <m/>
    <m/>
    <m/>
    <m/>
    <m/>
    <m/>
    <m/>
    <m/>
    <s v="No"/>
    <n v="347"/>
    <m/>
    <m/>
    <x v="1"/>
    <d v="2019-10-13T18:23:07.000"/>
    <s v="retweet this and follow me like if done"/>
    <m/>
    <m/>
    <x v="1"/>
    <m/>
    <s v="http://pbs.twimg.com/profile_images/1113114796000505857/beDbK9tI_normal.png"/>
    <x v="239"/>
    <s v="https://twitter.com/#!/mitr0/status/1183448091502010368"/>
    <m/>
    <m/>
    <s v="1183448091502010368"/>
    <m/>
    <b v="0"/>
    <n v="5696"/>
    <s v=""/>
    <b v="0"/>
    <s v="en"/>
    <m/>
    <s v=""/>
    <b v="0"/>
    <n v="2160"/>
    <s v=""/>
    <s v="Twitter Web App"/>
    <b v="0"/>
    <s v="1183448091502010368"/>
    <s v="Retweet"/>
    <n v="0"/>
    <n v="0"/>
    <m/>
    <m/>
    <m/>
    <m/>
    <m/>
    <m/>
    <m/>
    <m/>
    <n v="2"/>
    <s v="4"/>
    <s v="4"/>
    <n v="1"/>
    <n v="12.5"/>
    <n v="0"/>
    <n v="0"/>
    <n v="0"/>
    <n v="0"/>
    <n v="7"/>
    <n v="87.5"/>
    <n v="8"/>
  </r>
  <r>
    <s v="mitr0"/>
    <s v="mitr0"/>
    <m/>
    <m/>
    <m/>
    <m/>
    <m/>
    <m/>
    <m/>
    <m/>
    <s v="No"/>
    <n v="348"/>
    <m/>
    <m/>
    <x v="1"/>
    <d v="2019-10-13T18:24:28.000"/>
    <s v="everyone is copying me im done"/>
    <m/>
    <m/>
    <x v="1"/>
    <m/>
    <s v="http://pbs.twimg.com/profile_images/1113114796000505857/beDbK9tI_normal.png"/>
    <x v="240"/>
    <s v="https://twitter.com/#!/mitr0/status/1183448433153232904"/>
    <m/>
    <m/>
    <s v="1183448433153232904"/>
    <m/>
    <b v="0"/>
    <n v="3265"/>
    <s v=""/>
    <b v="0"/>
    <s v="en"/>
    <m/>
    <s v=""/>
    <b v="0"/>
    <n v="205"/>
    <s v=""/>
    <s v="Twitter Web App"/>
    <b v="0"/>
    <s v="1183448433153232904"/>
    <s v="Retweet"/>
    <n v="0"/>
    <n v="0"/>
    <m/>
    <m/>
    <m/>
    <m/>
    <m/>
    <m/>
    <m/>
    <m/>
    <n v="2"/>
    <s v="4"/>
    <s v="4"/>
    <n v="0"/>
    <n v="0"/>
    <n v="0"/>
    <n v="0"/>
    <n v="0"/>
    <n v="0"/>
    <n v="6"/>
    <n v="100"/>
    <n v="6"/>
  </r>
  <r>
    <s v="lamaze_lucas"/>
    <s v="mitr0"/>
    <m/>
    <m/>
    <m/>
    <m/>
    <m/>
    <m/>
    <m/>
    <m/>
    <s v="No"/>
    <n v="349"/>
    <m/>
    <m/>
    <x v="0"/>
    <d v="2019-10-13T18:25:17.000"/>
    <s v="RT @mitr0: retweet this and follow me like if done"/>
    <m/>
    <m/>
    <x v="1"/>
    <m/>
    <s v="http://pbs.twimg.com/profile_images/1175543156101799936/1bkCOhh-_normal.jpg"/>
    <x v="241"/>
    <s v="https://twitter.com/#!/lamaze_lucas/status/1183448638615359488"/>
    <m/>
    <m/>
    <s v="1183448638615359488"/>
    <m/>
    <b v="0"/>
    <n v="0"/>
    <s v=""/>
    <b v="0"/>
    <s v="en"/>
    <m/>
    <s v=""/>
    <b v="0"/>
    <n v="2160"/>
    <s v="1183448091502010368"/>
    <s v="Twitter for iPhone"/>
    <b v="0"/>
    <s v="1183448091502010368"/>
    <s v="Tweet"/>
    <n v="0"/>
    <n v="0"/>
    <m/>
    <m/>
    <m/>
    <m/>
    <m/>
    <m/>
    <m/>
    <m/>
    <n v="3"/>
    <s v="4"/>
    <s v="4"/>
    <n v="1"/>
    <n v="10"/>
    <n v="0"/>
    <n v="0"/>
    <n v="0"/>
    <n v="0"/>
    <n v="9"/>
    <n v="90"/>
    <n v="10"/>
  </r>
  <r>
    <s v="lamaze_lucas"/>
    <s v="mitr0"/>
    <m/>
    <m/>
    <m/>
    <m/>
    <m/>
    <m/>
    <m/>
    <m/>
    <s v="No"/>
    <n v="350"/>
    <m/>
    <m/>
    <x v="0"/>
    <d v="2019-10-13T18:25:19.000"/>
    <s v="RT @mitr0: everyone is copying me im done"/>
    <m/>
    <m/>
    <x v="1"/>
    <m/>
    <s v="http://pbs.twimg.com/profile_images/1175543156101799936/1bkCOhh-_normal.jpg"/>
    <x v="242"/>
    <s v="https://twitter.com/#!/lamaze_lucas/status/1183448644927868928"/>
    <m/>
    <m/>
    <s v="1183448644927868928"/>
    <m/>
    <b v="0"/>
    <n v="0"/>
    <s v=""/>
    <b v="0"/>
    <s v="en"/>
    <m/>
    <s v=""/>
    <b v="0"/>
    <n v="205"/>
    <s v="1183448433153232904"/>
    <s v="Twitter for iPhone"/>
    <b v="0"/>
    <s v="1183448433153232904"/>
    <s v="Tweet"/>
    <n v="0"/>
    <n v="0"/>
    <m/>
    <m/>
    <m/>
    <m/>
    <m/>
    <m/>
    <m/>
    <m/>
    <n v="3"/>
    <s v="4"/>
    <s v="4"/>
    <n v="0"/>
    <n v="0"/>
    <n v="0"/>
    <n v="0"/>
    <n v="0"/>
    <n v="0"/>
    <n v="8"/>
    <n v="100"/>
    <n v="8"/>
  </r>
  <r>
    <s v="lamaze_lucas"/>
    <s v="prismtomy"/>
    <m/>
    <m/>
    <m/>
    <m/>
    <m/>
    <m/>
    <m/>
    <m/>
    <s v="No"/>
    <n v="352"/>
    <m/>
    <m/>
    <x v="2"/>
    <d v="2019-10-12T13:48:50.000"/>
    <s v="@PrismTomy Mdr le gars a voulu s’appliquer mais à la fin il a vue le résultat et il ses dit non faut stoppé le massacre"/>
    <m/>
    <m/>
    <x v="1"/>
    <m/>
    <s v="http://pbs.twimg.com/profile_images/1175543156101799936/1bkCOhh-_normal.jpg"/>
    <x v="243"/>
    <s v="https://twitter.com/#!/lamaze_lucas/status/1183016679674204160"/>
    <m/>
    <m/>
    <s v="1183016679674204160"/>
    <s v="1183015785733734405"/>
    <b v="0"/>
    <n v="0"/>
    <s v="220048411"/>
    <b v="0"/>
    <s v="fr"/>
    <m/>
    <s v=""/>
    <b v="0"/>
    <n v="0"/>
    <s v=""/>
    <s v="Twitter for iPhone"/>
    <b v="0"/>
    <s v="1183015785733734405"/>
    <s v="Tweet"/>
    <n v="0"/>
    <n v="0"/>
    <m/>
    <m/>
    <m/>
    <m/>
    <m/>
    <m/>
    <m/>
    <m/>
    <n v="2"/>
    <s v="4"/>
    <s v="4"/>
    <n v="0"/>
    <n v="0"/>
    <n v="1"/>
    <n v="3.8461538461538463"/>
    <n v="0"/>
    <n v="0"/>
    <n v="25"/>
    <n v="96.15384615384616"/>
    <n v="26"/>
  </r>
  <r>
    <s v="lamaze_lucas"/>
    <s v="prismtomy"/>
    <m/>
    <m/>
    <m/>
    <m/>
    <m/>
    <m/>
    <m/>
    <m/>
    <s v="No"/>
    <n v="353"/>
    <m/>
    <m/>
    <x v="2"/>
    <d v="2019-10-13T18:46:12.000"/>
    <s v="@PrismTomy 40 min de bug"/>
    <m/>
    <m/>
    <x v="1"/>
    <m/>
    <s v="http://pbs.twimg.com/profile_images/1175543156101799936/1bkCOhh-_normal.jpg"/>
    <x v="244"/>
    <s v="https://twitter.com/#!/lamaze_lucas/status/1183453904450838528"/>
    <m/>
    <m/>
    <s v="1183453904450838528"/>
    <s v="1183453831792857090"/>
    <b v="0"/>
    <n v="0"/>
    <s v="220048411"/>
    <b v="0"/>
    <s v="nl"/>
    <m/>
    <s v=""/>
    <b v="0"/>
    <n v="0"/>
    <s v=""/>
    <s v="Twitter for iPhone"/>
    <b v="0"/>
    <s v="1183453831792857090"/>
    <s v="Tweet"/>
    <n v="0"/>
    <n v="0"/>
    <m/>
    <m/>
    <m/>
    <m/>
    <m/>
    <m/>
    <m/>
    <m/>
    <n v="2"/>
    <s v="4"/>
    <s v="4"/>
    <n v="0"/>
    <n v="0"/>
    <n v="1"/>
    <n v="20"/>
    <n v="0"/>
    <n v="0"/>
    <n v="4"/>
    <n v="80"/>
    <n v="5"/>
  </r>
  <r>
    <s v="prismmushway"/>
    <s v="prismmushway"/>
    <m/>
    <m/>
    <m/>
    <m/>
    <m/>
    <m/>
    <m/>
    <m/>
    <s v="No"/>
    <n v="354"/>
    <m/>
    <m/>
    <x v="1"/>
    <d v="2019-10-13T18:42:50.000"/>
    <s v="POUR LA SAISON 11 JE FAIS GAGNER UNE SOURIS FINAL MOUSE ÉDITION LIMITÉ ET 5 PASSES DE COMBAT POUR GAGNER IL SUFFIT DE RT + FOLLOW ET METTRE LE CODE MUSHWAY DANS LA BOUTIQUE https://t.co/58nZgFXjWr"/>
    <m/>
    <m/>
    <x v="1"/>
    <s v="https://pbs.twimg.com/media/EGx4QpuW4AQ9kcA.jpg"/>
    <s v="https://pbs.twimg.com/media/EGx4QpuW4AQ9kcA.jpg"/>
    <x v="245"/>
    <s v="https://twitter.com/#!/prismmushway/status/1183453056622563334"/>
    <m/>
    <m/>
    <s v="1183453056622563334"/>
    <m/>
    <b v="0"/>
    <n v="3999"/>
    <s v=""/>
    <b v="0"/>
    <s v="fr"/>
    <m/>
    <s v=""/>
    <b v="0"/>
    <n v="5049"/>
    <s v=""/>
    <s v="Twitter for iPhone"/>
    <b v="0"/>
    <s v="1183453056622563334"/>
    <s v="Retweet"/>
    <n v="0"/>
    <n v="0"/>
    <m/>
    <m/>
    <m/>
    <m/>
    <m/>
    <m/>
    <m/>
    <m/>
    <n v="1"/>
    <s v="4"/>
    <s v="4"/>
    <n v="0"/>
    <n v="0"/>
    <n v="0"/>
    <n v="0"/>
    <n v="0"/>
    <n v="0"/>
    <n v="33"/>
    <n v="100"/>
    <n v="33"/>
  </r>
  <r>
    <s v="lamaze_lucas"/>
    <s v="prismmushway"/>
    <m/>
    <m/>
    <m/>
    <m/>
    <m/>
    <m/>
    <m/>
    <m/>
    <s v="No"/>
    <n v="355"/>
    <m/>
    <m/>
    <x v="0"/>
    <d v="2019-10-13T18:43:21.000"/>
    <s v="RT @PrismMushway: POUR LA SAISON 11 JE FAIS GAGNER UNE SOURIS FINAL MOUSE ÉDITION LIMITÉ ET 5 PASSES DE COMBAT POUR GAGNER IL SUFFIT DE RT…"/>
    <m/>
    <m/>
    <x v="1"/>
    <m/>
    <s v="http://pbs.twimg.com/profile_images/1175543156101799936/1bkCOhh-_normal.jpg"/>
    <x v="246"/>
    <s v="https://twitter.com/#!/lamaze_lucas/status/1183453183957491712"/>
    <m/>
    <m/>
    <s v="1183453183957491712"/>
    <m/>
    <b v="0"/>
    <n v="0"/>
    <s v=""/>
    <b v="0"/>
    <s v="fr"/>
    <m/>
    <s v=""/>
    <b v="0"/>
    <n v="5049"/>
    <s v="1183453056622563334"/>
    <s v="Twitter for iPhone"/>
    <b v="0"/>
    <s v="1183453056622563334"/>
    <s v="Tweet"/>
    <n v="0"/>
    <n v="0"/>
    <m/>
    <m/>
    <m/>
    <m/>
    <m/>
    <m/>
    <m/>
    <m/>
    <n v="1"/>
    <s v="4"/>
    <s v="4"/>
    <n v="0"/>
    <n v="0"/>
    <n v="0"/>
    <n v="0"/>
    <n v="0"/>
    <n v="0"/>
    <n v="26"/>
    <n v="100"/>
    <n v="26"/>
  </r>
  <r>
    <s v="lamaze_lucas"/>
    <s v="prismmushway"/>
    <m/>
    <m/>
    <m/>
    <m/>
    <m/>
    <m/>
    <m/>
    <m/>
    <s v="No"/>
    <n v="356"/>
    <m/>
    <m/>
    <x v="2"/>
    <d v="2019-10-13T19:08:27.000"/>
    <s v="@PrismMushway CODE MUSHWAY"/>
    <m/>
    <m/>
    <x v="1"/>
    <m/>
    <s v="http://pbs.twimg.com/profile_images/1175543156101799936/1bkCOhh-_normal.jpg"/>
    <x v="247"/>
    <s v="https://twitter.com/#!/lamaze_lucas/status/1183459503423049728"/>
    <m/>
    <m/>
    <s v="1183459503423049728"/>
    <s v="1183453056622563334"/>
    <b v="0"/>
    <n v="0"/>
    <s v="1045751090111754240"/>
    <b v="0"/>
    <s v="en"/>
    <m/>
    <s v=""/>
    <b v="0"/>
    <n v="0"/>
    <s v=""/>
    <s v="Twitter for iPhone"/>
    <b v="0"/>
    <s v="1183453056622563334"/>
    <s v="Tweet"/>
    <n v="0"/>
    <n v="0"/>
    <m/>
    <m/>
    <m/>
    <m/>
    <m/>
    <m/>
    <m/>
    <m/>
    <n v="1"/>
    <s v="4"/>
    <s v="4"/>
    <n v="0"/>
    <n v="0"/>
    <n v="0"/>
    <n v="0"/>
    <n v="0"/>
    <n v="0"/>
    <n v="3"/>
    <n v="100"/>
    <n v="3"/>
  </r>
  <r>
    <s v="bkalysseller"/>
    <s v="bkalysseller"/>
    <m/>
    <m/>
    <m/>
    <m/>
    <m/>
    <m/>
    <m/>
    <m/>
    <s v="No"/>
    <n v="357"/>
    <m/>
    <m/>
    <x v="1"/>
    <d v="2019-10-13T20:01:02.000"/>
    <s v="J'offre le passe de combat à 1 personne ayant RT + FOLLOW si on peut jouer au jeu avant Minuit :D"/>
    <m/>
    <m/>
    <x v="1"/>
    <m/>
    <s v="http://pbs.twimg.com/profile_images/1173352540274143232/VEw6-1SN_normal.jpg"/>
    <x v="248"/>
    <s v="https://twitter.com/#!/bkalysseller/status/1183472736678625280"/>
    <m/>
    <m/>
    <s v="1183472736678625280"/>
    <m/>
    <b v="0"/>
    <n v="46"/>
    <s v=""/>
    <b v="0"/>
    <s v="fr"/>
    <m/>
    <s v=""/>
    <b v="0"/>
    <n v="66"/>
    <s v=""/>
    <s v="Twitter Web App"/>
    <b v="0"/>
    <s v="1183472736678625280"/>
    <s v="Retweet"/>
    <n v="0"/>
    <n v="0"/>
    <m/>
    <m/>
    <m/>
    <m/>
    <m/>
    <m/>
    <m/>
    <m/>
    <n v="1"/>
    <s v="4"/>
    <s v="4"/>
    <n v="0"/>
    <n v="0"/>
    <n v="1"/>
    <n v="5"/>
    <n v="0"/>
    <n v="0"/>
    <n v="19"/>
    <n v="95"/>
    <n v="20"/>
  </r>
  <r>
    <s v="lamaze_lucas"/>
    <s v="bkalysseller"/>
    <m/>
    <m/>
    <m/>
    <m/>
    <m/>
    <m/>
    <m/>
    <m/>
    <s v="No"/>
    <n v="358"/>
    <m/>
    <m/>
    <x v="0"/>
    <d v="2019-10-13T20:28:06.000"/>
    <s v="RT @BkalysSeller: J'offre le passe de combat à 1 personne ayant RT + FOLLOW si on peut jouer au jeu avant Minuit :D"/>
    <m/>
    <m/>
    <x v="1"/>
    <m/>
    <s v="http://pbs.twimg.com/profile_images/1175543156101799936/1bkCOhh-_normal.jpg"/>
    <x v="249"/>
    <s v="https://twitter.com/#!/lamaze_lucas/status/1183479547347570689"/>
    <m/>
    <m/>
    <s v="1183479547347570689"/>
    <m/>
    <b v="0"/>
    <n v="0"/>
    <s v=""/>
    <b v="0"/>
    <s v="fr"/>
    <m/>
    <s v=""/>
    <b v="0"/>
    <n v="66"/>
    <s v="1183472736678625280"/>
    <s v="Twitter for iPhone"/>
    <b v="0"/>
    <s v="1183472736678625280"/>
    <s v="Tweet"/>
    <n v="0"/>
    <n v="0"/>
    <m/>
    <m/>
    <m/>
    <m/>
    <m/>
    <m/>
    <m/>
    <m/>
    <n v="1"/>
    <s v="4"/>
    <s v="4"/>
    <n v="0"/>
    <n v="0"/>
    <n v="1"/>
    <n v="4.545454545454546"/>
    <n v="0"/>
    <n v="0"/>
    <n v="21"/>
    <n v="95.45454545454545"/>
    <n v="22"/>
  </r>
  <r>
    <s v="prismpayam"/>
    <s v="prismpayam"/>
    <m/>
    <m/>
    <m/>
    <m/>
    <m/>
    <m/>
    <m/>
    <m/>
    <s v="No"/>
    <n v="359"/>
    <m/>
    <m/>
    <x v="1"/>
    <d v="2019-10-14T16:57:28.000"/>
    <s v="RT LIKE COMMENTE AVANT 20 H POUR UN FOLLOWBACK C REPARTI"/>
    <m/>
    <m/>
    <x v="1"/>
    <m/>
    <s v="http://pbs.twimg.com/profile_images/1140014550223347713/9qxKwM_1_normal.jpg"/>
    <x v="250"/>
    <s v="https://twitter.com/#!/prismpayam/status/1183788924541558784"/>
    <m/>
    <m/>
    <s v="1183788924541558784"/>
    <m/>
    <b v="0"/>
    <n v="1077"/>
    <s v=""/>
    <b v="0"/>
    <s v="fr"/>
    <m/>
    <s v=""/>
    <b v="0"/>
    <n v="703"/>
    <s v=""/>
    <s v="Twitter Web App"/>
    <b v="0"/>
    <s v="1183788924541558784"/>
    <s v="Retweet"/>
    <n v="0"/>
    <n v="0"/>
    <m/>
    <m/>
    <m/>
    <m/>
    <m/>
    <m/>
    <m/>
    <m/>
    <n v="1"/>
    <s v="4"/>
    <s v="4"/>
    <n v="1"/>
    <n v="9.090909090909092"/>
    <n v="0"/>
    <n v="0"/>
    <n v="0"/>
    <n v="0"/>
    <n v="10"/>
    <n v="90.9090909090909"/>
    <n v="11"/>
  </r>
  <r>
    <s v="lamaze_lucas"/>
    <s v="prismpayam"/>
    <m/>
    <m/>
    <m/>
    <m/>
    <m/>
    <m/>
    <m/>
    <m/>
    <s v="No"/>
    <n v="360"/>
    <m/>
    <m/>
    <x v="0"/>
    <d v="2019-10-14T17:06:21.000"/>
    <s v="RT @PrismPayam: RT LIKE COMMENTE AVANT 20 H POUR UN FOLLOWBACK C REPARTI"/>
    <m/>
    <m/>
    <x v="1"/>
    <m/>
    <s v="http://pbs.twimg.com/profile_images/1175543156101799936/1bkCOhh-_normal.jpg"/>
    <x v="251"/>
    <s v="https://twitter.com/#!/lamaze_lucas/status/1183791160277508098"/>
    <m/>
    <m/>
    <s v="1183791160277508098"/>
    <m/>
    <b v="0"/>
    <n v="0"/>
    <s v=""/>
    <b v="0"/>
    <s v="fr"/>
    <m/>
    <s v=""/>
    <b v="0"/>
    <n v="703"/>
    <s v="1183788924541558784"/>
    <s v="Twitter for iPhone"/>
    <b v="0"/>
    <s v="1183788924541558784"/>
    <s v="Tweet"/>
    <n v="0"/>
    <n v="0"/>
    <m/>
    <m/>
    <m/>
    <m/>
    <m/>
    <m/>
    <m/>
    <m/>
    <n v="1"/>
    <s v="4"/>
    <s v="4"/>
    <n v="1"/>
    <n v="7.6923076923076925"/>
    <n v="0"/>
    <n v="0"/>
    <n v="0"/>
    <n v="0"/>
    <n v="12"/>
    <n v="92.3076923076923"/>
    <n v="13"/>
  </r>
  <r>
    <s v="mongraal"/>
    <s v="mongraal"/>
    <m/>
    <m/>
    <m/>
    <m/>
    <m/>
    <m/>
    <m/>
    <m/>
    <s v="No"/>
    <n v="361"/>
    <m/>
    <m/>
    <x v="1"/>
    <d v="2019-10-13T18:24:01.000"/>
    <s v="Retweet, like this and follow me and I'll follow some of you back"/>
    <m/>
    <m/>
    <x v="1"/>
    <m/>
    <s v="http://pbs.twimg.com/profile_images/1142256448124137472/plWOKV2Z_normal.png"/>
    <x v="252"/>
    <s v="https://twitter.com/#!/mongraal/status/1183448318338314245"/>
    <m/>
    <m/>
    <s v="1183448318338314245"/>
    <m/>
    <b v="0"/>
    <n v="24256"/>
    <s v=""/>
    <b v="0"/>
    <s v="en"/>
    <m/>
    <s v=""/>
    <b v="0"/>
    <n v="14209"/>
    <s v=""/>
    <s v="Twitter for Android"/>
    <b v="0"/>
    <s v="1183448318338314245"/>
    <s v="Retweet"/>
    <n v="0"/>
    <n v="0"/>
    <m/>
    <m/>
    <m/>
    <m/>
    <m/>
    <m/>
    <m/>
    <m/>
    <n v="3"/>
    <s v="4"/>
    <s v="4"/>
    <n v="1"/>
    <n v="7.6923076923076925"/>
    <n v="0"/>
    <n v="0"/>
    <n v="0"/>
    <n v="0"/>
    <n v="12"/>
    <n v="92.3076923076923"/>
    <n v="13"/>
  </r>
  <r>
    <s v="mongraal"/>
    <s v="mongraal"/>
    <m/>
    <m/>
    <m/>
    <m/>
    <m/>
    <m/>
    <m/>
    <m/>
    <s v="No"/>
    <n v="362"/>
    <m/>
    <m/>
    <x v="1"/>
    <d v="2019-10-13T18:41:58.000"/>
    <s v="Imagine if everyone who saw this tweet liked it 😯"/>
    <m/>
    <m/>
    <x v="1"/>
    <m/>
    <s v="http://pbs.twimg.com/profile_images/1142256448124137472/plWOKV2Z_normal.png"/>
    <x v="253"/>
    <s v="https://twitter.com/#!/mongraal/status/1183452838778867715"/>
    <m/>
    <m/>
    <s v="1183452838778867715"/>
    <m/>
    <b v="0"/>
    <n v="16777"/>
    <s v=""/>
    <b v="0"/>
    <s v="en"/>
    <m/>
    <s v=""/>
    <b v="0"/>
    <n v="507"/>
    <s v=""/>
    <s v="Twitter for Android"/>
    <b v="0"/>
    <s v="1183452838778867715"/>
    <s v="Retweet"/>
    <n v="0"/>
    <n v="0"/>
    <m/>
    <m/>
    <m/>
    <m/>
    <m/>
    <m/>
    <m/>
    <m/>
    <n v="3"/>
    <s v="4"/>
    <s v="4"/>
    <n v="1"/>
    <n v="11.11111111111111"/>
    <n v="0"/>
    <n v="0"/>
    <n v="0"/>
    <n v="0"/>
    <n v="8"/>
    <n v="88.88888888888889"/>
    <n v="9"/>
  </r>
  <r>
    <s v="mongraal"/>
    <s v="mongraal"/>
    <m/>
    <m/>
    <m/>
    <m/>
    <m/>
    <m/>
    <m/>
    <m/>
    <s v="No"/>
    <n v="363"/>
    <m/>
    <m/>
    <x v="1"/>
    <d v="2019-10-16T20:55:59.000"/>
    <s v="https://t.co/ij9mInWZxy"/>
    <m/>
    <m/>
    <x v="1"/>
    <s v="https://pbs.twimg.com/ext_tw_video_thumb/1184573657332494338/pu/img/UMOOKEqOtxSfjUcv.jpg"/>
    <s v="https://pbs.twimg.com/ext_tw_video_thumb/1184573657332494338/pu/img/UMOOKEqOtxSfjUcv.jpg"/>
    <x v="254"/>
    <s v="https://twitter.com/#!/mongraal/status/1184573727817830400"/>
    <m/>
    <m/>
    <s v="1184573727817830400"/>
    <m/>
    <b v="0"/>
    <n v="9968"/>
    <s v=""/>
    <b v="0"/>
    <s v="und"/>
    <m/>
    <s v=""/>
    <b v="0"/>
    <n v="723"/>
    <s v=""/>
    <s v="Twitter Web App"/>
    <b v="0"/>
    <s v="1184573727817830400"/>
    <s v="Retweet"/>
    <n v="0"/>
    <n v="0"/>
    <m/>
    <m/>
    <m/>
    <m/>
    <m/>
    <m/>
    <m/>
    <m/>
    <n v="3"/>
    <s v="4"/>
    <s v="4"/>
    <n v="0"/>
    <n v="0"/>
    <n v="0"/>
    <n v="0"/>
    <n v="0"/>
    <n v="0"/>
    <n v="0"/>
    <n v="0"/>
    <n v="0"/>
  </r>
  <r>
    <s v="lamaze_lucas"/>
    <s v="mongraal"/>
    <m/>
    <m/>
    <m/>
    <m/>
    <m/>
    <m/>
    <m/>
    <m/>
    <s v="No"/>
    <n v="365"/>
    <m/>
    <m/>
    <x v="0"/>
    <d v="2019-10-13T18:25:06.000"/>
    <s v="RT @Mongraal: Retweet, like this and follow me and I'll follow some of you back"/>
    <m/>
    <m/>
    <x v="1"/>
    <m/>
    <s v="http://pbs.twimg.com/profile_images/1175543156101799936/1bkCOhh-_normal.jpg"/>
    <x v="255"/>
    <s v="https://twitter.com/#!/lamaze_lucas/status/1183448592884875266"/>
    <m/>
    <m/>
    <s v="1183448592884875266"/>
    <m/>
    <b v="0"/>
    <n v="0"/>
    <s v=""/>
    <b v="0"/>
    <s v="en"/>
    <m/>
    <s v=""/>
    <b v="0"/>
    <n v="14209"/>
    <s v="1183448318338314245"/>
    <s v="Twitter for iPhone"/>
    <b v="0"/>
    <s v="1183448318338314245"/>
    <s v="Tweet"/>
    <n v="0"/>
    <n v="0"/>
    <m/>
    <m/>
    <m/>
    <m/>
    <m/>
    <m/>
    <m/>
    <m/>
    <n v="4"/>
    <s v="4"/>
    <s v="4"/>
    <n v="1"/>
    <n v="6.666666666666667"/>
    <n v="0"/>
    <n v="0"/>
    <n v="0"/>
    <n v="0"/>
    <n v="14"/>
    <n v="93.33333333333333"/>
    <n v="15"/>
  </r>
  <r>
    <s v="lamaze_lucas"/>
    <s v="mongraal"/>
    <m/>
    <m/>
    <m/>
    <m/>
    <m/>
    <m/>
    <m/>
    <m/>
    <s v="No"/>
    <n v="366"/>
    <m/>
    <m/>
    <x v="0"/>
    <d v="2019-10-13T18:43:01.000"/>
    <s v="RT @Mongraal: Imagine if everyone who saw this tweet liked it 😯"/>
    <m/>
    <m/>
    <x v="1"/>
    <m/>
    <s v="http://pbs.twimg.com/profile_images/1175543156101799936/1bkCOhh-_normal.jpg"/>
    <x v="256"/>
    <s v="https://twitter.com/#!/lamaze_lucas/status/1183453099664560128"/>
    <m/>
    <m/>
    <s v="1183453099664560128"/>
    <m/>
    <b v="0"/>
    <n v="0"/>
    <s v=""/>
    <b v="0"/>
    <s v="en"/>
    <m/>
    <s v=""/>
    <b v="0"/>
    <n v="507"/>
    <s v="1183452838778867715"/>
    <s v="Twitter for iPhone"/>
    <b v="0"/>
    <s v="1183452838778867715"/>
    <s v="Tweet"/>
    <n v="0"/>
    <n v="0"/>
    <m/>
    <m/>
    <m/>
    <m/>
    <m/>
    <m/>
    <m/>
    <m/>
    <n v="4"/>
    <s v="4"/>
    <s v="4"/>
    <n v="1"/>
    <n v="9.090909090909092"/>
    <n v="0"/>
    <n v="0"/>
    <n v="0"/>
    <n v="0"/>
    <n v="10"/>
    <n v="90.9090909090909"/>
    <n v="11"/>
  </r>
  <r>
    <s v="lamaze_lucas"/>
    <s v="mongraal"/>
    <m/>
    <m/>
    <m/>
    <m/>
    <m/>
    <m/>
    <m/>
    <m/>
    <s v="No"/>
    <n v="367"/>
    <m/>
    <m/>
    <x v="0"/>
    <d v="2019-10-16T20:56:19.000"/>
    <s v="RT @Mongraal: https://t.co/ij9mInWZxy"/>
    <m/>
    <m/>
    <x v="1"/>
    <s v="https://pbs.twimg.com/ext_tw_video_thumb/1184573657332494338/pu/img/UMOOKEqOtxSfjUcv.jpg"/>
    <s v="https://pbs.twimg.com/ext_tw_video_thumb/1184573657332494338/pu/img/UMOOKEqOtxSfjUcv.jpg"/>
    <x v="257"/>
    <s v="https://twitter.com/#!/lamaze_lucas/status/1184573810592366593"/>
    <m/>
    <m/>
    <s v="1184573810592366593"/>
    <m/>
    <b v="0"/>
    <n v="0"/>
    <s v=""/>
    <b v="0"/>
    <s v="und"/>
    <m/>
    <s v=""/>
    <b v="0"/>
    <n v="723"/>
    <s v="1184573727817830400"/>
    <s v="Twitter for iPhone"/>
    <b v="0"/>
    <s v="1184573727817830400"/>
    <s v="Tweet"/>
    <n v="0"/>
    <n v="0"/>
    <m/>
    <m/>
    <m/>
    <m/>
    <m/>
    <m/>
    <m/>
    <m/>
    <n v="4"/>
    <s v="4"/>
    <s v="4"/>
    <n v="0"/>
    <n v="0"/>
    <n v="0"/>
    <n v="0"/>
    <n v="0"/>
    <n v="0"/>
    <n v="2"/>
    <n v="100"/>
    <n v="2"/>
  </r>
  <r>
    <s v="gutethegreat"/>
    <s v="nattilynne"/>
    <m/>
    <m/>
    <m/>
    <m/>
    <m/>
    <m/>
    <m/>
    <m/>
    <s v="No"/>
    <n v="368"/>
    <m/>
    <m/>
    <x v="2"/>
    <d v="2019-10-16T23:49:20.000"/>
    <s v="@NattiLynne Most people suck @ being good people. Congrats by the way!😀 _x000a_You'd definitely be better off with new friends. Maybe lamaze class or something"/>
    <m/>
    <m/>
    <x v="1"/>
    <m/>
    <s v="http://pbs.twimg.com/profile_images/1171923535356317696/R1CaoIv-_normal.jpg"/>
    <x v="258"/>
    <s v="https://twitter.com/#!/gutethegreat/status/1184617351808860161"/>
    <m/>
    <m/>
    <s v="1184617351808860161"/>
    <s v="1184616638508949505"/>
    <b v="0"/>
    <n v="0"/>
    <s v="1178312521"/>
    <b v="0"/>
    <s v="en"/>
    <m/>
    <s v=""/>
    <b v="0"/>
    <n v="0"/>
    <s v=""/>
    <s v="Twitter for Android"/>
    <b v="0"/>
    <s v="1184616638508949505"/>
    <s v="Tweet"/>
    <n v="0"/>
    <n v="0"/>
    <m/>
    <m/>
    <m/>
    <m/>
    <m/>
    <m/>
    <m/>
    <m/>
    <n v="1"/>
    <s v="44"/>
    <s v="44"/>
    <n v="2"/>
    <n v="8.333333333333334"/>
    <n v="1"/>
    <n v="4.166666666666667"/>
    <n v="0"/>
    <n v="0"/>
    <n v="21"/>
    <n v="87.5"/>
    <n v="24"/>
  </r>
  <r>
    <s v="frecklesxx20"/>
    <s v="nicolledwallace"/>
    <m/>
    <m/>
    <m/>
    <m/>
    <m/>
    <m/>
    <m/>
    <m/>
    <s v="No"/>
    <n v="369"/>
    <m/>
    <m/>
    <x v="0"/>
    <d v="2019-10-17T03:11:08.000"/>
    <s v="RT @randilynhh: @JoyAnnReid @NicolleDWallace i realized today during his televised rants that unconsciously use pain management breathing w…"/>
    <m/>
    <m/>
    <x v="1"/>
    <m/>
    <s v="http://pbs.twimg.com/profile_images/957452902754168833/HK6yBieq_normal.jpg"/>
    <x v="259"/>
    <s v="https://twitter.com/#!/frecklesxx20/status/1184668135405711361"/>
    <m/>
    <m/>
    <s v="1184668135405711361"/>
    <m/>
    <b v="0"/>
    <n v="0"/>
    <s v=""/>
    <b v="0"/>
    <s v="en"/>
    <m/>
    <s v=""/>
    <b v="0"/>
    <n v="2"/>
    <s v="1184582886516776961"/>
    <s v="Twitter for Android"/>
    <b v="0"/>
    <s v="1184582886516776961"/>
    <s v="Tweet"/>
    <n v="0"/>
    <n v="0"/>
    <m/>
    <m/>
    <m/>
    <m/>
    <m/>
    <m/>
    <m/>
    <m/>
    <n v="1"/>
    <s v="13"/>
    <s v="13"/>
    <m/>
    <m/>
    <m/>
    <m/>
    <m/>
    <m/>
    <m/>
    <m/>
    <m/>
  </r>
  <r>
    <s v="katarinadramis"/>
    <s v="bethturnernc1"/>
    <m/>
    <m/>
    <m/>
    <m/>
    <m/>
    <m/>
    <m/>
    <m/>
    <s v="No"/>
    <n v="372"/>
    <m/>
    <m/>
    <x v="0"/>
    <d v="2019-10-17T04:31:18.000"/>
    <s v="@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
    <m/>
    <m/>
    <x v="1"/>
    <m/>
    <s v="http://pbs.twimg.com/profile_images/1183558645067538435/B9P2uiED_normal.jpg"/>
    <x v="260"/>
    <s v="https://twitter.com/#!/katarinadramis/status/1184688310926696449"/>
    <m/>
    <m/>
    <s v="1184688310926696449"/>
    <s v="1184686915838238725"/>
    <b v="0"/>
    <n v="4"/>
    <s v="101777639"/>
    <b v="0"/>
    <s v="en"/>
    <m/>
    <s v=""/>
    <b v="0"/>
    <n v="0"/>
    <s v=""/>
    <s v="TweetDeck"/>
    <b v="0"/>
    <s v="1184686915838238725"/>
    <s v="Tweet"/>
    <n v="0"/>
    <n v="0"/>
    <m/>
    <m/>
    <m/>
    <m/>
    <m/>
    <m/>
    <m/>
    <m/>
    <n v="1"/>
    <s v="9"/>
    <s v="9"/>
    <m/>
    <m/>
    <m/>
    <m/>
    <m/>
    <m/>
    <m/>
    <m/>
    <m/>
  </r>
  <r>
    <s v="randilynhh"/>
    <s v="nicolledwallace"/>
    <m/>
    <m/>
    <m/>
    <m/>
    <m/>
    <m/>
    <m/>
    <m/>
    <s v="No"/>
    <n v="378"/>
    <m/>
    <m/>
    <x v="0"/>
    <d v="2019-10-16T21:32:23.000"/>
    <s v="@JoyAnnReid @NicolleDWallace i realized today during his televised rants that unconsciously use pain management breathing while listening to him. the stupid is so strong it takes lamaze breathing. _x000a_are we done winning yet? plz..."/>
    <m/>
    <m/>
    <x v="1"/>
    <m/>
    <s v="http://pbs.twimg.com/profile_images/885197606149914629/1JqNdq2o_normal.jpg"/>
    <x v="261"/>
    <s v="https://twitter.com/#!/randilynhh/status/1184582886516776961"/>
    <m/>
    <m/>
    <s v="1184582886516776961"/>
    <s v="1184576564781928448"/>
    <b v="0"/>
    <n v="47"/>
    <s v="49698134"/>
    <b v="0"/>
    <s v="en"/>
    <m/>
    <s v=""/>
    <b v="0"/>
    <n v="2"/>
    <s v=""/>
    <s v="Twitter for iPhone"/>
    <b v="0"/>
    <s v="1184576564781928448"/>
    <s v="Tweet"/>
    <n v="0"/>
    <n v="0"/>
    <m/>
    <m/>
    <m/>
    <m/>
    <m/>
    <m/>
    <m/>
    <m/>
    <n v="1"/>
    <s v="13"/>
    <s v="13"/>
    <m/>
    <m/>
    <m/>
    <m/>
    <m/>
    <m/>
    <m/>
    <m/>
    <m/>
  </r>
  <r>
    <s v="iamthewhistleb1"/>
    <s v="nicolledwallace"/>
    <m/>
    <m/>
    <m/>
    <m/>
    <m/>
    <m/>
    <m/>
    <m/>
    <s v="No"/>
    <n v="379"/>
    <m/>
    <m/>
    <x v="0"/>
    <d v="2019-10-17T04:34:31.000"/>
    <s v="RT @randilynhh: @JoyAnnReid @NicolleDWallace i realized today during his televised rants that unconsciously use pain management breathing w…"/>
    <m/>
    <m/>
    <x v="1"/>
    <m/>
    <s v="http://pbs.twimg.com/profile_images/1179495510509531136/-sSlI_Kz_normal.jpg"/>
    <x v="262"/>
    <s v="https://twitter.com/#!/iamthewhistleb1/status/1184689118883676160"/>
    <m/>
    <m/>
    <s v="1184689118883676160"/>
    <m/>
    <b v="0"/>
    <n v="0"/>
    <s v=""/>
    <b v="0"/>
    <s v="en"/>
    <m/>
    <s v=""/>
    <b v="0"/>
    <n v="2"/>
    <s v="1184582886516776961"/>
    <s v="Twitter for Android"/>
    <b v="0"/>
    <s v="1184582886516776961"/>
    <s v="Tweet"/>
    <n v="0"/>
    <n v="0"/>
    <m/>
    <m/>
    <m/>
    <m/>
    <m/>
    <m/>
    <m/>
    <m/>
    <n v="1"/>
    <s v="13"/>
    <s v="13"/>
    <m/>
    <m/>
    <m/>
    <m/>
    <m/>
    <m/>
    <m/>
    <m/>
    <m/>
  </r>
  <r>
    <s v="wegotcharacter_"/>
    <s v="wegotcharacter_"/>
    <m/>
    <m/>
    <m/>
    <m/>
    <m/>
    <m/>
    <m/>
    <m/>
    <s v="No"/>
    <n v="383"/>
    <m/>
    <m/>
    <x v="1"/>
    <d v="2019-10-17T06:07:06.000"/>
    <s v="😍 Loving this Lamaze Baby Musical Activity Toy Dog 😍 _x000a_by We Got Character_x000a_See it here 👉👉 https://t.co/aBkH4YhVRt https://t.co/9XHr2PeCiz"/>
    <s v="https://www.wegotcharacter.com/products/lamaze-baby-musical-activity-toy-dog"/>
    <s v="wegotcharacter.com"/>
    <x v="1"/>
    <s v="https://pbs.twimg.com/media/EHDxqrBW4AAhPOY.jpg"/>
    <s v="https://pbs.twimg.com/media/EHDxqrBW4AAhPOY.jpg"/>
    <x v="263"/>
    <s v="https://twitter.com/#!/wegotcharacter_/status/1184712419588923393"/>
    <m/>
    <m/>
    <s v="1184712419588923393"/>
    <m/>
    <b v="0"/>
    <n v="0"/>
    <s v=""/>
    <b v="0"/>
    <s v="en"/>
    <m/>
    <s v=""/>
    <b v="0"/>
    <n v="0"/>
    <s v=""/>
    <s v="Post Studio"/>
    <b v="0"/>
    <s v="1184712419588923393"/>
    <s v="Tweet"/>
    <n v="0"/>
    <n v="0"/>
    <m/>
    <m/>
    <m/>
    <m/>
    <m/>
    <m/>
    <m/>
    <m/>
    <n v="1"/>
    <s v="1"/>
    <s v="1"/>
    <n v="1"/>
    <n v="6.666666666666667"/>
    <n v="0"/>
    <n v="0"/>
    <n v="0"/>
    <n v="0"/>
    <n v="14"/>
    <n v="93.33333333333333"/>
    <n v="15"/>
  </r>
  <r>
    <s v="photographerwrs"/>
    <s v="tinu"/>
    <m/>
    <m/>
    <m/>
    <m/>
    <m/>
    <m/>
    <m/>
    <m/>
    <s v="No"/>
    <n v="384"/>
    <m/>
    <m/>
    <x v="2"/>
    <d v="2019-10-17T03:34:23.000"/>
    <s v="@Tinu I hear that! I dislocate every day so the wrist today was a 5 give my tibia a minute and I'll start Lamaze breathing"/>
    <m/>
    <m/>
    <x v="1"/>
    <m/>
    <s v="http://pbs.twimg.com/profile_images/897485156004413441/DmqhQjsY_normal.jpg"/>
    <x v="264"/>
    <s v="https://twitter.com/#!/photographerwrs/status/1184673986887602176"/>
    <m/>
    <m/>
    <s v="1184673986887602176"/>
    <s v="1184634937070247937"/>
    <b v="0"/>
    <n v="1"/>
    <s v="6323932"/>
    <b v="0"/>
    <s v="en"/>
    <m/>
    <s v=""/>
    <b v="0"/>
    <n v="0"/>
    <s v=""/>
    <s v="Twitter Web App"/>
    <b v="0"/>
    <s v="1184634937070247937"/>
    <s v="Tweet"/>
    <n v="0"/>
    <n v="0"/>
    <m/>
    <m/>
    <m/>
    <m/>
    <m/>
    <m/>
    <m/>
    <m/>
    <n v="1"/>
    <s v="26"/>
    <s v="26"/>
    <n v="0"/>
    <n v="0"/>
    <n v="0"/>
    <n v="0"/>
    <n v="0"/>
    <n v="0"/>
    <n v="25"/>
    <n v="100"/>
    <n v="25"/>
  </r>
  <r>
    <s v="mae_dayj"/>
    <s v="tinu"/>
    <m/>
    <m/>
    <m/>
    <m/>
    <m/>
    <m/>
    <m/>
    <m/>
    <s v="No"/>
    <n v="385"/>
    <m/>
    <m/>
    <x v="0"/>
    <d v="2019-10-17T06:26:38.000"/>
    <s v="RT @PhotographerWRS: @Tinu I hear that! I dislocate every day so the wrist today was a 5 give my tibia a minute and I'll start Lamaze breat…"/>
    <m/>
    <m/>
    <x v="1"/>
    <m/>
    <s v="http://pbs.twimg.com/profile_images/1184994387438256128/tAUJ3-Ds_normal.jpg"/>
    <x v="265"/>
    <s v="https://twitter.com/#!/mae_dayj/status/1184717335086501888"/>
    <m/>
    <m/>
    <s v="1184717335086501888"/>
    <m/>
    <b v="0"/>
    <n v="0"/>
    <s v=""/>
    <b v="0"/>
    <s v="en"/>
    <m/>
    <s v=""/>
    <b v="0"/>
    <n v="1"/>
    <s v="1184673986887602176"/>
    <s v="Twitter for Android"/>
    <b v="0"/>
    <s v="1184673986887602176"/>
    <s v="Tweet"/>
    <n v="0"/>
    <n v="0"/>
    <m/>
    <m/>
    <m/>
    <m/>
    <m/>
    <m/>
    <m/>
    <m/>
    <n v="1"/>
    <s v="26"/>
    <s v="26"/>
    <m/>
    <m/>
    <m/>
    <m/>
    <m/>
    <m/>
    <m/>
    <m/>
    <m/>
  </r>
  <r>
    <s v="bizelle_"/>
    <s v="whutthehale"/>
    <m/>
    <m/>
    <m/>
    <m/>
    <m/>
    <m/>
    <m/>
    <m/>
    <s v="No"/>
    <n v="387"/>
    <m/>
    <m/>
    <x v="2"/>
    <d v="2019-10-17T07:01:40.000"/>
    <s v="@WhutTheHale Lamaze really works....Iv never taken a class but I did what I saw on tv and it helped😭"/>
    <m/>
    <m/>
    <x v="1"/>
    <m/>
    <s v="http://pbs.twimg.com/profile_images/1181191845520576513/dHBXu8bf_normal.jpg"/>
    <x v="266"/>
    <s v="https://twitter.com/#!/bizelle_/status/1184726152881070081"/>
    <m/>
    <m/>
    <s v="1184726152881070081"/>
    <s v="1184725640253018113"/>
    <b v="0"/>
    <n v="0"/>
    <s v="829673923"/>
    <b v="0"/>
    <s v="en"/>
    <m/>
    <s v=""/>
    <b v="0"/>
    <n v="0"/>
    <s v=""/>
    <s v="Twitter for iPhone"/>
    <b v="0"/>
    <s v="1184725640253018113"/>
    <s v="Tweet"/>
    <n v="0"/>
    <n v="0"/>
    <m/>
    <m/>
    <m/>
    <m/>
    <m/>
    <m/>
    <m/>
    <m/>
    <n v="1"/>
    <s v="43"/>
    <s v="43"/>
    <n v="2"/>
    <n v="10"/>
    <n v="0"/>
    <n v="0"/>
    <n v="0"/>
    <n v="0"/>
    <n v="18"/>
    <n v="90"/>
    <n v="20"/>
  </r>
  <r>
    <s v="regularguy630"/>
    <s v="regularguy630"/>
    <m/>
    <m/>
    <m/>
    <m/>
    <m/>
    <m/>
    <m/>
    <m/>
    <s v="No"/>
    <n v="388"/>
    <m/>
    <m/>
    <x v="1"/>
    <d v="2019-10-17T07:34:38.000"/>
    <s v="#InTheDeliveryRoomSongsOrFilms Man of Lamaze"/>
    <m/>
    <m/>
    <x v="35"/>
    <m/>
    <s v="http://pbs.twimg.com/profile_images/633071996729864192/yyXn67jU_normal.jpg"/>
    <x v="267"/>
    <s v="https://twitter.com/#!/regularguy630/status/1184734450535419906"/>
    <m/>
    <m/>
    <s v="1184734450535419906"/>
    <m/>
    <b v="0"/>
    <n v="1"/>
    <s v=""/>
    <b v="0"/>
    <s v="en"/>
    <m/>
    <s v=""/>
    <b v="0"/>
    <n v="0"/>
    <s v=""/>
    <s v="Twitter Web App"/>
    <b v="0"/>
    <s v="1184734450535419906"/>
    <s v="Tweet"/>
    <n v="0"/>
    <n v="0"/>
    <m/>
    <m/>
    <m/>
    <m/>
    <m/>
    <m/>
    <m/>
    <m/>
    <n v="1"/>
    <s v="1"/>
    <s v="1"/>
    <n v="0"/>
    <n v="0"/>
    <n v="0"/>
    <n v="0"/>
    <n v="0"/>
    <n v="0"/>
    <n v="4"/>
    <n v="100"/>
    <n v="4"/>
  </r>
  <r>
    <s v="ur_radio"/>
    <s v="ur_radio"/>
    <m/>
    <m/>
    <m/>
    <m/>
    <m/>
    <m/>
    <m/>
    <m/>
    <s v="No"/>
    <n v="389"/>
    <m/>
    <m/>
    <x v="1"/>
    <d v="2019-10-04T07:37:49.000"/>
    <s v="Solo LaMaze ft. DJ Khaled - OoSheWanParty"/>
    <m/>
    <m/>
    <x v="1"/>
    <m/>
    <s v="http://pbs.twimg.com/profile_images/3659167314/66eeef62767ff827a5e76e100cb91dd7_normal.jpeg"/>
    <x v="268"/>
    <s v="https://twitter.com/#!/ur_radio/status/1180024206014238721"/>
    <m/>
    <m/>
    <s v="1180024206014238721"/>
    <m/>
    <b v="0"/>
    <n v="0"/>
    <s v=""/>
    <b v="0"/>
    <s v="en"/>
    <m/>
    <s v=""/>
    <b v="0"/>
    <n v="0"/>
    <s v=""/>
    <s v="Radio.co now playing"/>
    <b v="0"/>
    <s v="1180024206014238721"/>
    <s v="Tweet"/>
    <n v="0"/>
    <n v="0"/>
    <m/>
    <m/>
    <m/>
    <m/>
    <m/>
    <m/>
    <m/>
    <m/>
    <n v="14"/>
    <s v="1"/>
    <s v="1"/>
    <n v="0"/>
    <n v="0"/>
    <n v="0"/>
    <n v="0"/>
    <n v="0"/>
    <n v="0"/>
    <n v="6"/>
    <n v="100"/>
    <n v="6"/>
  </r>
  <r>
    <s v="ur_radio"/>
    <s v="ur_radio"/>
    <m/>
    <m/>
    <m/>
    <m/>
    <m/>
    <m/>
    <m/>
    <m/>
    <s v="No"/>
    <n v="390"/>
    <m/>
    <m/>
    <x v="1"/>
    <d v="2019-10-05T07:36:19.000"/>
    <s v="Solo LaMaze ft. DJ Khaled - OoSheWanParty"/>
    <m/>
    <m/>
    <x v="1"/>
    <m/>
    <s v="http://pbs.twimg.com/profile_images/3659167314/66eeef62767ff827a5e76e100cb91dd7_normal.jpeg"/>
    <x v="269"/>
    <s v="https://twitter.com/#!/ur_radio/status/1180386218351190017"/>
    <m/>
    <m/>
    <s v="1180386218351190017"/>
    <m/>
    <b v="0"/>
    <n v="0"/>
    <s v=""/>
    <b v="0"/>
    <s v="en"/>
    <m/>
    <s v=""/>
    <b v="0"/>
    <n v="0"/>
    <s v=""/>
    <s v="Radio.co now playing"/>
    <b v="0"/>
    <s v="1180386218351190017"/>
    <s v="Tweet"/>
    <n v="0"/>
    <n v="0"/>
    <m/>
    <m/>
    <m/>
    <m/>
    <m/>
    <m/>
    <m/>
    <m/>
    <n v="14"/>
    <s v="1"/>
    <s v="1"/>
    <n v="0"/>
    <n v="0"/>
    <n v="0"/>
    <n v="0"/>
    <n v="0"/>
    <n v="0"/>
    <n v="6"/>
    <n v="100"/>
    <n v="6"/>
  </r>
  <r>
    <s v="ur_radio"/>
    <s v="ur_radio"/>
    <m/>
    <m/>
    <m/>
    <m/>
    <m/>
    <m/>
    <m/>
    <m/>
    <s v="No"/>
    <n v="391"/>
    <m/>
    <m/>
    <x v="1"/>
    <d v="2019-10-06T07:37:49.000"/>
    <s v="Solo LaMaze ft. DJ Khaled - OoSheWanParty"/>
    <m/>
    <m/>
    <x v="1"/>
    <m/>
    <s v="http://pbs.twimg.com/profile_images/3659167314/66eeef62767ff827a5e76e100cb91dd7_normal.jpeg"/>
    <x v="270"/>
    <s v="https://twitter.com/#!/ur_radio/status/1180748981162434561"/>
    <m/>
    <m/>
    <s v="1180748981162434561"/>
    <m/>
    <b v="0"/>
    <n v="0"/>
    <s v=""/>
    <b v="0"/>
    <s v="en"/>
    <m/>
    <s v=""/>
    <b v="0"/>
    <n v="0"/>
    <s v=""/>
    <s v="Radio.co now playing"/>
    <b v="0"/>
    <s v="1180748981162434561"/>
    <s v="Tweet"/>
    <n v="0"/>
    <n v="0"/>
    <m/>
    <m/>
    <m/>
    <m/>
    <m/>
    <m/>
    <m/>
    <m/>
    <n v="14"/>
    <s v="1"/>
    <s v="1"/>
    <n v="0"/>
    <n v="0"/>
    <n v="0"/>
    <n v="0"/>
    <n v="0"/>
    <n v="0"/>
    <n v="6"/>
    <n v="100"/>
    <n v="6"/>
  </r>
  <r>
    <s v="ur_radio"/>
    <s v="ur_radio"/>
    <m/>
    <m/>
    <m/>
    <m/>
    <m/>
    <m/>
    <m/>
    <m/>
    <s v="No"/>
    <n v="392"/>
    <m/>
    <m/>
    <x v="1"/>
    <d v="2019-10-07T07:36:19.000"/>
    <s v="Solo LaMaze ft. DJ Khaled - OoSheWanParty"/>
    <m/>
    <m/>
    <x v="1"/>
    <m/>
    <s v="http://pbs.twimg.com/profile_images/3659167314/66eeef62767ff827a5e76e100cb91dd7_normal.jpeg"/>
    <x v="271"/>
    <s v="https://twitter.com/#!/ur_radio/status/1181110994933882880"/>
    <m/>
    <m/>
    <s v="1181110994933882880"/>
    <m/>
    <b v="0"/>
    <n v="0"/>
    <s v=""/>
    <b v="0"/>
    <s v="en"/>
    <m/>
    <s v=""/>
    <b v="0"/>
    <n v="0"/>
    <s v=""/>
    <s v="Radio.co now playing"/>
    <b v="0"/>
    <s v="1181110994933882880"/>
    <s v="Tweet"/>
    <n v="0"/>
    <n v="0"/>
    <m/>
    <m/>
    <m/>
    <m/>
    <m/>
    <m/>
    <m/>
    <m/>
    <n v="14"/>
    <s v="1"/>
    <s v="1"/>
    <n v="0"/>
    <n v="0"/>
    <n v="0"/>
    <n v="0"/>
    <n v="0"/>
    <n v="0"/>
    <n v="6"/>
    <n v="100"/>
    <n v="6"/>
  </r>
  <r>
    <s v="ur_radio"/>
    <s v="ur_radio"/>
    <m/>
    <m/>
    <m/>
    <m/>
    <m/>
    <m/>
    <m/>
    <m/>
    <s v="No"/>
    <n v="393"/>
    <m/>
    <m/>
    <x v="1"/>
    <d v="2019-10-08T07:37:50.000"/>
    <s v="Solo LaMaze ft. DJ Khaled - OoSheWanParty"/>
    <m/>
    <m/>
    <x v="1"/>
    <m/>
    <s v="http://pbs.twimg.com/profile_images/3659167314/66eeef62767ff827a5e76e100cb91dd7_normal.jpeg"/>
    <x v="272"/>
    <s v="https://twitter.com/#!/ur_radio/status/1181473761272438785"/>
    <m/>
    <m/>
    <s v="1181473761272438785"/>
    <m/>
    <b v="0"/>
    <n v="0"/>
    <s v=""/>
    <b v="0"/>
    <s v="en"/>
    <m/>
    <s v=""/>
    <b v="0"/>
    <n v="0"/>
    <s v=""/>
    <s v="Radio.co now playing"/>
    <b v="0"/>
    <s v="1181473761272438785"/>
    <s v="Tweet"/>
    <n v="0"/>
    <n v="0"/>
    <m/>
    <m/>
    <m/>
    <m/>
    <m/>
    <m/>
    <m/>
    <m/>
    <n v="14"/>
    <s v="1"/>
    <s v="1"/>
    <n v="0"/>
    <n v="0"/>
    <n v="0"/>
    <n v="0"/>
    <n v="0"/>
    <n v="0"/>
    <n v="6"/>
    <n v="100"/>
    <n v="6"/>
  </r>
  <r>
    <s v="ur_radio"/>
    <s v="ur_radio"/>
    <m/>
    <m/>
    <m/>
    <m/>
    <m/>
    <m/>
    <m/>
    <m/>
    <s v="No"/>
    <n v="394"/>
    <m/>
    <m/>
    <x v="1"/>
    <d v="2019-10-09T07:37:48.000"/>
    <s v="Solo LaMaze ft. DJ Khaled - OoSheWanParty"/>
    <m/>
    <m/>
    <x v="1"/>
    <m/>
    <s v="http://pbs.twimg.com/profile_images/3659167314/66eeef62767ff827a5e76e100cb91dd7_normal.jpeg"/>
    <x v="273"/>
    <s v="https://twitter.com/#!/ur_radio/status/1181836143601561600"/>
    <m/>
    <m/>
    <s v="1181836143601561600"/>
    <m/>
    <b v="0"/>
    <n v="0"/>
    <s v=""/>
    <b v="0"/>
    <s v="en"/>
    <m/>
    <s v=""/>
    <b v="0"/>
    <n v="0"/>
    <s v=""/>
    <s v="Radio.co now playing"/>
    <b v="0"/>
    <s v="1181836143601561600"/>
    <s v="Tweet"/>
    <n v="0"/>
    <n v="0"/>
    <m/>
    <m/>
    <m/>
    <m/>
    <m/>
    <m/>
    <m/>
    <m/>
    <n v="14"/>
    <s v="1"/>
    <s v="1"/>
    <n v="0"/>
    <n v="0"/>
    <n v="0"/>
    <n v="0"/>
    <n v="0"/>
    <n v="0"/>
    <n v="6"/>
    <n v="100"/>
    <n v="6"/>
  </r>
  <r>
    <s v="ur_radio"/>
    <s v="ur_radio"/>
    <m/>
    <m/>
    <m/>
    <m/>
    <m/>
    <m/>
    <m/>
    <m/>
    <s v="No"/>
    <n v="395"/>
    <m/>
    <m/>
    <x v="1"/>
    <d v="2019-10-10T07:37:48.000"/>
    <s v="Solo LaMaze ft. DJ Khaled - OoSheWanParty"/>
    <m/>
    <m/>
    <x v="1"/>
    <m/>
    <s v="http://pbs.twimg.com/profile_images/3659167314/66eeef62767ff827a5e76e100cb91dd7_normal.jpeg"/>
    <x v="274"/>
    <s v="https://twitter.com/#!/ur_radio/status/1182198529277730816"/>
    <m/>
    <m/>
    <s v="1182198529277730816"/>
    <m/>
    <b v="0"/>
    <n v="0"/>
    <s v=""/>
    <b v="0"/>
    <s v="en"/>
    <m/>
    <s v=""/>
    <b v="0"/>
    <n v="0"/>
    <s v=""/>
    <s v="Radio.co now playing"/>
    <b v="0"/>
    <s v="1182198529277730816"/>
    <s v="Tweet"/>
    <n v="0"/>
    <n v="0"/>
    <m/>
    <m/>
    <m/>
    <m/>
    <m/>
    <m/>
    <m/>
    <m/>
    <n v="14"/>
    <s v="1"/>
    <s v="1"/>
    <n v="0"/>
    <n v="0"/>
    <n v="0"/>
    <n v="0"/>
    <n v="0"/>
    <n v="0"/>
    <n v="6"/>
    <n v="100"/>
    <n v="6"/>
  </r>
  <r>
    <s v="ur_radio"/>
    <s v="ur_radio"/>
    <m/>
    <m/>
    <m/>
    <m/>
    <m/>
    <m/>
    <m/>
    <m/>
    <s v="No"/>
    <n v="396"/>
    <m/>
    <m/>
    <x v="1"/>
    <d v="2019-10-11T07:37:48.000"/>
    <s v="Solo LaMaze ft. DJ Khaled - OoSheWanParty"/>
    <m/>
    <m/>
    <x v="1"/>
    <m/>
    <s v="http://pbs.twimg.com/profile_images/3659167314/66eeef62767ff827a5e76e100cb91dd7_normal.jpeg"/>
    <x v="275"/>
    <s v="https://twitter.com/#!/ur_radio/status/1182560919030845442"/>
    <m/>
    <m/>
    <s v="1182560919030845442"/>
    <m/>
    <b v="0"/>
    <n v="0"/>
    <s v=""/>
    <b v="0"/>
    <s v="en"/>
    <m/>
    <s v=""/>
    <b v="0"/>
    <n v="0"/>
    <s v=""/>
    <s v="Radio.co now playing"/>
    <b v="0"/>
    <s v="1182560919030845442"/>
    <s v="Tweet"/>
    <n v="0"/>
    <n v="0"/>
    <m/>
    <m/>
    <m/>
    <m/>
    <m/>
    <m/>
    <m/>
    <m/>
    <n v="14"/>
    <s v="1"/>
    <s v="1"/>
    <n v="0"/>
    <n v="0"/>
    <n v="0"/>
    <n v="0"/>
    <n v="0"/>
    <n v="0"/>
    <n v="6"/>
    <n v="100"/>
    <n v="6"/>
  </r>
  <r>
    <s v="ur_radio"/>
    <s v="ur_radio"/>
    <m/>
    <m/>
    <m/>
    <m/>
    <m/>
    <m/>
    <m/>
    <m/>
    <s v="No"/>
    <n v="397"/>
    <m/>
    <m/>
    <x v="1"/>
    <d v="2019-10-12T07:37:48.000"/>
    <s v="Solo LaMaze ft. DJ Khaled - OoSheWanParty"/>
    <m/>
    <m/>
    <x v="1"/>
    <m/>
    <s v="http://pbs.twimg.com/profile_images/3659167314/66eeef62767ff827a5e76e100cb91dd7_normal.jpeg"/>
    <x v="276"/>
    <s v="https://twitter.com/#!/ur_radio/status/1182923305193484288"/>
    <m/>
    <m/>
    <s v="1182923305193484288"/>
    <m/>
    <b v="0"/>
    <n v="0"/>
    <s v=""/>
    <b v="0"/>
    <s v="en"/>
    <m/>
    <s v=""/>
    <b v="0"/>
    <n v="0"/>
    <s v=""/>
    <s v="Radio.co now playing"/>
    <b v="0"/>
    <s v="1182923305193484288"/>
    <s v="Tweet"/>
    <n v="0"/>
    <n v="0"/>
    <m/>
    <m/>
    <m/>
    <m/>
    <m/>
    <m/>
    <m/>
    <m/>
    <n v="14"/>
    <s v="1"/>
    <s v="1"/>
    <n v="0"/>
    <n v="0"/>
    <n v="0"/>
    <n v="0"/>
    <n v="0"/>
    <n v="0"/>
    <n v="6"/>
    <n v="100"/>
    <n v="6"/>
  </r>
  <r>
    <s v="ur_radio"/>
    <s v="ur_radio"/>
    <m/>
    <m/>
    <m/>
    <m/>
    <m/>
    <m/>
    <m/>
    <m/>
    <s v="No"/>
    <n v="398"/>
    <m/>
    <m/>
    <x v="1"/>
    <d v="2019-10-13T07:37:48.000"/>
    <s v="Solo LaMaze ft. DJ Khaled - OoSheWanParty"/>
    <m/>
    <m/>
    <x v="1"/>
    <m/>
    <s v="http://pbs.twimg.com/profile_images/3659167314/66eeef62767ff827a5e76e100cb91dd7_normal.jpeg"/>
    <x v="277"/>
    <s v="https://twitter.com/#!/ur_radio/status/1183285695026208769"/>
    <m/>
    <m/>
    <s v="1183285695026208769"/>
    <m/>
    <b v="0"/>
    <n v="0"/>
    <s v=""/>
    <b v="0"/>
    <s v="en"/>
    <m/>
    <s v=""/>
    <b v="0"/>
    <n v="0"/>
    <s v=""/>
    <s v="Radio.co now playing"/>
    <b v="0"/>
    <s v="1183285695026208769"/>
    <s v="Tweet"/>
    <n v="0"/>
    <n v="0"/>
    <m/>
    <m/>
    <m/>
    <m/>
    <m/>
    <m/>
    <m/>
    <m/>
    <n v="14"/>
    <s v="1"/>
    <s v="1"/>
    <n v="0"/>
    <n v="0"/>
    <n v="0"/>
    <n v="0"/>
    <n v="0"/>
    <n v="0"/>
    <n v="6"/>
    <n v="100"/>
    <n v="6"/>
  </r>
  <r>
    <s v="ur_radio"/>
    <s v="ur_radio"/>
    <m/>
    <m/>
    <m/>
    <m/>
    <m/>
    <m/>
    <m/>
    <m/>
    <s v="No"/>
    <n v="399"/>
    <m/>
    <m/>
    <x v="1"/>
    <d v="2019-10-14T07:36:19.000"/>
    <s v="Solo LaMaze ft. DJ Khaled - OoSheWanParty"/>
    <m/>
    <m/>
    <x v="1"/>
    <m/>
    <s v="http://pbs.twimg.com/profile_images/3659167314/66eeef62767ff827a5e76e100cb91dd7_normal.jpeg"/>
    <x v="278"/>
    <s v="https://twitter.com/#!/ur_radio/status/1183647710194352129"/>
    <m/>
    <m/>
    <s v="1183647710194352129"/>
    <m/>
    <b v="0"/>
    <n v="0"/>
    <s v=""/>
    <b v="0"/>
    <s v="en"/>
    <m/>
    <s v=""/>
    <b v="0"/>
    <n v="0"/>
    <s v=""/>
    <s v="Radio.co now playing"/>
    <b v="0"/>
    <s v="1183647710194352129"/>
    <s v="Tweet"/>
    <n v="0"/>
    <n v="0"/>
    <m/>
    <m/>
    <m/>
    <m/>
    <m/>
    <m/>
    <m/>
    <m/>
    <n v="14"/>
    <s v="1"/>
    <s v="1"/>
    <n v="0"/>
    <n v="0"/>
    <n v="0"/>
    <n v="0"/>
    <n v="0"/>
    <n v="0"/>
    <n v="6"/>
    <n v="100"/>
    <n v="6"/>
  </r>
  <r>
    <s v="ur_radio"/>
    <s v="ur_radio"/>
    <m/>
    <m/>
    <m/>
    <m/>
    <m/>
    <m/>
    <m/>
    <m/>
    <s v="No"/>
    <n v="400"/>
    <m/>
    <m/>
    <x v="1"/>
    <d v="2019-10-15T07:36:19.000"/>
    <s v="Solo LaMaze ft. DJ Khaled - OoSheWanParty"/>
    <m/>
    <m/>
    <x v="1"/>
    <m/>
    <s v="http://pbs.twimg.com/profile_images/3659167314/66eeef62767ff827a5e76e100cb91dd7_normal.jpeg"/>
    <x v="279"/>
    <s v="https://twitter.com/#!/ur_radio/status/1184010098370383873"/>
    <m/>
    <m/>
    <s v="1184010098370383873"/>
    <m/>
    <b v="0"/>
    <n v="0"/>
    <s v=""/>
    <b v="0"/>
    <s v="en"/>
    <m/>
    <s v=""/>
    <b v="0"/>
    <n v="0"/>
    <s v=""/>
    <s v="Radio.co now playing"/>
    <b v="0"/>
    <s v="1184010098370383873"/>
    <s v="Tweet"/>
    <n v="0"/>
    <n v="0"/>
    <m/>
    <m/>
    <m/>
    <m/>
    <m/>
    <m/>
    <m/>
    <m/>
    <n v="14"/>
    <s v="1"/>
    <s v="1"/>
    <n v="0"/>
    <n v="0"/>
    <n v="0"/>
    <n v="0"/>
    <n v="0"/>
    <n v="0"/>
    <n v="6"/>
    <n v="100"/>
    <n v="6"/>
  </r>
  <r>
    <s v="ur_radio"/>
    <s v="ur_radio"/>
    <m/>
    <m/>
    <m/>
    <m/>
    <m/>
    <m/>
    <m/>
    <m/>
    <s v="No"/>
    <n v="401"/>
    <m/>
    <m/>
    <x v="1"/>
    <d v="2019-10-16T07:37:48.000"/>
    <s v="Solo LaMaze ft. DJ Khaled - OoSheWanParty"/>
    <m/>
    <m/>
    <x v="1"/>
    <m/>
    <s v="http://pbs.twimg.com/profile_images/3659167314/66eeef62767ff827a5e76e100cb91dd7_normal.jpeg"/>
    <x v="280"/>
    <s v="https://twitter.com/#!/ur_radio/status/1184372859625508864"/>
    <m/>
    <m/>
    <s v="1184372859625508864"/>
    <m/>
    <b v="0"/>
    <n v="0"/>
    <s v=""/>
    <b v="0"/>
    <s v="en"/>
    <m/>
    <s v=""/>
    <b v="0"/>
    <n v="0"/>
    <s v=""/>
    <s v="Radio.co now playing"/>
    <b v="0"/>
    <s v="1184372859625508864"/>
    <s v="Tweet"/>
    <n v="0"/>
    <n v="0"/>
    <m/>
    <m/>
    <m/>
    <m/>
    <m/>
    <m/>
    <m/>
    <m/>
    <n v="14"/>
    <s v="1"/>
    <s v="1"/>
    <n v="0"/>
    <n v="0"/>
    <n v="0"/>
    <n v="0"/>
    <n v="0"/>
    <n v="0"/>
    <n v="6"/>
    <n v="100"/>
    <n v="6"/>
  </r>
  <r>
    <s v="ur_radio"/>
    <s v="ur_radio"/>
    <m/>
    <m/>
    <m/>
    <m/>
    <m/>
    <m/>
    <m/>
    <m/>
    <s v="No"/>
    <n v="402"/>
    <m/>
    <m/>
    <x v="1"/>
    <d v="2019-10-17T07:36:19.000"/>
    <s v="Solo LaMaze ft. DJ Khaled - OoSheWanParty"/>
    <m/>
    <m/>
    <x v="1"/>
    <m/>
    <s v="http://pbs.twimg.com/profile_images/3659167314/66eeef62767ff827a5e76e100cb91dd7_normal.jpeg"/>
    <x v="281"/>
    <s v="https://twitter.com/#!/ur_radio/status/1184734872574873600"/>
    <m/>
    <m/>
    <s v="1184734872574873600"/>
    <m/>
    <b v="0"/>
    <n v="0"/>
    <s v=""/>
    <b v="0"/>
    <s v="en"/>
    <m/>
    <s v=""/>
    <b v="0"/>
    <n v="0"/>
    <s v=""/>
    <s v="Radio.co now playing"/>
    <b v="0"/>
    <s v="1184734872574873600"/>
    <s v="Tweet"/>
    <n v="0"/>
    <n v="0"/>
    <m/>
    <m/>
    <m/>
    <m/>
    <m/>
    <m/>
    <m/>
    <m/>
    <n v="14"/>
    <s v="1"/>
    <s v="1"/>
    <n v="0"/>
    <n v="0"/>
    <n v="0"/>
    <n v="0"/>
    <n v="0"/>
    <n v="0"/>
    <n v="6"/>
    <n v="100"/>
    <n v="6"/>
  </r>
  <r>
    <s v="catheternebula"/>
    <s v="catheternebula"/>
    <m/>
    <m/>
    <m/>
    <m/>
    <m/>
    <m/>
    <m/>
    <m/>
    <s v="No"/>
    <n v="403"/>
    <m/>
    <m/>
    <x v="1"/>
    <d v="2019-10-17T08:06:02.000"/>
    <s v="Rumour spreadin' 'round_x000a_In that Texas town_x000a_About that shack outside LaMaze........ #InTheDeliveryRoomSongsOrFilms https://t.co/JXiXJtHXbj"/>
    <m/>
    <m/>
    <x v="35"/>
    <s v="https://pbs.twimg.com/tweet_video_thumb/EHEM4RdWoAEfvcb.jpg"/>
    <s v="https://pbs.twimg.com/tweet_video_thumb/EHEM4RdWoAEfvcb.jpg"/>
    <x v="282"/>
    <s v="https://twitter.com/#!/catheternebula/status/1184742348967809024"/>
    <m/>
    <m/>
    <s v="1184742348967809024"/>
    <m/>
    <b v="0"/>
    <n v="0"/>
    <s v=""/>
    <b v="0"/>
    <s v="en"/>
    <m/>
    <s v=""/>
    <b v="0"/>
    <n v="0"/>
    <s v=""/>
    <s v="Twitter Web App"/>
    <b v="0"/>
    <s v="1184742348967809024"/>
    <s v="Tweet"/>
    <n v="0"/>
    <n v="0"/>
    <m/>
    <m/>
    <m/>
    <m/>
    <m/>
    <m/>
    <m/>
    <m/>
    <n v="1"/>
    <s v="1"/>
    <s v="1"/>
    <n v="0"/>
    <n v="0"/>
    <n v="0"/>
    <n v="0"/>
    <n v="0"/>
    <n v="0"/>
    <n v="13"/>
    <n v="100"/>
    <n v="13"/>
  </r>
  <r>
    <s v="ucrstation"/>
    <s v="ucrstation"/>
    <m/>
    <m/>
    <m/>
    <m/>
    <m/>
    <m/>
    <m/>
    <m/>
    <s v="No"/>
    <n v="404"/>
    <m/>
    <m/>
    <x v="1"/>
    <d v="2019-10-04T12:29:01.000"/>
    <s v="solo LaMaze - dj squirt drops_2"/>
    <m/>
    <m/>
    <x v="1"/>
    <m/>
    <s v="http://pbs.twimg.com/profile_images/1160545934482333696/KNXOs1A8_normal.jpg"/>
    <x v="283"/>
    <s v="https://twitter.com/#!/ucrstation/status/1180097488524591106"/>
    <m/>
    <m/>
    <s v="1180097488524591106"/>
    <m/>
    <b v="0"/>
    <n v="1"/>
    <s v=""/>
    <b v="0"/>
    <s v="en"/>
    <m/>
    <s v=""/>
    <b v="0"/>
    <n v="1"/>
    <s v=""/>
    <s v="Radio.co now playing"/>
    <b v="0"/>
    <s v="1180097488524591106"/>
    <s v="Tweet"/>
    <n v="0"/>
    <n v="0"/>
    <m/>
    <m/>
    <m/>
    <m/>
    <m/>
    <m/>
    <m/>
    <m/>
    <n v="11"/>
    <s v="86"/>
    <s v="86"/>
    <n v="0"/>
    <n v="0"/>
    <n v="0"/>
    <n v="0"/>
    <n v="0"/>
    <n v="0"/>
    <n v="5"/>
    <n v="100"/>
    <n v="5"/>
  </r>
  <r>
    <s v="ucrstation"/>
    <s v="ucrstation"/>
    <m/>
    <m/>
    <m/>
    <m/>
    <m/>
    <m/>
    <m/>
    <m/>
    <s v="No"/>
    <n v="405"/>
    <m/>
    <m/>
    <x v="1"/>
    <d v="2019-10-06T17:08:38.000"/>
    <s v="solo LaMaze - dj squirt drops_3"/>
    <m/>
    <m/>
    <x v="1"/>
    <m/>
    <s v="http://pbs.twimg.com/profile_images/1160545934482333696/KNXOs1A8_normal.jpg"/>
    <x v="284"/>
    <s v="https://twitter.com/#!/ucrstation/status/1180892634182815750"/>
    <m/>
    <m/>
    <s v="1180892634182815750"/>
    <m/>
    <b v="0"/>
    <n v="0"/>
    <s v=""/>
    <b v="0"/>
    <s v="en"/>
    <m/>
    <s v=""/>
    <b v="0"/>
    <n v="0"/>
    <s v=""/>
    <s v="Radio.co now playing"/>
    <b v="0"/>
    <s v="1180892634182815750"/>
    <s v="Tweet"/>
    <n v="0"/>
    <n v="0"/>
    <m/>
    <m/>
    <m/>
    <m/>
    <m/>
    <m/>
    <m/>
    <m/>
    <n v="11"/>
    <s v="86"/>
    <s v="86"/>
    <n v="0"/>
    <n v="0"/>
    <n v="0"/>
    <n v="0"/>
    <n v="0"/>
    <n v="0"/>
    <n v="5"/>
    <n v="100"/>
    <n v="5"/>
  </r>
  <r>
    <s v="ucrstation"/>
    <s v="ucrstation"/>
    <m/>
    <m/>
    <m/>
    <m/>
    <m/>
    <m/>
    <m/>
    <m/>
    <s v="No"/>
    <n v="406"/>
    <m/>
    <m/>
    <x v="1"/>
    <d v="2019-10-07T07:35:31.000"/>
    <s v="solo LaMaze - solo lamaze single drop"/>
    <m/>
    <m/>
    <x v="1"/>
    <m/>
    <s v="http://pbs.twimg.com/profile_images/1160545934482333696/KNXOs1A8_normal.jpg"/>
    <x v="285"/>
    <s v="https://twitter.com/#!/ucrstation/status/1181110794089586688"/>
    <m/>
    <m/>
    <s v="1181110794089586688"/>
    <m/>
    <b v="0"/>
    <n v="0"/>
    <s v=""/>
    <b v="0"/>
    <s v="en"/>
    <m/>
    <s v=""/>
    <b v="0"/>
    <n v="0"/>
    <s v=""/>
    <s v="Radio.co now playing"/>
    <b v="0"/>
    <s v="1181110794089586688"/>
    <s v="Tweet"/>
    <n v="0"/>
    <n v="0"/>
    <m/>
    <m/>
    <m/>
    <m/>
    <m/>
    <m/>
    <m/>
    <m/>
    <n v="11"/>
    <s v="86"/>
    <s v="86"/>
    <n v="0"/>
    <n v="0"/>
    <n v="0"/>
    <n v="0"/>
    <n v="0"/>
    <n v="0"/>
    <n v="6"/>
    <n v="100"/>
    <n v="6"/>
  </r>
  <r>
    <s v="ucrstation"/>
    <s v="ucrstation"/>
    <m/>
    <m/>
    <m/>
    <m/>
    <m/>
    <m/>
    <m/>
    <m/>
    <s v="No"/>
    <n v="407"/>
    <m/>
    <m/>
    <x v="1"/>
    <d v="2019-10-10T08:53:06.000"/>
    <s v="solo LaMaze - dj squirt drops_3"/>
    <m/>
    <m/>
    <x v="1"/>
    <m/>
    <s v="http://pbs.twimg.com/profile_images/1160545934482333696/KNXOs1A8_normal.jpg"/>
    <x v="286"/>
    <s v="https://twitter.com/#!/ucrstation/status/1182217482330869761"/>
    <m/>
    <m/>
    <s v="1182217482330869761"/>
    <m/>
    <b v="0"/>
    <n v="0"/>
    <s v=""/>
    <b v="0"/>
    <s v="en"/>
    <m/>
    <s v=""/>
    <b v="0"/>
    <n v="0"/>
    <s v=""/>
    <s v="Radio.co now playing"/>
    <b v="0"/>
    <s v="1182217482330869761"/>
    <s v="Tweet"/>
    <n v="0"/>
    <n v="0"/>
    <m/>
    <m/>
    <m/>
    <m/>
    <m/>
    <m/>
    <m/>
    <m/>
    <n v="11"/>
    <s v="86"/>
    <s v="86"/>
    <n v="0"/>
    <n v="0"/>
    <n v="0"/>
    <n v="0"/>
    <n v="0"/>
    <n v="0"/>
    <n v="5"/>
    <n v="100"/>
    <n v="5"/>
  </r>
  <r>
    <s v="ucrstation"/>
    <s v="ucrstation"/>
    <m/>
    <m/>
    <m/>
    <m/>
    <m/>
    <m/>
    <m/>
    <m/>
    <s v="No"/>
    <n v="408"/>
    <m/>
    <m/>
    <x v="1"/>
    <d v="2019-10-13T05:26:14.000"/>
    <s v="solo LaMaze - dj squirt drops_3"/>
    <m/>
    <m/>
    <x v="1"/>
    <m/>
    <s v="http://pbs.twimg.com/profile_images/1160545934482333696/KNXOs1A8_normal.jpg"/>
    <x v="287"/>
    <s v="https://twitter.com/#!/ucrstation/status/1183252586188759040"/>
    <m/>
    <m/>
    <s v="1183252586188759040"/>
    <m/>
    <b v="0"/>
    <n v="0"/>
    <s v=""/>
    <b v="0"/>
    <s v="en"/>
    <m/>
    <s v=""/>
    <b v="0"/>
    <n v="0"/>
    <s v=""/>
    <s v="Radio.co now playing"/>
    <b v="0"/>
    <s v="1183252586188759040"/>
    <s v="Tweet"/>
    <n v="0"/>
    <n v="0"/>
    <m/>
    <m/>
    <m/>
    <m/>
    <m/>
    <m/>
    <m/>
    <m/>
    <n v="11"/>
    <s v="86"/>
    <s v="86"/>
    <n v="0"/>
    <n v="0"/>
    <n v="0"/>
    <n v="0"/>
    <n v="0"/>
    <n v="0"/>
    <n v="5"/>
    <n v="100"/>
    <n v="5"/>
  </r>
  <r>
    <s v="ucrstation"/>
    <s v="ucrstation"/>
    <m/>
    <m/>
    <m/>
    <m/>
    <m/>
    <m/>
    <m/>
    <m/>
    <s v="No"/>
    <n v="409"/>
    <m/>
    <m/>
    <x v="1"/>
    <d v="2019-10-13T14:41:25.000"/>
    <s v="solo LaMaze - dj squirt drops_2"/>
    <m/>
    <m/>
    <x v="1"/>
    <m/>
    <s v="http://pbs.twimg.com/profile_images/1160545934482333696/KNXOs1A8_normal.jpg"/>
    <x v="288"/>
    <s v="https://twitter.com/#!/ucrstation/status/1183392299679703040"/>
    <m/>
    <m/>
    <s v="1183392299679703040"/>
    <m/>
    <b v="0"/>
    <n v="0"/>
    <s v=""/>
    <b v="0"/>
    <s v="en"/>
    <m/>
    <s v=""/>
    <b v="0"/>
    <n v="0"/>
    <s v=""/>
    <s v="Radio.co now playing"/>
    <b v="0"/>
    <s v="1183392299679703040"/>
    <s v="Tweet"/>
    <n v="0"/>
    <n v="0"/>
    <m/>
    <m/>
    <m/>
    <m/>
    <m/>
    <m/>
    <m/>
    <m/>
    <n v="11"/>
    <s v="86"/>
    <s v="86"/>
    <n v="0"/>
    <n v="0"/>
    <n v="0"/>
    <n v="0"/>
    <n v="0"/>
    <n v="0"/>
    <n v="5"/>
    <n v="100"/>
    <n v="5"/>
  </r>
  <r>
    <s v="ucrstation"/>
    <s v="ucrstation"/>
    <m/>
    <m/>
    <m/>
    <m/>
    <m/>
    <m/>
    <m/>
    <m/>
    <s v="No"/>
    <n v="410"/>
    <m/>
    <m/>
    <x v="1"/>
    <d v="2019-10-13T17:50:10.000"/>
    <s v="solo LaMaze - dj squirt drops_1"/>
    <m/>
    <m/>
    <x v="1"/>
    <m/>
    <s v="http://pbs.twimg.com/profile_images/1160545934482333696/KNXOs1A8_normal.jpg"/>
    <x v="289"/>
    <s v="https://twitter.com/#!/ucrstation/status/1183439802017955840"/>
    <m/>
    <m/>
    <s v="1183439802017955840"/>
    <m/>
    <b v="0"/>
    <n v="0"/>
    <s v=""/>
    <b v="0"/>
    <s v="en"/>
    <m/>
    <s v=""/>
    <b v="0"/>
    <n v="0"/>
    <s v=""/>
    <s v="Radio.co now playing"/>
    <b v="0"/>
    <s v="1183439802017955840"/>
    <s v="Tweet"/>
    <n v="0"/>
    <n v="0"/>
    <m/>
    <m/>
    <m/>
    <m/>
    <m/>
    <m/>
    <m/>
    <m/>
    <n v="11"/>
    <s v="86"/>
    <s v="86"/>
    <n v="0"/>
    <n v="0"/>
    <n v="0"/>
    <n v="0"/>
    <n v="0"/>
    <n v="0"/>
    <n v="5"/>
    <n v="100"/>
    <n v="5"/>
  </r>
  <r>
    <s v="ucrstation"/>
    <s v="ucrstation"/>
    <m/>
    <m/>
    <m/>
    <m/>
    <m/>
    <m/>
    <m/>
    <m/>
    <s v="No"/>
    <n v="411"/>
    <m/>
    <m/>
    <x v="1"/>
    <d v="2019-10-14T13:59:20.000"/>
    <s v="solo LaMaze - solo lamaze single drop"/>
    <m/>
    <m/>
    <x v="1"/>
    <m/>
    <s v="http://pbs.twimg.com/profile_images/1160545934482333696/KNXOs1A8_normal.jpg"/>
    <x v="290"/>
    <s v="https://twitter.com/#!/ucrstation/status/1183744096973799425"/>
    <m/>
    <m/>
    <s v="1183744096973799425"/>
    <m/>
    <b v="0"/>
    <n v="0"/>
    <s v=""/>
    <b v="0"/>
    <s v="en"/>
    <m/>
    <s v=""/>
    <b v="0"/>
    <n v="0"/>
    <s v=""/>
    <s v="Radio.co now playing"/>
    <b v="0"/>
    <s v="1183744096973799425"/>
    <s v="Tweet"/>
    <n v="0"/>
    <n v="0"/>
    <m/>
    <m/>
    <m/>
    <m/>
    <m/>
    <m/>
    <m/>
    <m/>
    <n v="11"/>
    <s v="86"/>
    <s v="86"/>
    <n v="0"/>
    <n v="0"/>
    <n v="0"/>
    <n v="0"/>
    <n v="0"/>
    <n v="0"/>
    <n v="6"/>
    <n v="100"/>
    <n v="6"/>
  </r>
  <r>
    <s v="ucrstation"/>
    <s v="ucrstation"/>
    <m/>
    <m/>
    <m/>
    <m/>
    <m/>
    <m/>
    <m/>
    <m/>
    <s v="No"/>
    <n v="412"/>
    <m/>
    <m/>
    <x v="1"/>
    <d v="2019-10-15T04:55:37.000"/>
    <s v="solo LaMaze - dj squirt drops_2"/>
    <m/>
    <m/>
    <x v="1"/>
    <m/>
    <s v="http://pbs.twimg.com/profile_images/1160545934482333696/KNXOs1A8_normal.jpg"/>
    <x v="291"/>
    <s v="https://twitter.com/#!/ucrstation/status/1183969653904809984"/>
    <m/>
    <m/>
    <s v="1183969653904809984"/>
    <m/>
    <b v="0"/>
    <n v="0"/>
    <s v=""/>
    <b v="0"/>
    <s v="en"/>
    <m/>
    <s v=""/>
    <b v="0"/>
    <n v="0"/>
    <s v=""/>
    <s v="Radio.co now playing"/>
    <b v="0"/>
    <s v="1183969653904809984"/>
    <s v="Tweet"/>
    <n v="0"/>
    <n v="0"/>
    <m/>
    <m/>
    <m/>
    <m/>
    <m/>
    <m/>
    <m/>
    <m/>
    <n v="11"/>
    <s v="86"/>
    <s v="86"/>
    <n v="0"/>
    <n v="0"/>
    <n v="0"/>
    <n v="0"/>
    <n v="0"/>
    <n v="0"/>
    <n v="5"/>
    <n v="100"/>
    <n v="5"/>
  </r>
  <r>
    <s v="ucrstation"/>
    <s v="ucrstation"/>
    <m/>
    <m/>
    <m/>
    <m/>
    <m/>
    <m/>
    <m/>
    <m/>
    <s v="No"/>
    <n v="413"/>
    <m/>
    <m/>
    <x v="1"/>
    <d v="2019-10-17T00:17:58.000"/>
    <s v="solo LaMaze - solo lamaze single drop"/>
    <m/>
    <m/>
    <x v="1"/>
    <m/>
    <s v="http://pbs.twimg.com/profile_images/1160545934482333696/KNXOs1A8_normal.jpg"/>
    <x v="292"/>
    <s v="https://twitter.com/#!/ucrstation/status/1184624557971386369"/>
    <m/>
    <m/>
    <s v="1184624557971386369"/>
    <m/>
    <b v="0"/>
    <n v="0"/>
    <s v=""/>
    <b v="0"/>
    <s v="en"/>
    <m/>
    <s v=""/>
    <b v="0"/>
    <n v="0"/>
    <s v=""/>
    <s v="Radio.co now playing"/>
    <b v="0"/>
    <s v="1184624557971386369"/>
    <s v="Tweet"/>
    <n v="0"/>
    <n v="0"/>
    <m/>
    <m/>
    <m/>
    <m/>
    <m/>
    <m/>
    <m/>
    <m/>
    <n v="11"/>
    <s v="86"/>
    <s v="86"/>
    <n v="0"/>
    <n v="0"/>
    <n v="0"/>
    <n v="0"/>
    <n v="0"/>
    <n v="0"/>
    <n v="6"/>
    <n v="100"/>
    <n v="6"/>
  </r>
  <r>
    <s v="ucrstation"/>
    <s v="ucrstation"/>
    <m/>
    <m/>
    <m/>
    <m/>
    <m/>
    <m/>
    <m/>
    <m/>
    <s v="No"/>
    <n v="414"/>
    <m/>
    <m/>
    <x v="1"/>
    <d v="2019-10-17T13:43:14.000"/>
    <s v="solo LaMaze - dj squirt drops_2"/>
    <m/>
    <m/>
    <x v="1"/>
    <m/>
    <s v="http://pbs.twimg.com/profile_images/1160545934482333696/KNXOs1A8_normal.jpg"/>
    <x v="293"/>
    <s v="https://twitter.com/#!/ucrstation/status/1184827211205021698"/>
    <m/>
    <m/>
    <s v="1184827211205021698"/>
    <m/>
    <b v="0"/>
    <n v="0"/>
    <s v=""/>
    <b v="0"/>
    <s v="en"/>
    <m/>
    <s v=""/>
    <b v="0"/>
    <n v="0"/>
    <s v=""/>
    <s v="Radio.co now playing"/>
    <b v="0"/>
    <s v="1184827211205021698"/>
    <s v="Tweet"/>
    <n v="0"/>
    <n v="0"/>
    <m/>
    <m/>
    <m/>
    <m/>
    <m/>
    <m/>
    <m/>
    <m/>
    <n v="11"/>
    <s v="86"/>
    <s v="86"/>
    <n v="0"/>
    <n v="0"/>
    <n v="0"/>
    <n v="0"/>
    <n v="0"/>
    <n v="0"/>
    <n v="5"/>
    <n v="100"/>
    <n v="5"/>
  </r>
  <r>
    <s v="lamazeonline"/>
    <s v="allysonfelix"/>
    <m/>
    <m/>
    <m/>
    <m/>
    <m/>
    <m/>
    <m/>
    <m/>
    <s v="No"/>
    <n v="415"/>
    <m/>
    <m/>
    <x v="0"/>
    <d v="2019-10-11T15:01:24.000"/>
    <s v="Congratulations, @allysonfelix! After the athlete's decision to pursue family life came with its struggles on the professional side too, she proved that you shouldn't &quot;let anyone tell you that you can’t.&quot; #newmom #healthymama #strongmama #newbaby #Lamaze https://t.co/g7NyfPvMiu"/>
    <s v="https://www.unilad.co.uk/news/us-news/allyson-felix-breaks-usain-bolt-record-10-months-after-giving-birth/?fbclid=IwAR2ZOjPsU3cOFL19_LF7B9KXOKsmr7wuXiXa9VFpds8UtxwM9H6sbj4NWTs"/>
    <s v="co.uk"/>
    <x v="36"/>
    <m/>
    <s v="http://pbs.twimg.com/profile_images/971034496555454464/hUTGTkpJ_normal.jpg"/>
    <x v="294"/>
    <s v="https://twitter.com/#!/lamazeonline/status/1182672555175530496"/>
    <m/>
    <m/>
    <s v="1182672555175530496"/>
    <m/>
    <b v="0"/>
    <n v="1"/>
    <s v=""/>
    <b v="0"/>
    <s v="en"/>
    <m/>
    <s v=""/>
    <b v="0"/>
    <n v="0"/>
    <s v=""/>
    <s v="Hootsuite Inc."/>
    <b v="0"/>
    <s v="1182672555175530496"/>
    <s v="Tweet"/>
    <n v="0"/>
    <n v="0"/>
    <m/>
    <m/>
    <m/>
    <m/>
    <m/>
    <m/>
    <m/>
    <m/>
    <n v="1"/>
    <s v="5"/>
    <s v="5"/>
    <n v="1"/>
    <n v="2.7027027027027026"/>
    <n v="1"/>
    <n v="2.7027027027027026"/>
    <n v="0"/>
    <n v="0"/>
    <n v="35"/>
    <n v="94.5945945945946"/>
    <n v="37"/>
  </r>
  <r>
    <s v="lamazeonline"/>
    <s v="amyschumer"/>
    <m/>
    <m/>
    <m/>
    <m/>
    <m/>
    <m/>
    <m/>
    <m/>
    <s v="No"/>
    <n v="416"/>
    <m/>
    <m/>
    <x v="2"/>
    <d v="2019-10-14T15:02:08.000"/>
    <s v="@amyschumer posted about the struggle of going back to work after #baby. Whatever path you choose, from staying home to returning to your full time position, know that you are not alone in your feelings. This post and the comments are worth a read: https://t.co/efDyd65yYd #Lamaze https://t.co/RAJCaXfcTO"/>
    <s v="https://www.instagram.com/p/B3Qr342JTaO/?utm_source=ig_web_button_share_sheet"/>
    <s v="instagram.com"/>
    <x v="37"/>
    <s v="https://pbs.twimg.com/media/EG2PWvpX4AEG91R.jpg"/>
    <s v="https://pbs.twimg.com/media/EG2PWvpX4AEG91R.jpg"/>
    <x v="295"/>
    <s v="https://twitter.com/#!/lamazeonline/status/1183759900238893056"/>
    <m/>
    <m/>
    <s v="1183759900238893056"/>
    <m/>
    <b v="0"/>
    <n v="0"/>
    <s v="55117855"/>
    <b v="0"/>
    <s v="en"/>
    <m/>
    <s v=""/>
    <b v="0"/>
    <n v="0"/>
    <s v=""/>
    <s v="Hootsuite Inc."/>
    <b v="0"/>
    <s v="1183759900238893056"/>
    <s v="Tweet"/>
    <n v="0"/>
    <n v="0"/>
    <m/>
    <m/>
    <m/>
    <m/>
    <m/>
    <m/>
    <m/>
    <m/>
    <n v="1"/>
    <s v="5"/>
    <s v="5"/>
    <n v="2"/>
    <n v="4.444444444444445"/>
    <n v="1"/>
    <n v="2.2222222222222223"/>
    <n v="0"/>
    <n v="0"/>
    <n v="42"/>
    <n v="93.33333333333333"/>
    <n v="45"/>
  </r>
  <r>
    <s v="lamazeonline"/>
    <s v="lamazeonline"/>
    <m/>
    <m/>
    <m/>
    <m/>
    <m/>
    <m/>
    <m/>
    <m/>
    <s v="No"/>
    <n v="417"/>
    <m/>
    <m/>
    <x v="1"/>
    <d v="2019-10-04T15:20:04.000"/>
    <s v="#Midwives can improve rates of premature #birth, #interventions used in birth, #breastfeeding, and length of hospital stay. What else? Find out what it means to choose a #midwife for your birth in this #GivingBirthWithConfidence post. #Lamaze https://t.co/nhAearWnly https://t.co/RumOsmrg6o"/>
    <s v="https://www.lamaze.org/Giving-Birth-with-Confidence/GBWC-Post/what-does-it-mean-to-choose-a-midwife-for-your-birth?fbclid=IwAR17atloF82oS9Z44fVHskyRgxLnyxalxjluObeYjgLX9nUJr7bXyGsqcQc"/>
    <s v="lamaze.org"/>
    <x v="38"/>
    <s v="https://pbs.twimg.com/media/EGCzkH2WwAAeBiN.jpg"/>
    <s v="https://pbs.twimg.com/media/EGCzkH2WwAAeBiN.jpg"/>
    <x v="296"/>
    <s v="https://twitter.com/#!/lamazeonline/status/1180140536948281344"/>
    <m/>
    <m/>
    <s v="1180140536948281344"/>
    <m/>
    <b v="0"/>
    <n v="0"/>
    <s v=""/>
    <b v="0"/>
    <s v="en"/>
    <m/>
    <s v=""/>
    <b v="0"/>
    <n v="0"/>
    <s v=""/>
    <s v="Hootsuite Inc."/>
    <b v="0"/>
    <s v="1180140536948281344"/>
    <s v="Tweet"/>
    <n v="0"/>
    <n v="0"/>
    <m/>
    <m/>
    <m/>
    <m/>
    <m/>
    <m/>
    <m/>
    <m/>
    <n v="9"/>
    <s v="5"/>
    <s v="5"/>
    <n v="1"/>
    <n v="2.7777777777777777"/>
    <n v="0"/>
    <n v="0"/>
    <n v="0"/>
    <n v="0"/>
    <n v="35"/>
    <n v="97.22222222222223"/>
    <n v="36"/>
  </r>
  <r>
    <s v="lamazeonline"/>
    <s v="lamazeonline"/>
    <m/>
    <m/>
    <m/>
    <m/>
    <m/>
    <m/>
    <m/>
    <m/>
    <s v="No"/>
    <n v="418"/>
    <m/>
    <m/>
    <x v="1"/>
    <d v="2019-10-05T15:20:06.000"/>
    <s v="“If a woman doesn't look like a GODDESS in #labor, then someone isn't treating her right.” ~Ina May Gaskin #NMW2019 #midwives #midwifery #childbirth #labor #pregnancy #Lamaze https://t.co/NllX67Qeg8"/>
    <m/>
    <m/>
    <x v="39"/>
    <s v="https://pbs.twimg.com/media/EGH9KIKWwAECxmM.png"/>
    <s v="https://pbs.twimg.com/media/EGH9KIKWwAECxmM.png"/>
    <x v="297"/>
    <s v="https://twitter.com/#!/lamazeonline/status/1180502932049018880"/>
    <m/>
    <m/>
    <s v="1180502932049018880"/>
    <m/>
    <b v="0"/>
    <n v="2"/>
    <s v=""/>
    <b v="0"/>
    <s v="en"/>
    <m/>
    <s v=""/>
    <b v="0"/>
    <n v="1"/>
    <s v=""/>
    <s v="Hootsuite Inc."/>
    <b v="0"/>
    <s v="1180502932049018880"/>
    <s v="Tweet"/>
    <n v="0"/>
    <n v="0"/>
    <m/>
    <m/>
    <m/>
    <m/>
    <m/>
    <m/>
    <m/>
    <m/>
    <n v="9"/>
    <s v="5"/>
    <s v="5"/>
    <n v="2"/>
    <n v="7.6923076923076925"/>
    <n v="0"/>
    <n v="0"/>
    <n v="0"/>
    <n v="0"/>
    <n v="24"/>
    <n v="92.3076923076923"/>
    <n v="26"/>
  </r>
  <r>
    <s v="lamazeonline"/>
    <s v="lamazeonline"/>
    <m/>
    <m/>
    <m/>
    <m/>
    <m/>
    <m/>
    <m/>
    <m/>
    <s v="No"/>
    <n v="419"/>
    <m/>
    <m/>
    <x v="1"/>
    <d v="2019-10-07T15:20:06.000"/>
    <s v="#Parenthood #newmom #newborn #newbaby #Lamaze https://t.co/4AKDPzKyZi"/>
    <m/>
    <m/>
    <x v="40"/>
    <s v="https://pbs.twimg.com/media/EGSQV7uW4AE80Tg.jpg"/>
    <s v="https://pbs.twimg.com/media/EGSQV7uW4AE80Tg.jpg"/>
    <x v="298"/>
    <s v="https://twitter.com/#!/lamazeonline/status/1181227709894135809"/>
    <m/>
    <m/>
    <s v="1181227709894135809"/>
    <m/>
    <b v="0"/>
    <n v="1"/>
    <s v=""/>
    <b v="0"/>
    <s v="und"/>
    <m/>
    <s v=""/>
    <b v="0"/>
    <n v="0"/>
    <s v=""/>
    <s v="Hootsuite Inc."/>
    <b v="0"/>
    <s v="1181227709894135809"/>
    <s v="Tweet"/>
    <n v="0"/>
    <n v="0"/>
    <m/>
    <m/>
    <m/>
    <m/>
    <m/>
    <m/>
    <m/>
    <m/>
    <n v="9"/>
    <s v="5"/>
    <s v="5"/>
    <n v="0"/>
    <n v="0"/>
    <n v="0"/>
    <n v="0"/>
    <n v="0"/>
    <n v="0"/>
    <n v="5"/>
    <n v="100"/>
    <n v="5"/>
  </r>
  <r>
    <s v="lamazeonline"/>
    <s v="lamazeonline"/>
    <m/>
    <m/>
    <m/>
    <m/>
    <m/>
    <m/>
    <m/>
    <m/>
    <s v="No"/>
    <n v="420"/>
    <m/>
    <m/>
    <x v="1"/>
    <d v="2019-10-09T15:20:06.000"/>
    <s v="Sitting encourages rhythmic movement and uses gravity to encourage the #baby's descent. No wonder this is another #Lamaze recommended position to help you progress through #labor. See all of the benefits before the big day! #safeandhealthybirth #keepmoving https://t.co/luKD8svUez https://t.co/Qf8Bn48vtV"/>
    <s v="https://www.lamaze.org/Parents"/>
    <s v="lamaze.org"/>
    <x v="41"/>
    <s v="https://pbs.twimg.com/media/EGcjhUpWkAEIX5M.png"/>
    <s v="https://pbs.twimg.com/media/EGcjhUpWkAEIX5M.png"/>
    <x v="299"/>
    <s v="https://twitter.com/#!/lamazeonline/status/1181952484375486466"/>
    <m/>
    <m/>
    <s v="1181952484375486466"/>
    <m/>
    <b v="0"/>
    <n v="0"/>
    <s v=""/>
    <b v="0"/>
    <s v="en"/>
    <m/>
    <s v=""/>
    <b v="0"/>
    <n v="0"/>
    <s v=""/>
    <s v="Hootsuite Inc."/>
    <b v="0"/>
    <s v="1181952484375486466"/>
    <s v="Tweet"/>
    <n v="0"/>
    <n v="0"/>
    <m/>
    <m/>
    <m/>
    <m/>
    <m/>
    <m/>
    <m/>
    <m/>
    <n v="9"/>
    <s v="5"/>
    <s v="5"/>
    <n v="5"/>
    <n v="13.513513513513514"/>
    <n v="0"/>
    <n v="0"/>
    <n v="0"/>
    <n v="0"/>
    <n v="32"/>
    <n v="86.48648648648648"/>
    <n v="37"/>
  </r>
  <r>
    <s v="lamazeonline"/>
    <s v="lamazeonline"/>
    <m/>
    <m/>
    <m/>
    <m/>
    <m/>
    <m/>
    <m/>
    <m/>
    <s v="No"/>
    <n v="421"/>
    <m/>
    <m/>
    <x v="1"/>
    <d v="2019-10-10T14:58:28.000"/>
    <s v="&quot;You Can't Prevent SIDS; You Can Lower Your Risk.&quot; How? Learn more this #SIDSAwareness month from our #GivingBirthWithConfidence post. #Lamaze #newborn #newbaby #parenting # https://t.co/v91KlShDXm https://t.co/PzI54muENp"/>
    <s v="https://www.lamaze.org/Giving-Birth-with-Confidence/GBWC-Post/you-cant-prevent-sids-you-can-lower-your-risk-1"/>
    <s v="lamaze.org"/>
    <x v="42"/>
    <s v="https://pbs.twimg.com/media/EGhoKIlWoAAoZXZ.jpg"/>
    <s v="https://pbs.twimg.com/media/EGhoKIlWoAAoZXZ.jpg"/>
    <x v="300"/>
    <s v="https://twitter.com/#!/lamazeonline/status/1182309427157913603"/>
    <m/>
    <m/>
    <s v="1182309427157913603"/>
    <m/>
    <b v="0"/>
    <n v="0"/>
    <s v=""/>
    <b v="0"/>
    <s v="en"/>
    <m/>
    <s v=""/>
    <b v="0"/>
    <n v="0"/>
    <s v=""/>
    <s v="Hootsuite Inc."/>
    <b v="0"/>
    <s v="1182309427157913603"/>
    <s v="Tweet"/>
    <n v="0"/>
    <n v="0"/>
    <m/>
    <m/>
    <m/>
    <m/>
    <m/>
    <m/>
    <m/>
    <m/>
    <n v="9"/>
    <s v="5"/>
    <s v="5"/>
    <n v="0"/>
    <n v="0"/>
    <n v="1"/>
    <n v="4.3478260869565215"/>
    <n v="0"/>
    <n v="0"/>
    <n v="22"/>
    <n v="95.65217391304348"/>
    <n v="23"/>
  </r>
  <r>
    <s v="lamazeonline"/>
    <s v="lamazeonline"/>
    <m/>
    <m/>
    <m/>
    <m/>
    <m/>
    <m/>
    <m/>
    <m/>
    <s v="No"/>
    <n v="422"/>
    <m/>
    <m/>
    <x v="1"/>
    <d v="2019-10-15T15:25:05.000"/>
    <s v="It’s a snap! For #SIDSAwarenessMonth, take a picture of the babies in your life sleeping safely and then share on social media using #SafeSleepSnap to spread the word about safe infant sleep. #Lamaze https://t.co/FULPVbISr4 https://t.co/nhzW9yd0KV"/>
    <s v="https://safetosleep.nichd.nih.gov/resources/caregivers/environment/look"/>
    <s v="nih.gov"/>
    <x v="43"/>
    <s v="https://pbs.twimg.com/media/EG7eM8qXkAUEcVz.png"/>
    <s v="https://pbs.twimg.com/media/EG7eM8qXkAUEcVz.png"/>
    <x v="301"/>
    <s v="https://twitter.com/#!/lamazeonline/status/1184128067402371072"/>
    <m/>
    <m/>
    <s v="1184128067402371072"/>
    <m/>
    <b v="0"/>
    <n v="0"/>
    <s v=""/>
    <b v="0"/>
    <s v="en"/>
    <m/>
    <s v=""/>
    <b v="0"/>
    <n v="0"/>
    <s v=""/>
    <s v="Hootsuite Inc."/>
    <b v="0"/>
    <s v="1184128067402371072"/>
    <s v="Tweet"/>
    <n v="0"/>
    <n v="0"/>
    <m/>
    <m/>
    <m/>
    <m/>
    <m/>
    <m/>
    <m/>
    <m/>
    <n v="9"/>
    <s v="5"/>
    <s v="5"/>
    <n v="2"/>
    <n v="5.882352941176471"/>
    <n v="0"/>
    <n v="0"/>
    <n v="0"/>
    <n v="0"/>
    <n v="32"/>
    <n v="94.11764705882354"/>
    <n v="34"/>
  </r>
  <r>
    <s v="lamazeonline"/>
    <s v="lamazeonline"/>
    <m/>
    <m/>
    <m/>
    <m/>
    <m/>
    <m/>
    <m/>
    <m/>
    <s v="No"/>
    <n v="423"/>
    <m/>
    <m/>
    <x v="1"/>
    <d v="2019-10-15T17:02:11.000"/>
    <s v="Today, October 15, is #PregnancyandInfantLoss Remembrance Day. Losing a #baby, whether in #pregnancy, at #birth, or in #infancy, is an experience that affects you for life. Please know you are not alone. #Lamaze #GivingBirthWithConfidence https://t.co/su5w8Do1cr https://t.co/Pl4nveKqce"/>
    <s v="https://www.lamaze.org/Giving-Birth-with-Confidence/GBWC-Post/how-to-survive-losing-a-baby-1"/>
    <s v="lamaze.org"/>
    <x v="44"/>
    <s v="https://pbs.twimg.com/media/EG70bOEXYAAoHWI.jpg"/>
    <s v="https://pbs.twimg.com/media/EG70bOEXYAAoHWI.jpg"/>
    <x v="302"/>
    <s v="https://twitter.com/#!/lamazeonline/status/1184152502742278145"/>
    <m/>
    <m/>
    <s v="1184152502742278145"/>
    <m/>
    <b v="0"/>
    <n v="0"/>
    <s v=""/>
    <b v="0"/>
    <s v="en"/>
    <m/>
    <s v=""/>
    <b v="0"/>
    <n v="0"/>
    <s v=""/>
    <s v="Hootsuite Inc."/>
    <b v="0"/>
    <s v="1184152502742278145"/>
    <s v="Tweet"/>
    <n v="0"/>
    <n v="0"/>
    <m/>
    <m/>
    <m/>
    <m/>
    <m/>
    <m/>
    <m/>
    <m/>
    <n v="9"/>
    <s v="5"/>
    <s v="5"/>
    <n v="0"/>
    <n v="0"/>
    <n v="1"/>
    <n v="2.9411764705882355"/>
    <n v="0"/>
    <n v="0"/>
    <n v="33"/>
    <n v="97.05882352941177"/>
    <n v="34"/>
  </r>
  <r>
    <s v="lamazeonline"/>
    <s v="lamazeonline"/>
    <m/>
    <m/>
    <m/>
    <m/>
    <m/>
    <m/>
    <m/>
    <m/>
    <s v="No"/>
    <n v="424"/>
    <m/>
    <m/>
    <x v="1"/>
    <d v="2019-10-16T15:25:07.000"/>
    <s v="&quot;Do One Thing This Month to Improve #Maternity #Health.&quot; Yes, YOU! The USA has a big problem: We are one of only 2 countries where the rate of #maternal death is going up instead of down. Find out how you can help in this #GivingBirthWithConfidence #Lamaze https://t.co/gHEbuUiTWt https://t.co/qrYCqootOb"/>
    <s v="https://www.lamaze.org/Giving-Birth-with-Confidence/GBWC-Post/do-one-thing-this-month-to-improve-maternity-health-1"/>
    <s v="lamaze.org"/>
    <x v="45"/>
    <s v="https://pbs.twimg.com/media/EHAnzAcWsAYvGKP.png"/>
    <s v="https://pbs.twimg.com/media/EHAnzAcWsAYvGKP.png"/>
    <x v="303"/>
    <s v="https://twitter.com/#!/lamazeonline/status/1184490462012497922"/>
    <m/>
    <m/>
    <s v="1184490462012497922"/>
    <m/>
    <b v="0"/>
    <n v="1"/>
    <s v=""/>
    <b v="0"/>
    <s v="en"/>
    <m/>
    <s v=""/>
    <b v="0"/>
    <n v="1"/>
    <s v=""/>
    <s v="Hootsuite Inc."/>
    <b v="0"/>
    <s v="1184490462012497922"/>
    <s v="Tweet"/>
    <n v="0"/>
    <n v="0"/>
    <m/>
    <m/>
    <m/>
    <m/>
    <m/>
    <m/>
    <m/>
    <m/>
    <n v="9"/>
    <s v="5"/>
    <s v="5"/>
    <n v="1"/>
    <n v="2.1739130434782608"/>
    <n v="2"/>
    <n v="4.3478260869565215"/>
    <n v="0"/>
    <n v="0"/>
    <n v="43"/>
    <n v="93.47826086956522"/>
    <n v="46"/>
  </r>
  <r>
    <s v="lamazeonline"/>
    <s v="lamazeonline"/>
    <m/>
    <m/>
    <m/>
    <m/>
    <m/>
    <m/>
    <m/>
    <m/>
    <s v="No"/>
    <n v="425"/>
    <m/>
    <m/>
    <x v="1"/>
    <d v="2019-10-17T15:25:05.000"/>
    <s v="Firm, flat, and free of soft/loose items: The recipe for a safe sleep environment! Learn more. #SafeToSleep #SafeSleepSnap #SIDSAwarenessMonth #Lamaze https://t.co/FULPVbISr4 https://t.co/rSvO6IyQt3"/>
    <s v="https://safetosleep.nichd.nih.gov/resources/caregivers/environment/look"/>
    <s v="nih.gov"/>
    <x v="46"/>
    <s v="https://pbs.twimg.com/media/EHFxYYvXkAUQCqj.jpg"/>
    <s v="https://pbs.twimg.com/media/EHFxYYvXkAUQCqj.jpg"/>
    <x v="304"/>
    <s v="https://twitter.com/#!/lamazeonline/status/1184852842424815621"/>
    <m/>
    <m/>
    <s v="1184852842424815621"/>
    <m/>
    <b v="0"/>
    <n v="0"/>
    <s v=""/>
    <b v="0"/>
    <s v="en"/>
    <m/>
    <s v=""/>
    <b v="0"/>
    <n v="0"/>
    <s v=""/>
    <s v="Hootsuite Inc."/>
    <b v="0"/>
    <s v="1184852842424815621"/>
    <s v="Tweet"/>
    <n v="0"/>
    <n v="0"/>
    <m/>
    <m/>
    <m/>
    <m/>
    <m/>
    <m/>
    <m/>
    <m/>
    <n v="9"/>
    <s v="5"/>
    <s v="5"/>
    <n v="3"/>
    <n v="14.285714285714286"/>
    <n v="1"/>
    <n v="4.761904761904762"/>
    <n v="0"/>
    <n v="0"/>
    <n v="17"/>
    <n v="80.95238095238095"/>
    <n v="21"/>
  </r>
  <r>
    <s v="finditatfilibi"/>
    <s v="finditatfilibi"/>
    <m/>
    <m/>
    <m/>
    <m/>
    <m/>
    <m/>
    <m/>
    <m/>
    <s v="No"/>
    <n v="426"/>
    <m/>
    <m/>
    <x v="1"/>
    <d v="2019-10-15T18:47:03.000"/>
    <s v="Baby Developmental Toy Lot Car Seat Toys Books Rattles Carter’s Lamaze Miyim https://t.co/LkjildHBRN https://t.co/BkbI49k5gz"/>
    <s v="http://rover.ebay.com/rover/1/711-53200-19255-0/1?ff3=2&amp;toolid=10039&amp;campid=5336982613&amp;item=293280398026&amp;vectorid=229466&amp;lgeo=1&amp;utm_source=dlvr.it&amp;utm_medium=twitter"/>
    <s v="ebay.com"/>
    <x v="1"/>
    <s v="https://pbs.twimg.com/media/EG8MbS8U4AAundF.jpg"/>
    <s v="https://pbs.twimg.com/media/EG8MbS8U4AAundF.jpg"/>
    <x v="305"/>
    <s v="https://twitter.com/#!/finditatfilibi/status/1184178892514320384"/>
    <m/>
    <m/>
    <s v="1184178892514320384"/>
    <m/>
    <b v="0"/>
    <n v="0"/>
    <s v=""/>
    <b v="0"/>
    <s v="en"/>
    <m/>
    <s v=""/>
    <b v="0"/>
    <n v="0"/>
    <s v=""/>
    <s v="dlvr.it"/>
    <b v="0"/>
    <s v="1184178892514320384"/>
    <s v="Tweet"/>
    <n v="0"/>
    <n v="0"/>
    <m/>
    <m/>
    <m/>
    <m/>
    <m/>
    <m/>
    <m/>
    <m/>
    <n v="4"/>
    <s v="1"/>
    <s v="1"/>
    <n v="0"/>
    <n v="0"/>
    <n v="1"/>
    <n v="7.6923076923076925"/>
    <n v="0"/>
    <n v="0"/>
    <n v="12"/>
    <n v="92.3076923076923"/>
    <n v="13"/>
  </r>
  <r>
    <s v="finditatfilibi"/>
    <s v="finditatfilibi"/>
    <m/>
    <m/>
    <m/>
    <m/>
    <m/>
    <m/>
    <m/>
    <m/>
    <s v="No"/>
    <n v="427"/>
    <m/>
    <m/>
    <x v="1"/>
    <d v="2019-10-16T13:53:33.000"/>
    <s v="HUGE Lot Baby Toddler High Contrast Developmental Toys Lamaze Melissa Doug + https://t.co/gbgWM7B6Zr https://t.co/dtohKWxO6y"/>
    <s v="http://rover.ebay.com/rover/1/711-53200-19255-0/1?ff3=2&amp;toolid=10039&amp;campid=5336982613&amp;item=153686313189&amp;vectorid=229466&amp;lgeo=1&amp;utm_source=dlvr.it&amp;utm_medium=twitter"/>
    <s v="ebay.com"/>
    <x v="1"/>
    <s v="https://pbs.twimg.com/media/EHAS1tAUUAEFodm.jpg"/>
    <s v="https://pbs.twimg.com/media/EHAS1tAUUAEFodm.jpg"/>
    <x v="306"/>
    <s v="https://twitter.com/#!/finditatfilibi/status/1184467418057281536"/>
    <m/>
    <m/>
    <s v="1184467418057281536"/>
    <m/>
    <b v="0"/>
    <n v="0"/>
    <s v=""/>
    <b v="0"/>
    <s v="en"/>
    <m/>
    <s v=""/>
    <b v="0"/>
    <n v="0"/>
    <s v=""/>
    <s v="dlvr.it"/>
    <b v="0"/>
    <s v="1184467418057281536"/>
    <s v="Tweet"/>
    <n v="0"/>
    <n v="0"/>
    <m/>
    <m/>
    <m/>
    <m/>
    <m/>
    <m/>
    <m/>
    <m/>
    <n v="4"/>
    <s v="1"/>
    <s v="1"/>
    <n v="0"/>
    <n v="0"/>
    <n v="0"/>
    <n v="0"/>
    <n v="0"/>
    <n v="0"/>
    <n v="11"/>
    <n v="100"/>
    <n v="11"/>
  </r>
  <r>
    <s v="finditatfilibi"/>
    <s v="finditatfilibi"/>
    <m/>
    <m/>
    <m/>
    <m/>
    <m/>
    <m/>
    <m/>
    <m/>
    <s v="No"/>
    <n v="428"/>
    <m/>
    <m/>
    <x v="1"/>
    <d v="2019-10-17T10:49:05.000"/>
    <s v="LAMAZE CARTERS Elephant Book Train Baby Toys Sensory Sound Developmental Lot 20 https://t.co/uqhTjMdR0U https://t.co/ZsSH6tyIrB"/>
    <s v="http://rover.ebay.com/rover/1/711-53200-19255-0/1?ff3=2&amp;toolid=10039&amp;campid=5336982613&amp;item=174068038130&amp;vectorid=229466&amp;lgeo=1&amp;utm_source=dlvr.it&amp;utm_medium=twitter"/>
    <s v="ebay.com"/>
    <x v="1"/>
    <s v="https://pbs.twimg.com/media/EHEyNTWVUAAsBTC.jpg"/>
    <s v="https://pbs.twimg.com/media/EHEyNTWVUAAsBTC.jpg"/>
    <x v="307"/>
    <s v="https://twitter.com/#!/finditatfilibi/status/1184783383164899329"/>
    <m/>
    <m/>
    <s v="1184783383164899329"/>
    <m/>
    <b v="0"/>
    <n v="0"/>
    <s v=""/>
    <b v="0"/>
    <s v="en"/>
    <m/>
    <s v=""/>
    <b v="0"/>
    <n v="0"/>
    <s v=""/>
    <s v="dlvr.it"/>
    <b v="0"/>
    <s v="1184783383164899329"/>
    <s v="Tweet"/>
    <n v="0"/>
    <n v="0"/>
    <m/>
    <m/>
    <m/>
    <m/>
    <m/>
    <m/>
    <m/>
    <m/>
    <n v="4"/>
    <s v="1"/>
    <s v="1"/>
    <n v="0"/>
    <n v="0"/>
    <n v="0"/>
    <n v="0"/>
    <n v="0"/>
    <n v="0"/>
    <n v="12"/>
    <n v="100"/>
    <n v="12"/>
  </r>
  <r>
    <s v="finditatfilibi"/>
    <s v="finditatfilibi"/>
    <m/>
    <m/>
    <m/>
    <m/>
    <m/>
    <m/>
    <m/>
    <m/>
    <s v="No"/>
    <n v="429"/>
    <m/>
    <m/>
    <x v="1"/>
    <d v="2019-10-17T16:09:33.000"/>
    <s v="Lamaze Olly Oinker Goes to the Park Soft Fabric Book for Baby/Kids w/Sounds https://t.co/JPp1KikwNK https://t.co/VViCnsCaxZ"/>
    <s v="http://rover.ebay.com/rover/1/711-53200-19255-0/1?ff3=2&amp;toolid=10039&amp;campid=5336982613&amp;item=202801583840&amp;vectorid=229466&amp;lgeo=1&amp;utm_source=dlvr.it&amp;utm_medium=twitter"/>
    <s v="ebay.com"/>
    <x v="1"/>
    <s v="https://pbs.twimg.com/media/EHF7jq6UEAARFiA.jpg"/>
    <s v="https://pbs.twimg.com/media/EHF7jq6UEAARFiA.jpg"/>
    <x v="308"/>
    <s v="https://twitter.com/#!/finditatfilibi/status/1184864032475336704"/>
    <m/>
    <m/>
    <s v="1184864032475336704"/>
    <m/>
    <b v="0"/>
    <n v="0"/>
    <s v=""/>
    <b v="0"/>
    <s v="en"/>
    <m/>
    <s v=""/>
    <b v="0"/>
    <n v="0"/>
    <s v=""/>
    <s v="dlvr.it"/>
    <b v="0"/>
    <s v="1184864032475336704"/>
    <s v="Tweet"/>
    <n v="0"/>
    <n v="0"/>
    <m/>
    <m/>
    <m/>
    <m/>
    <m/>
    <m/>
    <m/>
    <m/>
    <n v="4"/>
    <s v="1"/>
    <s v="1"/>
    <n v="1"/>
    <n v="6.666666666666667"/>
    <n v="0"/>
    <n v="0"/>
    <n v="0"/>
    <n v="0"/>
    <n v="14"/>
    <n v="93.33333333333333"/>
    <n v="15"/>
  </r>
  <r>
    <s v="tommyra27930311"/>
    <s v="dineshdsouza"/>
    <m/>
    <m/>
    <m/>
    <m/>
    <m/>
    <m/>
    <m/>
    <m/>
    <s v="No"/>
    <n v="430"/>
    <m/>
    <m/>
    <x v="2"/>
    <d v="2019-10-17T17:08:22.000"/>
    <s v="@DineshDSouza ...respect is taught from first the cradle, not when they are fifteen. Most not all parents have no parental skills. Video games, TVs in the cars. Such a waste. _x000a_ Lamaze classes, for getting them here. From there they are treated for ADD ,and drugged up..."/>
    <m/>
    <m/>
    <x v="1"/>
    <m/>
    <s v="http://abs.twimg.com/sticky/default_profile_images/default_profile_normal.png"/>
    <x v="309"/>
    <s v="https://twitter.com/#!/tommyra27930311/status/1184878834082078720"/>
    <m/>
    <m/>
    <s v="1184878834082078720"/>
    <m/>
    <b v="0"/>
    <n v="0"/>
    <s v="91882544"/>
    <b v="0"/>
    <s v="en"/>
    <m/>
    <s v=""/>
    <b v="0"/>
    <n v="0"/>
    <s v=""/>
    <s v="Twitter for Android"/>
    <b v="0"/>
    <s v="1184878834082078720"/>
    <s v="Tweet"/>
    <n v="0"/>
    <n v="0"/>
    <m/>
    <m/>
    <m/>
    <m/>
    <m/>
    <m/>
    <m/>
    <m/>
    <n v="1"/>
    <s v="42"/>
    <s v="42"/>
    <n v="1"/>
    <n v="2.1739130434782608"/>
    <n v="1"/>
    <n v="2.1739130434782608"/>
    <n v="0"/>
    <n v="0"/>
    <n v="44"/>
    <n v="95.65217391304348"/>
    <n v="46"/>
  </r>
  <r>
    <s v="_sirhampton_"/>
    <s v="_sirhampton_"/>
    <m/>
    <m/>
    <m/>
    <m/>
    <m/>
    <m/>
    <m/>
    <m/>
    <s v="No"/>
    <n v="431"/>
    <m/>
    <m/>
    <x v="1"/>
    <d v="2019-10-17T20:57:01.000"/>
    <s v="Chicks missing Lamaze classes to go throw the box in a different state?"/>
    <m/>
    <m/>
    <x v="1"/>
    <m/>
    <s v="http://pbs.twimg.com/profile_images/1182013002637201408/vw9JfQCe_normal.jpg"/>
    <x v="310"/>
    <s v="https://twitter.com/#!/_sirhampton_/status/1184936374677327872"/>
    <m/>
    <m/>
    <s v="1184936374677327872"/>
    <m/>
    <b v="0"/>
    <n v="1"/>
    <s v=""/>
    <b v="0"/>
    <s v="en"/>
    <m/>
    <s v=""/>
    <b v="0"/>
    <n v="0"/>
    <s v=""/>
    <s v="Twitter for iPhone"/>
    <b v="0"/>
    <s v="1184936374677327872"/>
    <s v="Tweet"/>
    <n v="0"/>
    <n v="0"/>
    <m/>
    <m/>
    <m/>
    <m/>
    <m/>
    <m/>
    <m/>
    <m/>
    <n v="1"/>
    <s v="1"/>
    <s v="1"/>
    <n v="0"/>
    <n v="0"/>
    <n v="0"/>
    <n v="0"/>
    <n v="0"/>
    <n v="0"/>
    <n v="13"/>
    <n v="100"/>
    <n v="13"/>
  </r>
  <r>
    <s v="bae___max"/>
    <s v="bae___max"/>
    <m/>
    <m/>
    <m/>
    <m/>
    <m/>
    <m/>
    <m/>
    <m/>
    <s v="No"/>
    <n v="432"/>
    <m/>
    <m/>
    <x v="1"/>
    <d v="2019-10-17T21:50:14.000"/>
    <s v="My mom made a friend in her Lamaze class and her name was Maxine_x000a__x000a_If I was a boy I was going to be named Thomas Alexander after Tommy Lee of Motley Crue and Alexander Van Halen of Van Halen. My younger Brother ended up getting that name instead. I’m still mad https://t.co/y50LfhNXgA"/>
    <s v="https://twitter.com/thebaddestmitch/status/837114279782412289"/>
    <s v="twitter.com"/>
    <x v="1"/>
    <m/>
    <s v="http://pbs.twimg.com/profile_images/1182387654807023616/wKUQ1jWQ_normal.jpg"/>
    <x v="311"/>
    <s v="https://twitter.com/#!/bae___max/status/1184949766959947776"/>
    <m/>
    <m/>
    <s v="1184949766959947776"/>
    <m/>
    <b v="0"/>
    <n v="0"/>
    <s v=""/>
    <b v="1"/>
    <s v="en"/>
    <m/>
    <s v="837114279782412289"/>
    <b v="0"/>
    <n v="0"/>
    <s v=""/>
    <s v="Twitter for iPhone"/>
    <b v="0"/>
    <s v="1184949766959947776"/>
    <s v="Tweet"/>
    <n v="0"/>
    <n v="0"/>
    <m/>
    <m/>
    <m/>
    <m/>
    <m/>
    <m/>
    <m/>
    <m/>
    <n v="1"/>
    <s v="1"/>
    <s v="1"/>
    <n v="0"/>
    <n v="0"/>
    <n v="2"/>
    <n v="3.7735849056603774"/>
    <n v="0"/>
    <n v="0"/>
    <n v="51"/>
    <n v="96.22641509433963"/>
    <n v="53"/>
  </r>
  <r>
    <s v="berksmaternity"/>
    <s v="rachelrowe3"/>
    <m/>
    <m/>
    <m/>
    <m/>
    <m/>
    <m/>
    <m/>
    <m/>
    <s v="No"/>
    <n v="433"/>
    <m/>
    <m/>
    <x v="0"/>
    <d v="2019-10-06T17:04:45.000"/>
    <s v="@susan_bewley @adweeks @rcog @BJOGTweets @MidwivesRCM @HealthWatchUK @HealthEvMatters @jimgthornton @millihill Might I bring to party both Birthplace study - might point2 improved outcomes for wmn through rather less interventionist short-term-view means - &amp;amp; detailed analysis of ARRIVE ('frying pan v fire' in her view - flawed) by HGoer @MaryNewburn1 @RachelRowe3  https://t.co/eth23d41R1"/>
    <s v="https://www.lamaze.org/Connecting-the-Dots/parsing-the-arrive-trial-should-first-time-parents-be-routinely-induced-at-39-weeks"/>
    <s v="lamaze.org"/>
    <x v="1"/>
    <m/>
    <s v="http://pbs.twimg.com/profile_images/1002484130632949760/-wc-oJvP_normal.jpg"/>
    <x v="312"/>
    <s v="https://twitter.com/#!/berksmaternity/status/1180891656813514752"/>
    <m/>
    <m/>
    <s v="1180891656813514752"/>
    <s v="1180863865766187008"/>
    <b v="0"/>
    <n v="1"/>
    <s v="1496502829"/>
    <b v="0"/>
    <s v="en"/>
    <m/>
    <s v=""/>
    <b v="0"/>
    <n v="1"/>
    <s v=""/>
    <s v="Twitter for Android"/>
    <b v="0"/>
    <s v="1180863865766187008"/>
    <s v="Tweet"/>
    <n v="0"/>
    <n v="0"/>
    <m/>
    <m/>
    <m/>
    <m/>
    <m/>
    <m/>
    <m/>
    <m/>
    <n v="1"/>
    <s v="2"/>
    <s v="2"/>
    <m/>
    <m/>
    <m/>
    <m/>
    <m/>
    <m/>
    <m/>
    <m/>
    <m/>
  </r>
  <r>
    <s v="berksmaternity"/>
    <s v="ccriadoperez"/>
    <m/>
    <m/>
    <m/>
    <m/>
    <m/>
    <m/>
    <m/>
    <m/>
    <s v="No"/>
    <n v="442"/>
    <m/>
    <m/>
    <x v="0"/>
    <d v="2019-10-14T06:38:42.000"/>
    <s v="@RuthAnnHarpur @susan_bewley @adweeks ARRIVE does not contradict all those claims.  And what place midwife led care? With continuity of carer? See Birthplace study? 'Medicalised frying plan v medicalised fire' comparisons  fail women? @CCriadoPerez https://t.co/eth23d41R1"/>
    <s v="https://www.lamaze.org/Connecting-the-Dots/parsing-the-arrive-trial-should-first-time-parents-be-routinely-induced-at-39-weeks"/>
    <s v="lamaze.org"/>
    <x v="1"/>
    <m/>
    <s v="http://pbs.twimg.com/profile_images/1002484130632949760/-wc-oJvP_normal.jpg"/>
    <x v="313"/>
    <s v="https://twitter.com/#!/berksmaternity/status/1183633208224763904"/>
    <m/>
    <m/>
    <s v="1183633208224763904"/>
    <s v="1181136150347550723"/>
    <b v="0"/>
    <n v="1"/>
    <s v="1618920494"/>
    <b v="0"/>
    <s v="en"/>
    <m/>
    <s v=""/>
    <b v="0"/>
    <n v="0"/>
    <s v=""/>
    <s v="Twitter for Android"/>
    <b v="0"/>
    <s v="1181136150347550723"/>
    <s v="Tweet"/>
    <n v="0"/>
    <n v="0"/>
    <m/>
    <m/>
    <m/>
    <m/>
    <m/>
    <m/>
    <m/>
    <m/>
    <n v="2"/>
    <s v="2"/>
    <s v="2"/>
    <m/>
    <m/>
    <m/>
    <m/>
    <m/>
    <m/>
    <m/>
    <m/>
    <m/>
  </r>
  <r>
    <s v="berksmaternity"/>
    <s v="ccriadoperez"/>
    <m/>
    <m/>
    <m/>
    <m/>
    <m/>
    <m/>
    <m/>
    <m/>
    <s v="No"/>
    <n v="443"/>
    <m/>
    <m/>
    <x v="0"/>
    <d v="2019-10-17T21:45:05.000"/>
    <s v="@adweeks @susan_bewley @RuthAnnHarpur @CCriadoPerez Milli's icons are fab (out as cards soon) &amp;amp;  yes CG138 1.5.24 information boxes - with supporting health literacy work, Including 'how to ask your care giver their philosophy' Andrew: Lamaze USA admirably blunt about that - it matters. /1 https://t.co/gFPAOAkarW"/>
    <s v="https://www.pinterandmartin.com/vbp"/>
    <s v="pinterandmartin.com"/>
    <x v="1"/>
    <m/>
    <s v="http://pbs.twimg.com/profile_images/1002484130632949760/-wc-oJvP_normal.jpg"/>
    <x v="314"/>
    <s v="https://twitter.com/#!/berksmaternity/status/1184948472702746625"/>
    <m/>
    <m/>
    <s v="1184948472702746625"/>
    <s v="1184890987925118976"/>
    <b v="0"/>
    <n v="2"/>
    <s v="20152154"/>
    <b v="0"/>
    <s v="en"/>
    <m/>
    <s v=""/>
    <b v="0"/>
    <n v="0"/>
    <s v=""/>
    <s v="Twitter for Android"/>
    <b v="0"/>
    <s v="1184890987925118976"/>
    <s v="Tweet"/>
    <n v="0"/>
    <n v="0"/>
    <m/>
    <m/>
    <m/>
    <m/>
    <m/>
    <m/>
    <m/>
    <m/>
    <n v="2"/>
    <s v="2"/>
    <s v="2"/>
    <m/>
    <m/>
    <m/>
    <m/>
    <m/>
    <m/>
    <m/>
    <m/>
    <m/>
  </r>
  <r>
    <s v="berksmaternity"/>
    <s v="tpm_journal"/>
    <m/>
    <m/>
    <m/>
    <m/>
    <m/>
    <m/>
    <m/>
    <m/>
    <s v="No"/>
    <n v="452"/>
    <m/>
    <m/>
    <x v="0"/>
    <d v="2019-10-17T22:06:09.000"/>
    <s v="@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
    <m/>
    <m/>
    <x v="1"/>
    <m/>
    <s v="http://pbs.twimg.com/profile_images/1002484130632949760/-wc-oJvP_normal.jpg"/>
    <x v="315"/>
    <s v="https://twitter.com/#!/berksmaternity/status/1184953774869303298"/>
    <m/>
    <m/>
    <s v="1184953774869303298"/>
    <s v="1184930329532026887"/>
    <b v="0"/>
    <n v="2"/>
    <s v="38152031"/>
    <b v="0"/>
    <s v="en"/>
    <m/>
    <s v=""/>
    <b v="0"/>
    <n v="0"/>
    <s v=""/>
    <s v="Twitter for Android"/>
    <b v="0"/>
    <s v="1184930329532026887"/>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3">
    <i>
      <x v="1"/>
    </i>
    <i r="1">
      <x v="9"/>
    </i>
    <i r="2">
      <x v="248"/>
    </i>
    <i r="3">
      <x v="15"/>
    </i>
    <i r="2">
      <x v="265"/>
    </i>
    <i r="3">
      <x v="14"/>
    </i>
    <i r="1">
      <x v="10"/>
    </i>
    <i r="2">
      <x v="276"/>
    </i>
    <i r="3">
      <x v="18"/>
    </i>
    <i r="2">
      <x v="278"/>
    </i>
    <i r="3">
      <x v="4"/>
    </i>
    <i r="3">
      <x v="6"/>
    </i>
    <i r="3">
      <x v="8"/>
    </i>
    <i r="3">
      <x v="12"/>
    </i>
    <i r="3">
      <x v="13"/>
    </i>
    <i r="3">
      <x v="15"/>
    </i>
    <i r="3">
      <x v="16"/>
    </i>
    <i r="3">
      <x v="17"/>
    </i>
    <i r="3">
      <x v="18"/>
    </i>
    <i r="3">
      <x v="19"/>
    </i>
    <i r="3">
      <x v="20"/>
    </i>
    <i r="3">
      <x v="23"/>
    </i>
    <i r="3">
      <x v="24"/>
    </i>
    <i r="2">
      <x v="279"/>
    </i>
    <i r="3">
      <x v="1"/>
    </i>
    <i r="3">
      <x v="3"/>
    </i>
    <i r="3">
      <x v="5"/>
    </i>
    <i r="3">
      <x v="7"/>
    </i>
    <i r="3">
      <x v="8"/>
    </i>
    <i r="3">
      <x v="13"/>
    </i>
    <i r="3">
      <x v="14"/>
    </i>
    <i r="3">
      <x v="15"/>
    </i>
    <i r="3">
      <x v="16"/>
    </i>
    <i r="3">
      <x v="17"/>
    </i>
    <i r="3">
      <x v="19"/>
    </i>
    <i r="3">
      <x v="22"/>
    </i>
    <i r="3">
      <x v="24"/>
    </i>
    <i r="2">
      <x v="280"/>
    </i>
    <i r="3">
      <x v="1"/>
    </i>
    <i r="3">
      <x v="2"/>
    </i>
    <i r="3">
      <x v="3"/>
    </i>
    <i r="3">
      <x v="4"/>
    </i>
    <i r="3">
      <x v="5"/>
    </i>
    <i r="3">
      <x v="6"/>
    </i>
    <i r="3">
      <x v="7"/>
    </i>
    <i r="3">
      <x v="8"/>
    </i>
    <i r="3">
      <x v="12"/>
    </i>
    <i r="3">
      <x v="15"/>
    </i>
    <i r="3">
      <x v="18"/>
    </i>
    <i r="3">
      <x v="21"/>
    </i>
    <i r="3">
      <x v="22"/>
    </i>
    <i r="3">
      <x v="24"/>
    </i>
    <i r="2">
      <x v="281"/>
    </i>
    <i r="3">
      <x v="1"/>
    </i>
    <i r="3">
      <x v="4"/>
    </i>
    <i r="3">
      <x v="8"/>
    </i>
    <i r="3">
      <x v="9"/>
    </i>
    <i r="3">
      <x v="10"/>
    </i>
    <i r="3">
      <x v="11"/>
    </i>
    <i r="3">
      <x v="12"/>
    </i>
    <i r="3">
      <x v="13"/>
    </i>
    <i r="3">
      <x v="15"/>
    </i>
    <i r="3">
      <x v="16"/>
    </i>
    <i r="3">
      <x v="21"/>
    </i>
    <i r="3">
      <x v="22"/>
    </i>
    <i r="3">
      <x v="24"/>
    </i>
    <i r="2">
      <x v="282"/>
    </i>
    <i r="3">
      <x v="4"/>
    </i>
    <i r="3">
      <x v="6"/>
    </i>
    <i r="3">
      <x v="8"/>
    </i>
    <i r="3">
      <x v="11"/>
    </i>
    <i r="3">
      <x v="13"/>
    </i>
    <i r="3">
      <x v="14"/>
    </i>
    <i r="3">
      <x v="16"/>
    </i>
    <i r="3">
      <x v="17"/>
    </i>
    <i r="3">
      <x v="19"/>
    </i>
    <i r="3">
      <x v="21"/>
    </i>
    <i r="2">
      <x v="283"/>
    </i>
    <i r="3">
      <x v="1"/>
    </i>
    <i r="3">
      <x v="3"/>
    </i>
    <i r="3">
      <x v="4"/>
    </i>
    <i r="3">
      <x v="5"/>
    </i>
    <i r="3">
      <x v="8"/>
    </i>
    <i r="3">
      <x v="10"/>
    </i>
    <i r="3">
      <x v="15"/>
    </i>
    <i r="3">
      <x v="16"/>
    </i>
    <i r="3">
      <x v="17"/>
    </i>
    <i r="3">
      <x v="20"/>
    </i>
    <i r="3">
      <x v="21"/>
    </i>
    <i r="3">
      <x v="22"/>
    </i>
    <i r="2">
      <x v="284"/>
    </i>
    <i r="3">
      <x v="1"/>
    </i>
    <i r="3">
      <x v="3"/>
    </i>
    <i r="3">
      <x v="5"/>
    </i>
    <i r="3">
      <x v="8"/>
    </i>
    <i r="3">
      <x v="9"/>
    </i>
    <i r="3">
      <x v="14"/>
    </i>
    <i r="3">
      <x v="15"/>
    </i>
    <i r="3">
      <x v="16"/>
    </i>
    <i r="3">
      <x v="18"/>
    </i>
    <i r="3">
      <x v="21"/>
    </i>
    <i r="3">
      <x v="22"/>
    </i>
    <i r="2">
      <x v="285"/>
    </i>
    <i r="3">
      <x v="4"/>
    </i>
    <i r="3">
      <x v="8"/>
    </i>
    <i r="3">
      <x v="13"/>
    </i>
    <i r="3">
      <x v="14"/>
    </i>
    <i r="3">
      <x v="16"/>
    </i>
    <i r="3">
      <x v="17"/>
    </i>
    <i r="3">
      <x v="18"/>
    </i>
    <i r="3">
      <x v="19"/>
    </i>
    <i r="3">
      <x v="20"/>
    </i>
    <i r="3">
      <x v="22"/>
    </i>
    <i r="3">
      <x v="24"/>
    </i>
    <i r="2">
      <x v="286"/>
    </i>
    <i r="3">
      <x v="1"/>
    </i>
    <i r="3">
      <x v="7"/>
    </i>
    <i r="3">
      <x v="8"/>
    </i>
    <i r="3">
      <x v="12"/>
    </i>
    <i r="3">
      <x v="13"/>
    </i>
    <i r="3">
      <x v="14"/>
    </i>
    <i r="3">
      <x v="15"/>
    </i>
    <i r="3">
      <x v="18"/>
    </i>
    <i r="3">
      <x v="22"/>
    </i>
    <i r="2">
      <x v="287"/>
    </i>
    <i r="3">
      <x v="2"/>
    </i>
    <i r="3">
      <x v="5"/>
    </i>
    <i r="3">
      <x v="6"/>
    </i>
    <i r="3">
      <x v="7"/>
    </i>
    <i r="3">
      <x v="8"/>
    </i>
    <i r="3">
      <x v="15"/>
    </i>
    <i r="3">
      <x v="18"/>
    </i>
    <i r="3">
      <x v="19"/>
    </i>
    <i r="3">
      <x v="20"/>
    </i>
    <i r="3">
      <x v="21"/>
    </i>
    <i r="3">
      <x v="23"/>
    </i>
    <i r="3">
      <x v="24"/>
    </i>
    <i r="2">
      <x v="288"/>
    </i>
    <i r="3">
      <x v="1"/>
    </i>
    <i r="3">
      <x v="2"/>
    </i>
    <i r="3">
      <x v="5"/>
    </i>
    <i r="3">
      <x v="6"/>
    </i>
    <i r="3">
      <x v="7"/>
    </i>
    <i r="3">
      <x v="8"/>
    </i>
    <i r="3">
      <x v="11"/>
    </i>
    <i r="3">
      <x v="12"/>
    </i>
    <i r="3">
      <x v="13"/>
    </i>
    <i r="3">
      <x v="14"/>
    </i>
    <i r="3">
      <x v="15"/>
    </i>
    <i r="3">
      <x v="16"/>
    </i>
    <i r="3">
      <x v="17"/>
    </i>
    <i r="3">
      <x v="18"/>
    </i>
    <i r="3">
      <x v="20"/>
    </i>
    <i r="3">
      <x v="21"/>
    </i>
    <i r="3">
      <x v="22"/>
    </i>
    <i r="2">
      <x v="289"/>
    </i>
    <i r="3">
      <x v="1"/>
    </i>
    <i r="3">
      <x v="4"/>
    </i>
    <i r="3">
      <x v="5"/>
    </i>
    <i r="3">
      <x v="8"/>
    </i>
    <i r="3">
      <x v="10"/>
    </i>
    <i r="3">
      <x v="12"/>
    </i>
    <i r="3">
      <x v="13"/>
    </i>
    <i r="3">
      <x v="14"/>
    </i>
    <i r="3">
      <x v="16"/>
    </i>
    <i r="3">
      <x v="18"/>
    </i>
    <i r="3">
      <x v="19"/>
    </i>
    <i r="3">
      <x v="21"/>
    </i>
    <i r="3">
      <x v="22"/>
    </i>
    <i r="3">
      <x v="24"/>
    </i>
    <i r="2">
      <x v="290"/>
    </i>
    <i r="3">
      <x v="1"/>
    </i>
    <i r="3">
      <x v="2"/>
    </i>
    <i r="3">
      <x v="3"/>
    </i>
    <i r="3">
      <x v="7"/>
    </i>
    <i r="3">
      <x v="8"/>
    </i>
    <i r="3">
      <x v="9"/>
    </i>
    <i r="3">
      <x v="11"/>
    </i>
    <i r="3">
      <x v="13"/>
    </i>
    <i r="3">
      <x v="14"/>
    </i>
    <i r="3">
      <x v="15"/>
    </i>
    <i r="3">
      <x v="16"/>
    </i>
    <i r="3">
      <x v="18"/>
    </i>
    <i r="3">
      <x v="20"/>
    </i>
    <i r="3">
      <x v="21"/>
    </i>
    <i r="3">
      <x v="22"/>
    </i>
    <i r="3">
      <x v="24"/>
    </i>
    <i r="2">
      <x v="291"/>
    </i>
    <i r="3">
      <x v="1"/>
    </i>
    <i r="3">
      <x v="4"/>
    </i>
    <i r="3">
      <x v="5"/>
    </i>
    <i r="3">
      <x v="7"/>
    </i>
    <i r="3">
      <x v="8"/>
    </i>
    <i r="3">
      <x v="9"/>
    </i>
    <i r="3">
      <x v="11"/>
    </i>
    <i r="3">
      <x v="14"/>
    </i>
    <i r="3">
      <x v="16"/>
    </i>
    <i r="3">
      <x v="17"/>
    </i>
    <i r="3">
      <x v="18"/>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7">
        <i x="13" s="1"/>
        <i x="37" s="1"/>
        <i x="41" s="1"/>
        <i x="16" s="1"/>
        <i x="29" s="1"/>
        <i x="31" s="1"/>
        <i x="34" s="1"/>
        <i x="9" s="1"/>
        <i x="4" s="1"/>
        <i x="6" s="1"/>
        <i x="28" s="1"/>
        <i x="23" s="1"/>
        <i x="26" s="1"/>
        <i x="35" s="1"/>
        <i x="5" s="1"/>
        <i x="39" s="1"/>
        <i x="7" s="1"/>
        <i x="10" s="1"/>
        <i x="11" s="1"/>
        <i x="24" s="1"/>
        <i x="20" s="1"/>
        <i x="12" s="1"/>
        <i x="33" s="1"/>
        <i x="45" s="1"/>
        <i x="38" s="1"/>
        <i x="21" s="1"/>
        <i x="36" s="1"/>
        <i x="40" s="1"/>
        <i x="2" s="1"/>
        <i x="30" s="1"/>
        <i x="18" s="1"/>
        <i x="44" s="1"/>
        <i x="14" s="1"/>
        <i x="32" s="1"/>
        <i x="3" s="1"/>
        <i x="0" s="1"/>
        <i x="46" s="1"/>
        <i x="19" s="1"/>
        <i x="22" s="1"/>
        <i x="42" s="1"/>
        <i x="43" s="1"/>
        <i x="15" s="1"/>
        <i x="27" s="1"/>
        <i x="17" s="1"/>
        <i x="8"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1" totalsRowShown="0" headerRowDxfId="496" dataDxfId="495">
  <autoFilter ref="A2:BL46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90" totalsRowShown="0" headerRowDxfId="141" dataDxfId="140">
  <autoFilter ref="A1:G129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81" totalsRowShown="0" headerRowDxfId="443" dataDxfId="442">
  <autoFilter ref="A2:BS38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62" totalsRowShown="0" headerRowDxfId="132" dataDxfId="131">
  <autoFilter ref="A1:L96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9" totalsRowShown="0" headerRowDxfId="88" dataDxfId="87">
  <autoFilter ref="A2:C8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18" totalsRowShown="0" headerRowDxfId="64" dataDxfId="63">
  <autoFilter ref="A2:BL3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9" totalsRowShown="0" headerRowDxfId="400">
  <autoFilter ref="A2:AO8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0" totalsRowShown="0" headerRowDxfId="397" dataDxfId="396">
  <autoFilter ref="A1:C38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1xGuAwJW47" TargetMode="External" /><Relationship Id="rId2" Type="http://schemas.openxmlformats.org/officeDocument/2006/relationships/hyperlink" Target="https://t.co/rvElDyl7dA" TargetMode="External" /><Relationship Id="rId3" Type="http://schemas.openxmlformats.org/officeDocument/2006/relationships/hyperlink" Target="https://t.co/ij9mInWZxy" TargetMode="External" /><Relationship Id="rId4" Type="http://schemas.openxmlformats.org/officeDocument/2006/relationships/hyperlink" Target="https://twitter.com/cajun4trump/status/1179952430215303170" TargetMode="External" /><Relationship Id="rId5" Type="http://schemas.openxmlformats.org/officeDocument/2006/relationships/hyperlink" Target="https://twitter.com/nadsjohnny/status/1179962363069550593" TargetMode="External" /><Relationship Id="rId6" Type="http://schemas.openxmlformats.org/officeDocument/2006/relationships/hyperlink" Target="https://enterandwin.co.za/?p=8648" TargetMode="External" /><Relationship Id="rId7" Type="http://schemas.openxmlformats.org/officeDocument/2006/relationships/hyperlink" Target="https://twitter.com/CassandraYoung/status/1180073562671067136" TargetMode="External" /><Relationship Id="rId8" Type="http://schemas.openxmlformats.org/officeDocument/2006/relationships/hyperlink" Target="https://twitter.com/bryblog/status/1180076851181625345" TargetMode="External" /><Relationship Id="rId9" Type="http://schemas.openxmlformats.org/officeDocument/2006/relationships/hyperlink" Target="https://www.eventbrite.com/e/birth-fair-2019-tickets-67366574237" TargetMode="External" /><Relationship Id="rId10" Type="http://schemas.openxmlformats.org/officeDocument/2006/relationships/hyperlink" Target="https://www.facebook.com/5315667/posts/10105632285476604/" TargetMode="External" /><Relationship Id="rId11" Type="http://schemas.openxmlformats.org/officeDocument/2006/relationships/hyperlink" Target="https://soundcloud.com/user-672357623/episode-45-baby-of-the-bride" TargetMode="External" /><Relationship Id="rId12" Type="http://schemas.openxmlformats.org/officeDocument/2006/relationships/hyperlink" Target="https://www.amazon.co.uk/dp/B00HXBKTZU?tag=droppeduktw-21" TargetMode="External" /><Relationship Id="rId13" Type="http://schemas.openxmlformats.org/officeDocument/2006/relationships/hyperlink" Target="https://parentinghub.co.za/win-with-lamaze/" TargetMode="External" /><Relationship Id="rId14" Type="http://schemas.openxmlformats.org/officeDocument/2006/relationships/hyperlink" Target="https://parentinghub.co.za/win-with-lamaze/" TargetMode="External" /><Relationship Id="rId15" Type="http://schemas.openxmlformats.org/officeDocument/2006/relationships/hyperlink" Target="https://parentinghub.co.za/win-with-lamaze/" TargetMode="External" /><Relationship Id="rId16" Type="http://schemas.openxmlformats.org/officeDocument/2006/relationships/hyperlink" Target="https://parentinghub.co.za/win-with-lamaze/" TargetMode="External" /><Relationship Id="rId17" Type="http://schemas.openxmlformats.org/officeDocument/2006/relationships/hyperlink" Target="https://www.youtube.com/watch?v=2qb4ODo1jYM&amp;feature=youtu.be" TargetMode="External" /><Relationship Id="rId18" Type="http://schemas.openxmlformats.org/officeDocument/2006/relationships/hyperlink" Target="https://parentinghub.co.za/win-with-lamaze/" TargetMode="External" /><Relationship Id="rId19" Type="http://schemas.openxmlformats.org/officeDocument/2006/relationships/hyperlink" Target="https://parentinghub.co.za/win-with-lamaze/" TargetMode="External" /><Relationship Id="rId20" Type="http://schemas.openxmlformats.org/officeDocument/2006/relationships/hyperlink" Target="https://antrasmn01.ebookmarket.pro/?book=B0043D28B4" TargetMode="External" /><Relationship Id="rId21" Type="http://schemas.openxmlformats.org/officeDocument/2006/relationships/hyperlink" Target="https://babytotoddlers.com/maternity/lamaze-cotton-spandex-sleep-bra-for-nursing-and-maternity-heather-grey-l/" TargetMode="External" /><Relationship Id="rId22" Type="http://schemas.openxmlformats.org/officeDocument/2006/relationships/hyperlink" Target="https://www.lamaze.org/Connecting-the-Dots/common-objections-to-delayed-cord-clamping-whats-the-evidence-say?fbclid=IwAR3HgZbyVsq_X_6JCecbhU5TI8towKTiiPoJ3UCXoblSOiGffOuBpzoeHCU&amp;utm_medium=social&amp;utm_source=twitter&amp;utm_campaign=postfity&amp;utm_content=postfityf5082" TargetMode="External" /><Relationship Id="rId23" Type="http://schemas.openxmlformats.org/officeDocument/2006/relationships/hyperlink" Target="https://www.youtube.com/watch?v=K41mXrwX_ns&amp;feature=youtu.be" TargetMode="External" /><Relationship Id="rId24" Type="http://schemas.openxmlformats.org/officeDocument/2006/relationships/hyperlink" Target="https://twitter.com/patriciasinglet/status/1181559756932161538" TargetMode="External" /><Relationship Id="rId25" Type="http://schemas.openxmlformats.org/officeDocument/2006/relationships/hyperlink" Target="https://www.youtube.com/watch?v=-0OaOOuoAyE&amp;feature=youtu.be" TargetMode="External" /><Relationship Id="rId26" Type="http://schemas.openxmlformats.org/officeDocument/2006/relationships/hyperlink" Target="https://www.youtube.com/watch?v=-0OaOOuoAyE&amp;feature=youtu.be" TargetMode="External" /><Relationship Id="rId27" Type="http://schemas.openxmlformats.org/officeDocument/2006/relationships/hyperlink" Target="https://www.youtube.com/watch?v=-0OaOOuoAyE&amp;feature=youtu.be" TargetMode="External" /><Relationship Id="rId28" Type="http://schemas.openxmlformats.org/officeDocument/2006/relationships/hyperlink" Target="https://www.youtube.com/watch?v=Mid0ShrfPMs&amp;feature=youtu.be" TargetMode="External" /><Relationship Id="rId29" Type="http://schemas.openxmlformats.org/officeDocument/2006/relationships/hyperlink" Target="https://www.youtube.com/watch?v=Mid0ShrfPMs&amp;feature=youtu.be" TargetMode="External" /><Relationship Id="rId30" Type="http://schemas.openxmlformats.org/officeDocument/2006/relationships/hyperlink" Target="https://www.youtube.com/watch?v=K41mXrwX_ns&amp;feature=youtu.be" TargetMode="External" /><Relationship Id="rId31" Type="http://schemas.openxmlformats.org/officeDocument/2006/relationships/hyperlink" Target="http://rover.ebay.com/rover/1/710-53481-19255-0/1?ff3=2&amp;toolid=10039&amp;campid=5337424366&amp;item=401916138971&amp;vectorid=229508&amp;lgeo=1" TargetMode="External" /><Relationship Id="rId32" Type="http://schemas.openxmlformats.org/officeDocument/2006/relationships/hyperlink" Target="http://rover.ebay.com/rover/1/710-53481-19255-0/1?ff3=2&amp;toolid=10039&amp;campid=5337424366&amp;item=401916138971&amp;vectorid=229508&amp;lgeo=1" TargetMode="External" /><Relationship Id="rId33" Type="http://schemas.openxmlformats.org/officeDocument/2006/relationships/hyperlink" Target="https://www.amazon.com/LAMAZE-L27901-Lamaze-Peek-A-Boo-Forest/dp/B0043D28B4?pf_rd_p=54583f0b-2550-4320-90d9-99a4f807d451&amp;pf_rd_r=HRF347JBNVWRS5QPTSYC" TargetMode="External" /><Relationship Id="rId34" Type="http://schemas.openxmlformats.org/officeDocument/2006/relationships/hyperlink" Target="https://www.amazon.com/dp/B072YXBKKP/ref=as_li_ss_tl?ie=UTF8&amp;linkCode=ll1&amp;tag=naughladiepub-20&amp;linkId=b14353015ca6e00216f734ddf58302ef" TargetMode="External" /><Relationship Id="rId35" Type="http://schemas.openxmlformats.org/officeDocument/2006/relationships/hyperlink" Target="https://poshmark.com/listing/Nurture-by-Lamaze-Leather-Mules-Clogs-5d576cf710f00fea0f007d03?utm_campaign=referral_code%3DLUCKYGIRL122&amp;utm_content=feature%3Dsh_li_el_ios%26rfuid%3D5c8040fd3e81418865cc0bcb%26ext_trk%3Dbranch&amp;utm_source=tw_sh" TargetMode="External" /><Relationship Id="rId36" Type="http://schemas.openxmlformats.org/officeDocument/2006/relationships/hyperlink" Target="http://www.lamaze.jp/" TargetMode="External" /><Relationship Id="rId37" Type="http://schemas.openxmlformats.org/officeDocument/2006/relationships/hyperlink" Target="http://www.lamaze.jp/" TargetMode="External" /><Relationship Id="rId38" Type="http://schemas.openxmlformats.org/officeDocument/2006/relationships/hyperlink" Target="https://bitly.com/a/warning?hash=35swDgC&amp;url=https%3A%2F%2Fall4babies.co.business%2Flamaze-fifi-the-firefly%2F" TargetMode="External" /><Relationship Id="rId39" Type="http://schemas.openxmlformats.org/officeDocument/2006/relationships/hyperlink" Target="http://www.usharethis.net/648/Lamaze-Wrist-Rattles-red-and-yellow-straps.html" TargetMode="External" /><Relationship Id="rId40" Type="http://schemas.openxmlformats.org/officeDocument/2006/relationships/hyperlink" Target="http://www.usharethis.net/649/Ladybug-and-Butterfly-Pair-Lamaze-Foot-FInder.html" TargetMode="External" /><Relationship Id="rId41" Type="http://schemas.openxmlformats.org/officeDocument/2006/relationships/hyperlink" Target="http://www.usharethis.net/649/Ladybug-and-Butterfly-Pair-Lamaze-Foot-FInders.html" TargetMode="External" /><Relationship Id="rId42" Type="http://schemas.openxmlformats.org/officeDocument/2006/relationships/hyperlink" Target="https://www.instagram.com/p/B3lIST5Anua/?igshid=13ektugca3sug" TargetMode="External" /><Relationship Id="rId43" Type="http://schemas.openxmlformats.org/officeDocument/2006/relationships/hyperlink" Target="http://blog.naver.com/kierren/20155485261" TargetMode="External" /><Relationship Id="rId44" Type="http://schemas.openxmlformats.org/officeDocument/2006/relationships/hyperlink" Target="http://blog.naver.com/kierren/20155485261" TargetMode="External" /><Relationship Id="rId45" Type="http://schemas.openxmlformats.org/officeDocument/2006/relationships/hyperlink" Target="http://podcasts.tortoiseadvisors.com/12ba657f" TargetMode="External" /><Relationship Id="rId46" Type="http://schemas.openxmlformats.org/officeDocument/2006/relationships/hyperlink" Target="https://finance.yahoo.com/news/pg-e-shows-wall-street-110000710.html" TargetMode="External" /><Relationship Id="rId47" Type="http://schemas.openxmlformats.org/officeDocument/2006/relationships/hyperlink" Target="http://podcasts.tortoiseadvisors.com/12ba657f" TargetMode="External" /><Relationship Id="rId48" Type="http://schemas.openxmlformats.org/officeDocument/2006/relationships/hyperlink" Target="https://giveawaygoat.co.za/2019/10/01/win-with-lamaze-and-parenting-hub/" TargetMode="External" /><Relationship Id="rId49" Type="http://schemas.openxmlformats.org/officeDocument/2006/relationships/hyperlink" Target="https://giveawaygoat.co.za/2019/10/01/win-with-lamaze-and-parenting-hub/" TargetMode="External" /><Relationship Id="rId50" Type="http://schemas.openxmlformats.org/officeDocument/2006/relationships/hyperlink" Target="https://parentinghub.co.za/win-with-lamaze/" TargetMode="External" /><Relationship Id="rId51" Type="http://schemas.openxmlformats.org/officeDocument/2006/relationships/hyperlink" Target="https://parentinghub.co.za/win-with-lamaze/" TargetMode="External" /><Relationship Id="rId52" Type="http://schemas.openxmlformats.org/officeDocument/2006/relationships/hyperlink" Target="https://parentinghub.co.za/win-with-lamaze/" TargetMode="External" /><Relationship Id="rId53" Type="http://schemas.openxmlformats.org/officeDocument/2006/relationships/hyperlink" Target="https://parentinghub.co.za/win-with-lamaze/" TargetMode="External" /><Relationship Id="rId54" Type="http://schemas.openxmlformats.org/officeDocument/2006/relationships/hyperlink" Target="https://www.instagram.com/p/B3o1fpuHAq6/?igshid=tfukyim2xmrt" TargetMode="External" /><Relationship Id="rId55" Type="http://schemas.openxmlformats.org/officeDocument/2006/relationships/hyperlink" Target="https://www.horses.nl/springen/springen-overig/eric-lamaze-ik-gebruik-mijn-energie-voor-paarden-en-sport/?utm_source=dlvr.it&amp;utm_medium=twitter" TargetMode="External" /><Relationship Id="rId56" Type="http://schemas.openxmlformats.org/officeDocument/2006/relationships/hyperlink" Target="https://finance.yahoo.com/news/pg-e-shows-wall-street-110000710.html" TargetMode="External" /><Relationship Id="rId57" Type="http://schemas.openxmlformats.org/officeDocument/2006/relationships/hyperlink" Target="https://finance.yahoo.com/news/pg-e-shows-wall-street-110000710.html" TargetMode="External" /><Relationship Id="rId58" Type="http://schemas.openxmlformats.org/officeDocument/2006/relationships/hyperlink" Targe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TargetMode="External" /><Relationship Id="rId59" Type="http://schemas.openxmlformats.org/officeDocument/2006/relationships/hyperlink" Targe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TargetMode="External" /><Relationship Id="rId60" Type="http://schemas.openxmlformats.org/officeDocument/2006/relationships/hyperlink" Target="https://rover.ebay.com/rover/1/711-127632-2357-0/16?itm=303316665737&amp;user_name=alyssas_treasures&amp;spid=6115&amp;mpre=https%3A%2F%2Fwww.ebay.com%2Fitm%2F303316665737&amp;swd=3&amp;mplxParams=user_name%2Citm%2Cswd%2Cmpre%2C&amp;sojTags=du%3Dmpre%2Citm%3Ditm%2Cuser_name%3Duser_name%2Csuri%3Dsuri%2Cspid%3Dspid%2Cswd%3Dswd%2C" TargetMode="External" /><Relationship Id="rId61" Type="http://schemas.openxmlformats.org/officeDocument/2006/relationships/hyperlink" Target="https://www.e-nas.co.uk/shop/lamaze-cosimo-concerto-soft-touch-musical-baby-toy-from-ages-6-months/" TargetMode="External" /><Relationship Id="rId62" Type="http://schemas.openxmlformats.org/officeDocument/2006/relationships/hyperlink" Target="https://www.e-nas.co.uk/shop/lamaze-octivity-baby-toy/" TargetMode="External" /><Relationship Id="rId63" Type="http://schemas.openxmlformats.org/officeDocument/2006/relationships/hyperlink" Target="https://secure.jbs.elsevierhealth.com/action/getSharedSiteSession?redirect=https%3A%2F%2Fwww.jpeds.com%2Farticle%2FS0022-3476%2819%2931122-9%2Ffulltext&amp;rc=0" TargetMode="External" /><Relationship Id="rId64" Type="http://schemas.openxmlformats.org/officeDocument/2006/relationships/hyperlink" Target="https://secure.jbs.elsevierhealth.com/action/getSharedSiteSession?redirect=https%3A%2F%2Fwww.jpeds.com%2Farticle%2FS0022-3476%2819%2931122-9%2Ffulltext&amp;rc=0" TargetMode="External" /><Relationship Id="rId65" Type="http://schemas.openxmlformats.org/officeDocument/2006/relationships/hyperlink" Target="https://secure.jbs.elsevierhealth.com/action/getSharedSiteSession?redirect=https%3A%2F%2Fwww.jpeds.com%2Farticle%2FS0022-3476%2819%2931122-9%2Ffulltext&amp;rc=0" TargetMode="External" /><Relationship Id="rId66" Type="http://schemas.openxmlformats.org/officeDocument/2006/relationships/hyperlink" Target="https://www.eventbrite.com/e/septoct-prenatal-lamaze-childbirth-workshops-low-cost-4-week-series-open-to-all-pls-share-tickets-62643303808" TargetMode="External" /><Relationship Id="rId67" Type="http://schemas.openxmlformats.org/officeDocument/2006/relationships/hyperlink" Target="https://www.lamaze.org/Connecting-the-Dots/Post/expecting-more-a-new-ariadne-labs-campaign-that-intends-to-shift-the-narrative-around-childbirth" TargetMode="External" /><Relationship Id="rId68"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69" Type="http://schemas.openxmlformats.org/officeDocument/2006/relationships/hyperlink" Target="https://www.eventbrite.com/e/novdec-prenatal-lamaze-4-week-series-on-thursdays-tickets-70782368971" TargetMode="External" /><Relationship Id="rId70" Type="http://schemas.openxmlformats.org/officeDocument/2006/relationships/hyperlink" Target="https://www.eventbrite.com/e/novdec-prenatal-lamaze-4-week-series-on-thursdays-tickets-70782368971" TargetMode="External" /><Relationship Id="rId71" Type="http://schemas.openxmlformats.org/officeDocument/2006/relationships/hyperlink" Target="https://www.lamaze.org/Connecting-the-Dots/Post/expecting-more-a-new-ariadne-labs-campaign-that-intends-to-shift-the-narrative-around-childbirth" TargetMode="External" /><Relationship Id="rId72" Type="http://schemas.openxmlformats.org/officeDocument/2006/relationships/hyperlink" Target="https://www.lamaze.org/Home/artmid/436/articleid/2440" TargetMode="External" /><Relationship Id="rId73" Type="http://schemas.openxmlformats.org/officeDocument/2006/relationships/hyperlink" Target="https://www.wegotcharacter.com/products/lamaze-baby-musical-activity-toy-dog" TargetMode="External" /><Relationship Id="rId74" Type="http://schemas.openxmlformats.org/officeDocument/2006/relationships/hyperlink" Target="https://www.unilad.co.uk/news/us-news/allyson-felix-breaks-usain-bolt-record-10-months-after-giving-birth/?fbclid=IwAR2ZOjPsU3cOFL19_LF7B9KXOKsmr7wuXiXa9VFpds8UtxwM9H6sbj4NWTs" TargetMode="External" /><Relationship Id="rId75" Type="http://schemas.openxmlformats.org/officeDocument/2006/relationships/hyperlink" Target="https://www.instagram.com/p/B3Qr342JTaO/?utm_source=ig_web_button_share_sheet" TargetMode="External" /><Relationship Id="rId76" Type="http://schemas.openxmlformats.org/officeDocument/2006/relationships/hyperlink" Target="https://www.lamaze.org/Giving-Birth-with-Confidence/GBWC-Post/what-does-it-mean-to-choose-a-midwife-for-your-birth?fbclid=IwAR17atloF82oS9Z44fVHskyRgxLnyxalxjluObeYjgLX9nUJr7bXyGsqcQc" TargetMode="External" /><Relationship Id="rId77" Type="http://schemas.openxmlformats.org/officeDocument/2006/relationships/hyperlink" Target="https://www.lamaze.org/Parents" TargetMode="External" /><Relationship Id="rId78" Type="http://schemas.openxmlformats.org/officeDocument/2006/relationships/hyperlink" Target="https://www.lamaze.org/Giving-Birth-with-Confidence/GBWC-Post/you-cant-prevent-sids-you-can-lower-your-risk-1" TargetMode="External" /><Relationship Id="rId79" Type="http://schemas.openxmlformats.org/officeDocument/2006/relationships/hyperlink" Target="https://safetosleep.nichd.nih.gov/resources/caregivers/environment/look" TargetMode="External" /><Relationship Id="rId80" Type="http://schemas.openxmlformats.org/officeDocument/2006/relationships/hyperlink" Target="https://www.lamaze.org/Giving-Birth-with-Confidence/GBWC-Post/how-to-survive-losing-a-baby-1" TargetMode="External" /><Relationship Id="rId81" Type="http://schemas.openxmlformats.org/officeDocument/2006/relationships/hyperlink" Target="https://www.lamaze.org/Giving-Birth-with-Confidence/GBWC-Post/do-one-thing-this-month-to-improve-maternity-health-1" TargetMode="External" /><Relationship Id="rId82" Type="http://schemas.openxmlformats.org/officeDocument/2006/relationships/hyperlink" Target="https://safetosleep.nichd.nih.gov/resources/caregivers/environment/look" TargetMode="External" /><Relationship Id="rId83" Type="http://schemas.openxmlformats.org/officeDocument/2006/relationships/hyperlink" Target="http://rover.ebay.com/rover/1/711-53200-19255-0/1?ff3=2&amp;toolid=10039&amp;campid=5336982613&amp;item=293280398026&amp;vectorid=229466&amp;lgeo=1&amp;utm_source=dlvr.it&amp;utm_medium=twitter" TargetMode="External" /><Relationship Id="rId84" Type="http://schemas.openxmlformats.org/officeDocument/2006/relationships/hyperlink" Target="http://rover.ebay.com/rover/1/711-53200-19255-0/1?ff3=2&amp;toolid=10039&amp;campid=5336982613&amp;item=153686313189&amp;vectorid=229466&amp;lgeo=1&amp;utm_source=dlvr.it&amp;utm_medium=twitter" TargetMode="External" /><Relationship Id="rId85" Type="http://schemas.openxmlformats.org/officeDocument/2006/relationships/hyperlink" Target="http://rover.ebay.com/rover/1/711-53200-19255-0/1?ff3=2&amp;toolid=10039&amp;campid=5336982613&amp;item=174068038130&amp;vectorid=229466&amp;lgeo=1&amp;utm_source=dlvr.it&amp;utm_medium=twitter" TargetMode="External" /><Relationship Id="rId86" Type="http://schemas.openxmlformats.org/officeDocument/2006/relationships/hyperlink" Target="http://rover.ebay.com/rover/1/711-53200-19255-0/1?ff3=2&amp;toolid=10039&amp;campid=5336982613&amp;item=202801583840&amp;vectorid=229466&amp;lgeo=1&amp;utm_source=dlvr.it&amp;utm_medium=twitter" TargetMode="External" /><Relationship Id="rId87" Type="http://schemas.openxmlformats.org/officeDocument/2006/relationships/hyperlink" Target="https://twitter.com/thebaddestmitch/status/837114279782412289" TargetMode="External" /><Relationship Id="rId88" Type="http://schemas.openxmlformats.org/officeDocument/2006/relationships/hyperlink" Target="https://www.lamaze.org/Connecting-the-Dots/parsing-the-arrive-trial-should-first-time-parents-be-routinely-induced-at-39-weeks" TargetMode="External" /><Relationship Id="rId89" Type="http://schemas.openxmlformats.org/officeDocument/2006/relationships/hyperlink" Target="https://www.lamaze.org/Connecting-the-Dots/parsing-the-arrive-trial-should-first-time-parents-be-routinely-induced-at-39-weeks" TargetMode="External" /><Relationship Id="rId90" Type="http://schemas.openxmlformats.org/officeDocument/2006/relationships/hyperlink" Target="https://www.lamaze.org/Connecting-the-Dots/parsing-the-arrive-trial-should-first-time-parents-be-routinely-induced-at-39-weeks" TargetMode="External" /><Relationship Id="rId91" Type="http://schemas.openxmlformats.org/officeDocument/2006/relationships/hyperlink" Target="https://www.lamaze.org/Connecting-the-Dots/parsing-the-arrive-trial-should-first-time-parents-be-routinely-induced-at-39-weeks" TargetMode="External" /><Relationship Id="rId92" Type="http://schemas.openxmlformats.org/officeDocument/2006/relationships/hyperlink" Target="https://www.lamaze.org/Connecting-the-Dots/parsing-the-arrive-trial-should-first-time-parents-be-routinely-induced-at-39-weeks" TargetMode="External" /><Relationship Id="rId93" Type="http://schemas.openxmlformats.org/officeDocument/2006/relationships/hyperlink" Target="https://www.lamaze.org/Connecting-the-Dots/parsing-the-arrive-trial-should-first-time-parents-be-routinely-induced-at-39-weeks" TargetMode="External" /><Relationship Id="rId94" Type="http://schemas.openxmlformats.org/officeDocument/2006/relationships/hyperlink" Target="https://www.lamaze.org/Connecting-the-Dots/parsing-the-arrive-trial-should-first-time-parents-be-routinely-induced-at-39-weeks" TargetMode="External" /><Relationship Id="rId95" Type="http://schemas.openxmlformats.org/officeDocument/2006/relationships/hyperlink" Target="https://www.lamaze.org/Connecting-the-Dots/parsing-the-arrive-trial-should-first-time-parents-be-routinely-induced-at-39-weeks" TargetMode="External" /><Relationship Id="rId96" Type="http://schemas.openxmlformats.org/officeDocument/2006/relationships/hyperlink" Target="https://www.lamaze.org/Connecting-the-Dots/parsing-the-arrive-trial-should-first-time-parents-be-routinely-induced-at-39-weeks" TargetMode="External" /><Relationship Id="rId97" Type="http://schemas.openxmlformats.org/officeDocument/2006/relationships/hyperlink" Target="https://www.lamaze.org/Connecting-the-Dots/parsing-the-arrive-trial-should-first-time-parents-be-routinely-induced-at-39-weeks" TargetMode="External" /><Relationship Id="rId98" Type="http://schemas.openxmlformats.org/officeDocument/2006/relationships/hyperlink" Target="https://www.pinterandmartin.com/vbp" TargetMode="External" /><Relationship Id="rId99" Type="http://schemas.openxmlformats.org/officeDocument/2006/relationships/hyperlink" Target="https://www.lamaze.org/Connecting-the-Dots/parsing-the-arrive-trial-should-first-time-parents-be-routinely-induced-at-39-weeks" TargetMode="External" /><Relationship Id="rId100" Type="http://schemas.openxmlformats.org/officeDocument/2006/relationships/hyperlink" Target="https://www.pinterandmartin.com/vbp" TargetMode="External" /><Relationship Id="rId101" Type="http://schemas.openxmlformats.org/officeDocument/2006/relationships/hyperlink" Target="https://www.lamaze.org/Connecting-the-Dots/parsing-the-arrive-trial-should-first-time-parents-be-routinely-induced-at-39-weeks" TargetMode="External" /><Relationship Id="rId102" Type="http://schemas.openxmlformats.org/officeDocument/2006/relationships/hyperlink" Target="https://www.lamaze.org/Connecting-the-Dots/parsing-the-arrive-trial-should-first-time-parents-be-routinely-induced-at-39-weeks" TargetMode="External" /><Relationship Id="rId103" Type="http://schemas.openxmlformats.org/officeDocument/2006/relationships/hyperlink" Target="https://www.pinterandmartin.com/vbp" TargetMode="External" /><Relationship Id="rId104" Type="http://schemas.openxmlformats.org/officeDocument/2006/relationships/hyperlink" Target="https://www.lamaze.org/Connecting-the-Dots/parsing-the-arrive-trial-should-first-time-parents-be-routinely-induced-at-39-weeks" TargetMode="External" /><Relationship Id="rId105" Type="http://schemas.openxmlformats.org/officeDocument/2006/relationships/hyperlink" Target="https://www.lamaze.org/Connecting-the-Dots/parsing-the-arrive-trial-should-first-time-parents-be-routinely-induced-at-39-weeks" TargetMode="External" /><Relationship Id="rId106" Type="http://schemas.openxmlformats.org/officeDocument/2006/relationships/hyperlink" Target="https://www.pinterandmartin.com/vbp" TargetMode="External" /><Relationship Id="rId107" Type="http://schemas.openxmlformats.org/officeDocument/2006/relationships/hyperlink" Target="https://pbs.twimg.com/media/EGO9FBWXUAAtJXW.jpg" TargetMode="External" /><Relationship Id="rId108" Type="http://schemas.openxmlformats.org/officeDocument/2006/relationships/hyperlink" Target="https://pbs.twimg.com/media/EGWVx-YWwAE0Yz3.jpg" TargetMode="External" /><Relationship Id="rId109" Type="http://schemas.openxmlformats.org/officeDocument/2006/relationships/hyperlink" Target="https://pbs.twimg.com/media/EGYFf1pWkAEIt79.jpg" TargetMode="External" /><Relationship Id="rId110" Type="http://schemas.openxmlformats.org/officeDocument/2006/relationships/hyperlink" Target="https://pbs.twimg.com/media/EGZ13x2UwAAunfM.jpg" TargetMode="External" /><Relationship Id="rId111" Type="http://schemas.openxmlformats.org/officeDocument/2006/relationships/hyperlink" Target="https://pbs.twimg.com/media/CKIlH8kVEAA7vXp.jpg" TargetMode="External" /><Relationship Id="rId112" Type="http://schemas.openxmlformats.org/officeDocument/2006/relationships/hyperlink" Target="https://pbs.twimg.com/tweet_video_thumb/EGnA1VpWkAEYUxD.jpg" TargetMode="External" /><Relationship Id="rId113" Type="http://schemas.openxmlformats.org/officeDocument/2006/relationships/hyperlink" Target="https://pbs.twimg.com/media/EGqLCK6UcAEY6qR.jpg" TargetMode="External" /><Relationship Id="rId114" Type="http://schemas.openxmlformats.org/officeDocument/2006/relationships/hyperlink" Target="https://pbs.twimg.com/media/EGvWoI6U8AAUM4A.jpg" TargetMode="External" /><Relationship Id="rId115" Type="http://schemas.openxmlformats.org/officeDocument/2006/relationships/hyperlink" Target="https://pbs.twimg.com/media/EFZMZxZWkAA6zh7.jpg" TargetMode="External" /><Relationship Id="rId116" Type="http://schemas.openxmlformats.org/officeDocument/2006/relationships/hyperlink" Target="https://pbs.twimg.com/media/EFZMppFWwAEb22K.jpg" TargetMode="External" /><Relationship Id="rId117" Type="http://schemas.openxmlformats.org/officeDocument/2006/relationships/hyperlink" Target="https://pbs.twimg.com/media/EG63ZZ8UUAAQKZG.jpg" TargetMode="External" /><Relationship Id="rId118" Type="http://schemas.openxmlformats.org/officeDocument/2006/relationships/hyperlink" Target="https://pbs.twimg.com/media/EG7laMuX0AEyJ4P.jpg" TargetMode="External" /><Relationship Id="rId119" Type="http://schemas.openxmlformats.org/officeDocument/2006/relationships/hyperlink" Target="https://pbs.twimg.com/media/EG7laMuX0AEyJ4P.jpg" TargetMode="External" /><Relationship Id="rId120" Type="http://schemas.openxmlformats.org/officeDocument/2006/relationships/hyperlink" Target="https://pbs.twimg.com/media/EG__xwlXkAAltgI.jpg" TargetMode="External" /><Relationship Id="rId121" Type="http://schemas.openxmlformats.org/officeDocument/2006/relationships/hyperlink" Target="https://pbs.twimg.com/media/EG__xwlXkAAltgI.jpg" TargetMode="External" /><Relationship Id="rId122" Type="http://schemas.openxmlformats.org/officeDocument/2006/relationships/hyperlink" Target="https://pbs.twimg.com/media/EG__xwlXkAAltgI.jpg" TargetMode="External" /><Relationship Id="rId123" Type="http://schemas.openxmlformats.org/officeDocument/2006/relationships/hyperlink" Target="https://pbs.twimg.com/media/D_nKzQGXsAAOYQ0.jpg" TargetMode="External" /><Relationship Id="rId124" Type="http://schemas.openxmlformats.org/officeDocument/2006/relationships/hyperlink" Target="https://pbs.twimg.com/media/EGCTVN6XkAIbP8r.jpg" TargetMode="External" /><Relationship Id="rId125" Type="http://schemas.openxmlformats.org/officeDocument/2006/relationships/hyperlink" Target="https://pbs.twimg.com/media/EHAtbAVUcAENtgU.jpg" TargetMode="External" /><Relationship Id="rId126" Type="http://schemas.openxmlformats.org/officeDocument/2006/relationships/hyperlink" Target="https://pbs.twimg.com/ext_tw_video_thumb/1180180650885865479/pu/img/3ss54dzSA3O2eeyu.jpg" TargetMode="External" /><Relationship Id="rId127" Type="http://schemas.openxmlformats.org/officeDocument/2006/relationships/hyperlink" Target="https://pbs.twimg.com/ext_tw_video_thumb/1180180650885865479/pu/img/3ss54dzSA3O2eeyu.jpg" TargetMode="External" /><Relationship Id="rId128" Type="http://schemas.openxmlformats.org/officeDocument/2006/relationships/hyperlink" Target="https://pbs.twimg.com/media/EGxzgg0X0AMhYut.png" TargetMode="External" /><Relationship Id="rId129" Type="http://schemas.openxmlformats.org/officeDocument/2006/relationships/hyperlink" Target="https://pbs.twimg.com/media/EGxzgg0X0AMhYut.png" TargetMode="External" /><Relationship Id="rId130" Type="http://schemas.openxmlformats.org/officeDocument/2006/relationships/hyperlink" Target="https://pbs.twimg.com/media/EGx4QpuW4AQ9kcA.jpg" TargetMode="External" /><Relationship Id="rId131" Type="http://schemas.openxmlformats.org/officeDocument/2006/relationships/hyperlink" Target="https://pbs.twimg.com/ext_tw_video_thumb/1184573657332494338/pu/img/UMOOKEqOtxSfjUcv.jpg" TargetMode="External" /><Relationship Id="rId132" Type="http://schemas.openxmlformats.org/officeDocument/2006/relationships/hyperlink" Target="https://pbs.twimg.com/ext_tw_video_thumb/1180180650885865479/pu/img/3ss54dzSA3O2eeyu.jpg" TargetMode="External" /><Relationship Id="rId133" Type="http://schemas.openxmlformats.org/officeDocument/2006/relationships/hyperlink" Target="https://pbs.twimg.com/ext_tw_video_thumb/1184573657332494338/pu/img/UMOOKEqOtxSfjUcv.jpg" TargetMode="External" /><Relationship Id="rId134" Type="http://schemas.openxmlformats.org/officeDocument/2006/relationships/hyperlink" Target="https://pbs.twimg.com/media/EHDxqrBW4AAhPOY.jpg" TargetMode="External" /><Relationship Id="rId135" Type="http://schemas.openxmlformats.org/officeDocument/2006/relationships/hyperlink" Target="https://pbs.twimg.com/tweet_video_thumb/EHEM4RdWoAEfvcb.jpg" TargetMode="External" /><Relationship Id="rId136" Type="http://schemas.openxmlformats.org/officeDocument/2006/relationships/hyperlink" Target="https://pbs.twimg.com/media/EG2PWvpX4AEG91R.jpg" TargetMode="External" /><Relationship Id="rId137" Type="http://schemas.openxmlformats.org/officeDocument/2006/relationships/hyperlink" Target="https://pbs.twimg.com/media/EGCzkH2WwAAeBiN.jpg" TargetMode="External" /><Relationship Id="rId138" Type="http://schemas.openxmlformats.org/officeDocument/2006/relationships/hyperlink" Target="https://pbs.twimg.com/media/EGH9KIKWwAECxmM.png" TargetMode="External" /><Relationship Id="rId139" Type="http://schemas.openxmlformats.org/officeDocument/2006/relationships/hyperlink" Target="https://pbs.twimg.com/media/EGSQV7uW4AE80Tg.jpg" TargetMode="External" /><Relationship Id="rId140" Type="http://schemas.openxmlformats.org/officeDocument/2006/relationships/hyperlink" Target="https://pbs.twimg.com/media/EGcjhUpWkAEIX5M.png" TargetMode="External" /><Relationship Id="rId141" Type="http://schemas.openxmlformats.org/officeDocument/2006/relationships/hyperlink" Target="https://pbs.twimg.com/media/EGhoKIlWoAAoZXZ.jpg" TargetMode="External" /><Relationship Id="rId142" Type="http://schemas.openxmlformats.org/officeDocument/2006/relationships/hyperlink" Target="https://pbs.twimg.com/media/EG7eM8qXkAUEcVz.png" TargetMode="External" /><Relationship Id="rId143" Type="http://schemas.openxmlformats.org/officeDocument/2006/relationships/hyperlink" Target="https://pbs.twimg.com/media/EG70bOEXYAAoHWI.jpg" TargetMode="External" /><Relationship Id="rId144" Type="http://schemas.openxmlformats.org/officeDocument/2006/relationships/hyperlink" Target="https://pbs.twimg.com/media/EHAnzAcWsAYvGKP.png" TargetMode="External" /><Relationship Id="rId145" Type="http://schemas.openxmlformats.org/officeDocument/2006/relationships/hyperlink" Target="https://pbs.twimg.com/media/EHFxYYvXkAUQCqj.jpg" TargetMode="External" /><Relationship Id="rId146" Type="http://schemas.openxmlformats.org/officeDocument/2006/relationships/hyperlink" Target="https://pbs.twimg.com/media/EG8MbS8U4AAundF.jpg" TargetMode="External" /><Relationship Id="rId147" Type="http://schemas.openxmlformats.org/officeDocument/2006/relationships/hyperlink" Target="https://pbs.twimg.com/media/EHAS1tAUUAEFodm.jpg" TargetMode="External" /><Relationship Id="rId148" Type="http://schemas.openxmlformats.org/officeDocument/2006/relationships/hyperlink" Target="https://pbs.twimg.com/media/EHEyNTWVUAAsBTC.jpg" TargetMode="External" /><Relationship Id="rId149" Type="http://schemas.openxmlformats.org/officeDocument/2006/relationships/hyperlink" Target="https://pbs.twimg.com/media/EHF7jq6UEAARFiA.jpg" TargetMode="External" /><Relationship Id="rId150" Type="http://schemas.openxmlformats.org/officeDocument/2006/relationships/hyperlink" Target="http://pbs.twimg.com/profile_images/1070337286338940929/2F7gZ9Cr_normal.jpg" TargetMode="External" /><Relationship Id="rId151" Type="http://schemas.openxmlformats.org/officeDocument/2006/relationships/hyperlink" Target="http://pbs.twimg.com/profile_images/962253342465343488/H3DaFU2E_normal.jpg" TargetMode="External" /><Relationship Id="rId152" Type="http://schemas.openxmlformats.org/officeDocument/2006/relationships/hyperlink" Target="http://pbs.twimg.com/profile_images/1112881773283823617/_6icT7qN_normal.jpg" TargetMode="External" /><Relationship Id="rId153" Type="http://schemas.openxmlformats.org/officeDocument/2006/relationships/hyperlink" Target="http://pbs.twimg.com/profile_images/1071556681971191808/etIDMPBl_normal.jpg" TargetMode="External" /><Relationship Id="rId154" Type="http://schemas.openxmlformats.org/officeDocument/2006/relationships/hyperlink" Target="http://pbs.twimg.com/profile_images/1177809757564014592/rOglaX9n_normal.jpg" TargetMode="External" /><Relationship Id="rId155" Type="http://schemas.openxmlformats.org/officeDocument/2006/relationships/hyperlink" Target="http://pbs.twimg.com/profile_images/1101225453/EndW_normal.JPG" TargetMode="External" /><Relationship Id="rId156" Type="http://schemas.openxmlformats.org/officeDocument/2006/relationships/hyperlink" Target="http://pbs.twimg.com/profile_images/1149666863946842112/adtUZFpC_normal.jpg" TargetMode="External" /><Relationship Id="rId157" Type="http://schemas.openxmlformats.org/officeDocument/2006/relationships/hyperlink" Target="http://pbs.twimg.com/profile_images/1176713702558568448/V9ag5S5H_normal.jpg" TargetMode="External" /><Relationship Id="rId158" Type="http://schemas.openxmlformats.org/officeDocument/2006/relationships/hyperlink" Target="http://pbs.twimg.com/profile_images/1175789261586436098/ynpYwIuj_normal.jpg" TargetMode="External" /><Relationship Id="rId159" Type="http://schemas.openxmlformats.org/officeDocument/2006/relationships/hyperlink" Target="http://pbs.twimg.com/profile_images/1165651205869244417/sUBFNYr9_normal.jpg" TargetMode="External" /><Relationship Id="rId160" Type="http://schemas.openxmlformats.org/officeDocument/2006/relationships/hyperlink" Target="http://pbs.twimg.com/profile_images/861005364849987586/MVOZCVIE_normal.jpg" TargetMode="External" /><Relationship Id="rId161" Type="http://schemas.openxmlformats.org/officeDocument/2006/relationships/hyperlink" Target="http://pbs.twimg.com/profile_images/1177370444447571974/6roTwMSH_normal.jpg" TargetMode="External" /><Relationship Id="rId162" Type="http://schemas.openxmlformats.org/officeDocument/2006/relationships/hyperlink" Target="http://pbs.twimg.com/profile_images/1125123030932389890/FMrQ5ctZ_normal.jpg" TargetMode="External" /><Relationship Id="rId163" Type="http://schemas.openxmlformats.org/officeDocument/2006/relationships/hyperlink" Target="http://pbs.twimg.com/profile_images/1125123030932389890/FMrQ5ctZ_normal.jpg" TargetMode="External" /><Relationship Id="rId164" Type="http://schemas.openxmlformats.org/officeDocument/2006/relationships/hyperlink" Target="http://pbs.twimg.com/profile_images/1125123030932389890/FMrQ5ctZ_normal.jpg" TargetMode="External" /><Relationship Id="rId165" Type="http://schemas.openxmlformats.org/officeDocument/2006/relationships/hyperlink" Target="http://pbs.twimg.com/profile_images/1125123030932389890/FMrQ5ctZ_normal.jpg" TargetMode="External" /><Relationship Id="rId166" Type="http://schemas.openxmlformats.org/officeDocument/2006/relationships/hyperlink" Target="http://pbs.twimg.com/profile_images/1152260315234668544/tfdh4V1x_normal.jpg" TargetMode="External" /><Relationship Id="rId167" Type="http://schemas.openxmlformats.org/officeDocument/2006/relationships/hyperlink" Target="http://pbs.twimg.com/profile_images/1182398791858696192/di_5nwGE_normal.jpg" TargetMode="External" /><Relationship Id="rId168" Type="http://schemas.openxmlformats.org/officeDocument/2006/relationships/hyperlink" Target="http://pbs.twimg.com/profile_images/1162696286325186560/W1t4qnat_normal.jpg" TargetMode="External" /><Relationship Id="rId169" Type="http://schemas.openxmlformats.org/officeDocument/2006/relationships/hyperlink" Target="http://pbs.twimg.com/profile_images/1089933046223007744/xN66Cb7A_normal.jpg" TargetMode="External" /><Relationship Id="rId170" Type="http://schemas.openxmlformats.org/officeDocument/2006/relationships/hyperlink" Target="http://pbs.twimg.com/profile_images/1181321074832629760/3W66C320_normal.jpg" TargetMode="External" /><Relationship Id="rId171" Type="http://schemas.openxmlformats.org/officeDocument/2006/relationships/hyperlink" Target="http://pbs.twimg.com/profile_images/1132029007002841088/BThDwZoc_normal.jpg" TargetMode="External" /><Relationship Id="rId172" Type="http://schemas.openxmlformats.org/officeDocument/2006/relationships/hyperlink" Target="http://pbs.twimg.com/profile_images/1132029007002841088/BThDwZoc_normal.jpg" TargetMode="External" /><Relationship Id="rId173" Type="http://schemas.openxmlformats.org/officeDocument/2006/relationships/hyperlink" Target="http://pbs.twimg.com/profile_images/1132029007002841088/BThDwZoc_normal.jpg" TargetMode="External" /><Relationship Id="rId174" Type="http://schemas.openxmlformats.org/officeDocument/2006/relationships/hyperlink" Target="http://pbs.twimg.com/profile_images/1132029007002841088/BThDwZoc_normal.jpg" TargetMode="External" /><Relationship Id="rId175" Type="http://schemas.openxmlformats.org/officeDocument/2006/relationships/hyperlink" Target="http://pbs.twimg.com/profile_images/1132029007002841088/BThDwZoc_normal.jpg" TargetMode="External" /><Relationship Id="rId176" Type="http://schemas.openxmlformats.org/officeDocument/2006/relationships/hyperlink" Target="http://pbs.twimg.com/profile_images/1132029007002841088/BThDwZoc_normal.jpg" TargetMode="External" /><Relationship Id="rId177" Type="http://schemas.openxmlformats.org/officeDocument/2006/relationships/hyperlink" Target="http://pbs.twimg.com/profile_images/1099754456537653248/KqjndLL__normal.png" TargetMode="External" /><Relationship Id="rId178" Type="http://schemas.openxmlformats.org/officeDocument/2006/relationships/hyperlink" Target="http://pbs.twimg.com/profile_images/1179894937611046912/o8FfIW9e_normal.jpg" TargetMode="External" /><Relationship Id="rId179" Type="http://schemas.openxmlformats.org/officeDocument/2006/relationships/hyperlink" Target="http://pbs.twimg.com/profile_images/1154947941590847488/Ll1y3J4G_normal.jpg" TargetMode="External" /><Relationship Id="rId180" Type="http://schemas.openxmlformats.org/officeDocument/2006/relationships/hyperlink" Target="http://pbs.twimg.com/profile_images/1154947941590847488/Ll1y3J4G_normal.jpg" TargetMode="External" /><Relationship Id="rId181" Type="http://schemas.openxmlformats.org/officeDocument/2006/relationships/hyperlink" Target="http://pbs.twimg.com/profile_images/1170152986275917829/8jropSNI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850464819350294530/OjBAdUhi_normal.jpg" TargetMode="External" /><Relationship Id="rId184" Type="http://schemas.openxmlformats.org/officeDocument/2006/relationships/hyperlink" Target="http://pbs.twimg.com/profile_images/768069238208638976/hTUxOwKK_normal.png" TargetMode="External" /><Relationship Id="rId185" Type="http://schemas.openxmlformats.org/officeDocument/2006/relationships/hyperlink" Target="http://pbs.twimg.com/profile_images/1074422603400519682/jWeIaN2__normal.jpg" TargetMode="External" /><Relationship Id="rId186" Type="http://schemas.openxmlformats.org/officeDocument/2006/relationships/hyperlink" Target="http://pbs.twimg.com/profile_images/730110622222815234/9DbBMYLi_normal.jpg" TargetMode="External" /><Relationship Id="rId187" Type="http://schemas.openxmlformats.org/officeDocument/2006/relationships/hyperlink" Target="http://pbs.twimg.com/profile_images/845837588908965888/0r9gA7mj_normal.jpg" TargetMode="External" /><Relationship Id="rId188" Type="http://schemas.openxmlformats.org/officeDocument/2006/relationships/hyperlink" Target="http://pbs.twimg.com/profile_images/1171598847178629121/e3i-m2su_normal.jpg" TargetMode="External" /><Relationship Id="rId189" Type="http://schemas.openxmlformats.org/officeDocument/2006/relationships/hyperlink" Target="http://pbs.twimg.com/profile_images/1175697228347740160/-9XmI3SN_normal.jpg" TargetMode="External" /><Relationship Id="rId190" Type="http://schemas.openxmlformats.org/officeDocument/2006/relationships/hyperlink" Target="http://pbs.twimg.com/profile_images/1179176436063703040/w5wzKijm_normal.jpg" TargetMode="External" /><Relationship Id="rId191" Type="http://schemas.openxmlformats.org/officeDocument/2006/relationships/hyperlink" Target="http://pbs.twimg.com/profile_images/1179176436063703040/w5wzKijm_normal.jpg" TargetMode="External" /><Relationship Id="rId192" Type="http://schemas.openxmlformats.org/officeDocument/2006/relationships/hyperlink" Target="http://pbs.twimg.com/profile_images/1179176436063703040/w5wzKijm_normal.jpg" TargetMode="External" /><Relationship Id="rId193" Type="http://schemas.openxmlformats.org/officeDocument/2006/relationships/hyperlink" Target="http://pbs.twimg.com/profile_images/1181382530555154433/0XMcZFa7_normal.jpg" TargetMode="External" /><Relationship Id="rId194" Type="http://schemas.openxmlformats.org/officeDocument/2006/relationships/hyperlink" Target="http://pbs.twimg.com/profile_images/1181382530555154433/0XMcZFa7_normal.jpg" TargetMode="External" /><Relationship Id="rId195" Type="http://schemas.openxmlformats.org/officeDocument/2006/relationships/hyperlink" Target="http://pbs.twimg.com/profile_images/1182715280310591488/mWFLHJSQ_normal.jpg" TargetMode="External" /><Relationship Id="rId196" Type="http://schemas.openxmlformats.org/officeDocument/2006/relationships/hyperlink" Target="http://pbs.twimg.com/profile_images/1179886206357655552/v37SLjTm_normal.jpg" TargetMode="External" /><Relationship Id="rId197" Type="http://schemas.openxmlformats.org/officeDocument/2006/relationships/hyperlink" Target="http://pbs.twimg.com/profile_images/1124379814238900224/m4T7pJTj_normal.jpg" TargetMode="External" /><Relationship Id="rId198" Type="http://schemas.openxmlformats.org/officeDocument/2006/relationships/hyperlink" Target="http://pbs.twimg.com/profile_images/760912014277509122/jcqh0kzt_normal.jpg" TargetMode="External" /><Relationship Id="rId199" Type="http://schemas.openxmlformats.org/officeDocument/2006/relationships/hyperlink" Target="http://pbs.twimg.com/profile_images/1124379814238900224/m4T7pJTj_normal.jpg" TargetMode="External" /><Relationship Id="rId200" Type="http://schemas.openxmlformats.org/officeDocument/2006/relationships/hyperlink" Target="http://pbs.twimg.com/profile_images/760912014277509122/jcqh0kzt_normal.jpg" TargetMode="External" /><Relationship Id="rId201" Type="http://schemas.openxmlformats.org/officeDocument/2006/relationships/hyperlink" Target="http://pbs.twimg.com/profile_images/1124379814238900224/m4T7pJTj_normal.jpg" TargetMode="External" /><Relationship Id="rId202" Type="http://schemas.openxmlformats.org/officeDocument/2006/relationships/hyperlink" Target="http://pbs.twimg.com/profile_images/760912014277509122/jcqh0kzt_normal.jpg" TargetMode="External" /><Relationship Id="rId203" Type="http://schemas.openxmlformats.org/officeDocument/2006/relationships/hyperlink" Target="http://pbs.twimg.com/profile_images/1124379814238900224/m4T7pJTj_normal.jpg" TargetMode="External" /><Relationship Id="rId204" Type="http://schemas.openxmlformats.org/officeDocument/2006/relationships/hyperlink" Target="http://pbs.twimg.com/profile_images/760912014277509122/jcqh0kzt_normal.jpg" TargetMode="External" /><Relationship Id="rId205" Type="http://schemas.openxmlformats.org/officeDocument/2006/relationships/hyperlink" Target="http://pbs.twimg.com/profile_images/1087222585648005121/RbiV7C0L_normal.jpg" TargetMode="External" /><Relationship Id="rId206" Type="http://schemas.openxmlformats.org/officeDocument/2006/relationships/hyperlink" Target="http://pbs.twimg.com/profile_images/1147146483008827392/to8ENL3S_normal.jpg" TargetMode="External" /><Relationship Id="rId207" Type="http://schemas.openxmlformats.org/officeDocument/2006/relationships/hyperlink" Target="http://pbs.twimg.com/profile_images/1181470713401593856/_fDF2y-t_normal.jpg" TargetMode="External" /><Relationship Id="rId208" Type="http://schemas.openxmlformats.org/officeDocument/2006/relationships/hyperlink" Target="http://pbs.twimg.com/profile_images/1180282603028410373/iAOZ3Qi5_normal.png" TargetMode="External" /><Relationship Id="rId209" Type="http://schemas.openxmlformats.org/officeDocument/2006/relationships/hyperlink" Target="http://pbs.twimg.com/profile_images/1180282603028410373/iAOZ3Qi5_normal.png" TargetMode="External" /><Relationship Id="rId210" Type="http://schemas.openxmlformats.org/officeDocument/2006/relationships/hyperlink" Target="http://pbs.twimg.com/profile_images/1156494957881860101/5MpPuc72_normal.png" TargetMode="External" /><Relationship Id="rId211" Type="http://schemas.openxmlformats.org/officeDocument/2006/relationships/hyperlink" Target="http://pbs.twimg.com/profile_images/871849184042913792/RQs93Oz6_normal.jpg" TargetMode="External" /><Relationship Id="rId212" Type="http://schemas.openxmlformats.org/officeDocument/2006/relationships/hyperlink" Target="http://pbs.twimg.com/profile_images/871849184042913792/RQs93Oz6_normal.jpg" TargetMode="External" /><Relationship Id="rId213" Type="http://schemas.openxmlformats.org/officeDocument/2006/relationships/hyperlink" Target="http://pbs.twimg.com/profile_images/1119338583469502464/d1Zwg9OO_normal.jpg" TargetMode="External" /><Relationship Id="rId214" Type="http://schemas.openxmlformats.org/officeDocument/2006/relationships/hyperlink" Target="http://pbs.twimg.com/profile_images/862240836448333824/kBk418ge_normal.jpg" TargetMode="External" /><Relationship Id="rId215" Type="http://schemas.openxmlformats.org/officeDocument/2006/relationships/hyperlink" Target="http://pbs.twimg.com/profile_images/862240836448333824/kBk418ge_normal.jpg" TargetMode="External" /><Relationship Id="rId216" Type="http://schemas.openxmlformats.org/officeDocument/2006/relationships/hyperlink" Target="http://pbs.twimg.com/profile_images/862240836448333824/kBk418ge_normal.jpg" TargetMode="External" /><Relationship Id="rId217" Type="http://schemas.openxmlformats.org/officeDocument/2006/relationships/hyperlink" Target="http://pbs.twimg.com/profile_images/862240836448333824/kBk418ge_normal.jpg" TargetMode="External" /><Relationship Id="rId218" Type="http://schemas.openxmlformats.org/officeDocument/2006/relationships/hyperlink" Target="http://pbs.twimg.com/profile_images/862240836448333824/kBk418ge_normal.jpg" TargetMode="External" /><Relationship Id="rId219" Type="http://schemas.openxmlformats.org/officeDocument/2006/relationships/hyperlink" Target="http://pbs.twimg.com/profile_images/862240836448333824/kBk418ge_normal.jpg" TargetMode="External" /><Relationship Id="rId220" Type="http://schemas.openxmlformats.org/officeDocument/2006/relationships/hyperlink" Target="http://pbs.twimg.com/profile_images/862240836448333824/kBk418ge_normal.jpg" TargetMode="External" /><Relationship Id="rId221" Type="http://schemas.openxmlformats.org/officeDocument/2006/relationships/hyperlink" Target="http://pbs.twimg.com/profile_images/862240836448333824/kBk418ge_normal.jpg" TargetMode="External" /><Relationship Id="rId222" Type="http://schemas.openxmlformats.org/officeDocument/2006/relationships/hyperlink" Target="http://pbs.twimg.com/profile_images/862240836448333824/kBk418ge_normal.jpg" TargetMode="External" /><Relationship Id="rId223" Type="http://schemas.openxmlformats.org/officeDocument/2006/relationships/hyperlink" Target="http://pbs.twimg.com/profile_images/862240836448333824/kBk418ge_normal.jpg" TargetMode="External" /><Relationship Id="rId224" Type="http://schemas.openxmlformats.org/officeDocument/2006/relationships/hyperlink" Target="http://pbs.twimg.com/profile_images/1170179686732840961/nkGmUkle_normal.jpg" TargetMode="External" /><Relationship Id="rId225" Type="http://schemas.openxmlformats.org/officeDocument/2006/relationships/hyperlink" Target="http://pbs.twimg.com/profile_images/1170179686732840961/nkGmUkle_normal.jpg" TargetMode="External" /><Relationship Id="rId226" Type="http://schemas.openxmlformats.org/officeDocument/2006/relationships/hyperlink" Target="http://pbs.twimg.com/profile_images/927212051465990147/B_wmQx3R_normal.jpg" TargetMode="External" /><Relationship Id="rId227" Type="http://schemas.openxmlformats.org/officeDocument/2006/relationships/hyperlink" Target="http://pbs.twimg.com/profile_images/3359588684/5e366a0f4ee2536286719bacbb725ba7_normal.jpeg" TargetMode="External" /><Relationship Id="rId228" Type="http://schemas.openxmlformats.org/officeDocument/2006/relationships/hyperlink" Target="https://pbs.twimg.com/media/EGO9FBWXUAAtJXW.jpg" TargetMode="External" /><Relationship Id="rId229" Type="http://schemas.openxmlformats.org/officeDocument/2006/relationships/hyperlink" Target="http://pbs.twimg.com/profile_images/1169646079975014400/3G9CYNA3_normal.jpg" TargetMode="External" /><Relationship Id="rId230" Type="http://schemas.openxmlformats.org/officeDocument/2006/relationships/hyperlink" Target="http://pbs.twimg.com/profile_images/1169646079975014400/3G9CYNA3_normal.jpg" TargetMode="External" /><Relationship Id="rId231" Type="http://schemas.openxmlformats.org/officeDocument/2006/relationships/hyperlink" Target="http://pbs.twimg.com/profile_images/1180873810381299716/ZZBhwXmR_normal.png" TargetMode="External" /><Relationship Id="rId232" Type="http://schemas.openxmlformats.org/officeDocument/2006/relationships/hyperlink" Target="http://pbs.twimg.com/profile_images/1174623682007916544/jhUXhIAR_normal.jpg" TargetMode="External" /><Relationship Id="rId233" Type="http://schemas.openxmlformats.org/officeDocument/2006/relationships/hyperlink" Target="http://pbs.twimg.com/profile_images/1174623682007916544/jhUXhIAR_normal.jpg" TargetMode="External" /><Relationship Id="rId234" Type="http://schemas.openxmlformats.org/officeDocument/2006/relationships/hyperlink" Target="http://pbs.twimg.com/profile_images/1145892443096846340/G8mw4ACZ_normal.png" TargetMode="External" /><Relationship Id="rId235" Type="http://schemas.openxmlformats.org/officeDocument/2006/relationships/hyperlink" Target="http://pbs.twimg.com/profile_images/1053157516241235968/a521p10J_normal.jpg" TargetMode="External" /><Relationship Id="rId236" Type="http://schemas.openxmlformats.org/officeDocument/2006/relationships/hyperlink" Target="http://pbs.twimg.com/profile_images/1053157516241235968/a521p10J_normal.jpg" TargetMode="External" /><Relationship Id="rId237" Type="http://schemas.openxmlformats.org/officeDocument/2006/relationships/hyperlink" Target="http://pbs.twimg.com/profile_images/1160088713038184448/9h6PVCLp_normal.jpg" TargetMode="External" /><Relationship Id="rId238" Type="http://schemas.openxmlformats.org/officeDocument/2006/relationships/hyperlink" Target="http://pbs.twimg.com/profile_images/1174632426427113475/jZcwjPke_normal.jpg" TargetMode="External" /><Relationship Id="rId239" Type="http://schemas.openxmlformats.org/officeDocument/2006/relationships/hyperlink" Target="http://pbs.twimg.com/profile_images/1174632426427113475/jZcwjPke_normal.jpg" TargetMode="External" /><Relationship Id="rId240" Type="http://schemas.openxmlformats.org/officeDocument/2006/relationships/hyperlink" Target="http://pbs.twimg.com/profile_images/524187999387389954/lVGi7LDU_normal.jpeg" TargetMode="External" /><Relationship Id="rId241" Type="http://schemas.openxmlformats.org/officeDocument/2006/relationships/hyperlink" Target="http://pbs.twimg.com/profile_images/1181653102560038913/tLvFljhW_normal.jpg" TargetMode="External" /><Relationship Id="rId242" Type="http://schemas.openxmlformats.org/officeDocument/2006/relationships/hyperlink" Target="http://pbs.twimg.com/profile_images/1070337286338940929/2F7gZ9Cr_normal.jpg" TargetMode="External" /><Relationship Id="rId243" Type="http://schemas.openxmlformats.org/officeDocument/2006/relationships/hyperlink" Target="http://pbs.twimg.com/profile_images/1181653102560038913/tLvFljhW_normal.jpg" TargetMode="External" /><Relationship Id="rId244" Type="http://schemas.openxmlformats.org/officeDocument/2006/relationships/hyperlink" Target="http://pbs.twimg.com/profile_images/1070337286338940929/2F7gZ9Cr_normal.jpg" TargetMode="External" /><Relationship Id="rId245" Type="http://schemas.openxmlformats.org/officeDocument/2006/relationships/hyperlink" Target="http://pbs.twimg.com/profile_images/1181653102560038913/tLvFljhW_normal.jpg" TargetMode="External" /><Relationship Id="rId246" Type="http://schemas.openxmlformats.org/officeDocument/2006/relationships/hyperlink" Target="http://pbs.twimg.com/profile_images/1070337286338940929/2F7gZ9Cr_normal.jpg" TargetMode="External" /><Relationship Id="rId247" Type="http://schemas.openxmlformats.org/officeDocument/2006/relationships/hyperlink" Target="http://pbs.twimg.com/profile_images/1181653102560038913/tLvFljhW_normal.jpg" TargetMode="External" /><Relationship Id="rId248" Type="http://schemas.openxmlformats.org/officeDocument/2006/relationships/hyperlink" Target="http://pbs.twimg.com/profile_images/1070337286338940929/2F7gZ9Cr_normal.jpg" TargetMode="External" /><Relationship Id="rId249" Type="http://schemas.openxmlformats.org/officeDocument/2006/relationships/hyperlink" Target="http://pbs.twimg.com/profile_images/1181653102560038913/tLvFljhW_normal.jpg" TargetMode="External" /><Relationship Id="rId250" Type="http://schemas.openxmlformats.org/officeDocument/2006/relationships/hyperlink" Target="http://pbs.twimg.com/profile_images/1181653102560038913/tLvFljhW_normal.jpg" TargetMode="External" /><Relationship Id="rId251" Type="http://schemas.openxmlformats.org/officeDocument/2006/relationships/hyperlink" Target="http://pbs.twimg.com/profile_images/1058585000357040129/ByMfa00M_normal.jpg" TargetMode="External" /><Relationship Id="rId252" Type="http://schemas.openxmlformats.org/officeDocument/2006/relationships/hyperlink" Target="http://pbs.twimg.com/profile_images/961820090197975040/0ZxZFYFc_normal.jpg" TargetMode="External" /><Relationship Id="rId253" Type="http://schemas.openxmlformats.org/officeDocument/2006/relationships/hyperlink" Target="http://pbs.twimg.com/profile_images/1118161015634632704/cat06dXj_normal.jpg" TargetMode="External" /><Relationship Id="rId254" Type="http://schemas.openxmlformats.org/officeDocument/2006/relationships/hyperlink" Target="http://pbs.twimg.com/profile_images/896140932784848896/A313mPnl_normal.jpg" TargetMode="External" /><Relationship Id="rId255" Type="http://schemas.openxmlformats.org/officeDocument/2006/relationships/hyperlink" Target="http://pbs.twimg.com/profile_images/1181380354289963008/5fDH4U2Y_normal.jpg" TargetMode="External" /><Relationship Id="rId256" Type="http://schemas.openxmlformats.org/officeDocument/2006/relationships/hyperlink" Target="https://pbs.twimg.com/media/EGWVx-YWwAE0Yz3.jpg" TargetMode="External" /><Relationship Id="rId257" Type="http://schemas.openxmlformats.org/officeDocument/2006/relationships/hyperlink" Target="http://pbs.twimg.com/profile_images/548421601155244033/CM8sKHn4_normal.png" TargetMode="External" /><Relationship Id="rId258" Type="http://schemas.openxmlformats.org/officeDocument/2006/relationships/hyperlink" Target="http://pbs.twimg.com/profile_images/378800000565489876/a7249a2138a688e6bdb51342787dd4fd_normal.jpeg" TargetMode="External" /><Relationship Id="rId259" Type="http://schemas.openxmlformats.org/officeDocument/2006/relationships/hyperlink" Target="http://pbs.twimg.com/profile_images/378800000565489876/a7249a2138a688e6bdb51342787dd4fd_normal.jpeg" TargetMode="External" /><Relationship Id="rId260" Type="http://schemas.openxmlformats.org/officeDocument/2006/relationships/hyperlink" Target="http://pbs.twimg.com/profile_images/1157384334371778565/dAQwtNLK_normal.jpg" TargetMode="External" /><Relationship Id="rId261" Type="http://schemas.openxmlformats.org/officeDocument/2006/relationships/hyperlink" Target="http://pbs.twimg.com/profile_images/807923334256230404/gER_1m1P_normal.jpg" TargetMode="External" /><Relationship Id="rId262" Type="http://schemas.openxmlformats.org/officeDocument/2006/relationships/hyperlink" Target="http://pbs.twimg.com/profile_images/963620395931881472/ekZ171aA_normal.jpg" TargetMode="External" /><Relationship Id="rId263" Type="http://schemas.openxmlformats.org/officeDocument/2006/relationships/hyperlink" Target="https://pbs.twimg.com/media/EGYFf1pWkAEIt79.jpg" TargetMode="External" /><Relationship Id="rId264" Type="http://schemas.openxmlformats.org/officeDocument/2006/relationships/hyperlink" Target="http://pbs.twimg.com/profile_images/699643485/mini-nursin-blocks01_normal.jpg" TargetMode="External" /><Relationship Id="rId265" Type="http://schemas.openxmlformats.org/officeDocument/2006/relationships/hyperlink" Target="http://pbs.twimg.com/profile_images/660167234313166853/s4Z2K3sw_normal.jpg" TargetMode="External" /><Relationship Id="rId266" Type="http://schemas.openxmlformats.org/officeDocument/2006/relationships/hyperlink" Target="http://pbs.twimg.com/profile_images/1165368483661733888/olAsBODy_normal.jpg" TargetMode="External" /><Relationship Id="rId267" Type="http://schemas.openxmlformats.org/officeDocument/2006/relationships/hyperlink" Target="http://pbs.twimg.com/profile_images/1165368483661733888/olAsBODy_normal.jpg" TargetMode="External" /><Relationship Id="rId268" Type="http://schemas.openxmlformats.org/officeDocument/2006/relationships/hyperlink" Target="https://pbs.twimg.com/media/EGZ13x2UwAAunfM.jpg" TargetMode="External" /><Relationship Id="rId269" Type="http://schemas.openxmlformats.org/officeDocument/2006/relationships/hyperlink" Target="http://pbs.twimg.com/profile_images/1130700760268853253/Vaf_8yf9_normal.png" TargetMode="External" /><Relationship Id="rId270" Type="http://schemas.openxmlformats.org/officeDocument/2006/relationships/hyperlink" Target="http://pbs.twimg.com/profile_images/1130700760268853253/Vaf_8yf9_normal.png" TargetMode="External" /><Relationship Id="rId271" Type="http://schemas.openxmlformats.org/officeDocument/2006/relationships/hyperlink" Target="http://pbs.twimg.com/profile_images/1130700760268853253/Vaf_8yf9_normal.png" TargetMode="External" /><Relationship Id="rId272" Type="http://schemas.openxmlformats.org/officeDocument/2006/relationships/hyperlink" Target="http://pbs.twimg.com/profile_images/513783012408823809/IR6SpqiA_normal.jpeg" TargetMode="External" /><Relationship Id="rId273" Type="http://schemas.openxmlformats.org/officeDocument/2006/relationships/hyperlink" Target="http://pbs.twimg.com/profile_images/509553094904905728/aQdfngly_normal.jpeg" TargetMode="External" /><Relationship Id="rId274" Type="http://schemas.openxmlformats.org/officeDocument/2006/relationships/hyperlink" Target="http://pbs.twimg.com/profile_images/509553094904905728/aQdfngly_normal.jpeg" TargetMode="External" /><Relationship Id="rId275" Type="http://schemas.openxmlformats.org/officeDocument/2006/relationships/hyperlink" Target="http://pbs.twimg.com/profile_images/683768168662171648/nSOMrx3l_normal.jpg" TargetMode="External" /><Relationship Id="rId276" Type="http://schemas.openxmlformats.org/officeDocument/2006/relationships/hyperlink" Target="http://pbs.twimg.com/profile_images/1017592184034521088/5SB1rijr_normal.jpg" TargetMode="External" /><Relationship Id="rId277" Type="http://schemas.openxmlformats.org/officeDocument/2006/relationships/hyperlink" Target="http://pbs.twimg.com/profile_images/1017592184034521088/5SB1rijr_normal.jpg" TargetMode="External" /><Relationship Id="rId278" Type="http://schemas.openxmlformats.org/officeDocument/2006/relationships/hyperlink" Target="http://pbs.twimg.com/profile_images/1017592184034521088/5SB1rijr_normal.jpg" TargetMode="External" /><Relationship Id="rId279" Type="http://schemas.openxmlformats.org/officeDocument/2006/relationships/hyperlink" Target="http://pbs.twimg.com/profile_images/872934835169497088/HXU2PaxD_normal.jpg" TargetMode="External" /><Relationship Id="rId280" Type="http://schemas.openxmlformats.org/officeDocument/2006/relationships/hyperlink" Target="http://pbs.twimg.com/profile_images/872934835169497088/HXU2PaxD_normal.jpg" TargetMode="External" /><Relationship Id="rId281" Type="http://schemas.openxmlformats.org/officeDocument/2006/relationships/hyperlink" Target="http://pbs.twimg.com/profile_images/872934835169497088/HXU2PaxD_normal.jpg" TargetMode="External" /><Relationship Id="rId282" Type="http://schemas.openxmlformats.org/officeDocument/2006/relationships/hyperlink" Target="http://pbs.twimg.com/profile_images/1182383074635476998/0xxas7Dj_normal.jpg" TargetMode="External" /><Relationship Id="rId283" Type="http://schemas.openxmlformats.org/officeDocument/2006/relationships/hyperlink" Target="http://pbs.twimg.com/profile_images/790307884177383425/ENCx5yve_normal.jpg" TargetMode="External" /><Relationship Id="rId284" Type="http://schemas.openxmlformats.org/officeDocument/2006/relationships/hyperlink" Target="http://pbs.twimg.com/profile_images/790307884177383425/ENCx5yve_normal.jpg" TargetMode="External" /><Relationship Id="rId285" Type="http://schemas.openxmlformats.org/officeDocument/2006/relationships/hyperlink" Target="http://pbs.twimg.com/profile_images/1159145926771875840/JeWEpMmB_normal.png" TargetMode="External" /><Relationship Id="rId286" Type="http://schemas.openxmlformats.org/officeDocument/2006/relationships/hyperlink" Target="http://pbs.twimg.com/profile_images/1159145926771875840/JeWEpMmB_normal.png" TargetMode="External" /><Relationship Id="rId287" Type="http://schemas.openxmlformats.org/officeDocument/2006/relationships/hyperlink" Target="http://pbs.twimg.com/profile_images/1139911314862759936/TpNx1aHX_normal.jpg" TargetMode="External" /><Relationship Id="rId288" Type="http://schemas.openxmlformats.org/officeDocument/2006/relationships/hyperlink" Target="http://pbs.twimg.com/profile_images/1159145926771875840/JeWEpMmB_normal.png" TargetMode="External" /><Relationship Id="rId289" Type="http://schemas.openxmlformats.org/officeDocument/2006/relationships/hyperlink" Target="http://pbs.twimg.com/profile_images/1159145926771875840/JeWEpMmB_normal.png" TargetMode="External" /><Relationship Id="rId290" Type="http://schemas.openxmlformats.org/officeDocument/2006/relationships/hyperlink" Target="http://pbs.twimg.com/profile_images/1159145926771875840/JeWEpMmB_normal.png" TargetMode="External" /><Relationship Id="rId291" Type="http://schemas.openxmlformats.org/officeDocument/2006/relationships/hyperlink" Target="http://pbs.twimg.com/profile_images/1179056539832930306/soWahY_9_normal.jpg" TargetMode="External" /><Relationship Id="rId292" Type="http://schemas.openxmlformats.org/officeDocument/2006/relationships/hyperlink" Target="http://pbs.twimg.com/profile_images/918908948559880192/CpmDULMK_normal.jpg" TargetMode="External" /><Relationship Id="rId293" Type="http://schemas.openxmlformats.org/officeDocument/2006/relationships/hyperlink" Target="http://pbs.twimg.com/profile_images/1181301809190559744/bkfO2WZV_normal.jpg" TargetMode="External" /><Relationship Id="rId294" Type="http://schemas.openxmlformats.org/officeDocument/2006/relationships/hyperlink" Target="http://pbs.twimg.com/profile_images/1127733624613294082/ZmDLVlYj_normal.jpg" TargetMode="External" /><Relationship Id="rId295" Type="http://schemas.openxmlformats.org/officeDocument/2006/relationships/hyperlink" Target="http://pbs.twimg.com/profile_images/1127733624613294082/ZmDLVlYj_normal.jpg" TargetMode="External" /><Relationship Id="rId296" Type="http://schemas.openxmlformats.org/officeDocument/2006/relationships/hyperlink" Target="http://pbs.twimg.com/profile_images/1127733624613294082/ZmDLVlYj_normal.jpg" TargetMode="External" /><Relationship Id="rId297" Type="http://schemas.openxmlformats.org/officeDocument/2006/relationships/hyperlink" Target="http://pbs.twimg.com/profile_images/1107619244739452929/F6HFr3AS_normal.jpg" TargetMode="External" /><Relationship Id="rId298" Type="http://schemas.openxmlformats.org/officeDocument/2006/relationships/hyperlink" Target="http://pbs.twimg.com/profile_images/803586875617329152/ozFKFBv2_normal.jpg" TargetMode="External" /><Relationship Id="rId299" Type="http://schemas.openxmlformats.org/officeDocument/2006/relationships/hyperlink" Target="http://pbs.twimg.com/profile_images/803586875617329152/ozFKFBv2_normal.jpg" TargetMode="External" /><Relationship Id="rId300" Type="http://schemas.openxmlformats.org/officeDocument/2006/relationships/hyperlink" Target="http://pbs.twimg.com/profile_images/1114664537037447169/_mpWV6cD_normal.jpg" TargetMode="External" /><Relationship Id="rId301" Type="http://schemas.openxmlformats.org/officeDocument/2006/relationships/hyperlink" Target="http://pbs.twimg.com/profile_images/1057255110009651202/Cq2Pem2q_normal.jpg" TargetMode="External" /><Relationship Id="rId302" Type="http://schemas.openxmlformats.org/officeDocument/2006/relationships/hyperlink" Target="http://pbs.twimg.com/profile_images/1057255110009651202/Cq2Pem2q_normal.jpg" TargetMode="External" /><Relationship Id="rId303" Type="http://schemas.openxmlformats.org/officeDocument/2006/relationships/hyperlink" Target="http://pbs.twimg.com/profile_images/1024196740503617536/T8TylJOG_normal.jpg" TargetMode="External" /><Relationship Id="rId304" Type="http://schemas.openxmlformats.org/officeDocument/2006/relationships/hyperlink" Target="http://pbs.twimg.com/profile_images/1168307154362613760/HzQbEbTD_normal.jpg" TargetMode="External" /><Relationship Id="rId305" Type="http://schemas.openxmlformats.org/officeDocument/2006/relationships/hyperlink" Target="http://pbs.twimg.com/profile_images/685352535457042432/DKdgIkUM_normal.jpg" TargetMode="External" /><Relationship Id="rId306" Type="http://schemas.openxmlformats.org/officeDocument/2006/relationships/hyperlink" Target="http://pbs.twimg.com/profile_images/587094799326392320/d8orc6ur_normal.jpg" TargetMode="External" /><Relationship Id="rId307" Type="http://schemas.openxmlformats.org/officeDocument/2006/relationships/hyperlink" Target="http://pbs.twimg.com/profile_images/509676834246504449/MgqtsnAe_normal.jpeg" TargetMode="External" /><Relationship Id="rId308" Type="http://schemas.openxmlformats.org/officeDocument/2006/relationships/hyperlink" Target="http://pbs.twimg.com/profile_images/587094799326392320/d8orc6ur_normal.jpg" TargetMode="External" /><Relationship Id="rId309" Type="http://schemas.openxmlformats.org/officeDocument/2006/relationships/hyperlink" Target="http://pbs.twimg.com/profile_images/587094799326392320/d8orc6ur_normal.jpg" TargetMode="External" /><Relationship Id="rId310" Type="http://schemas.openxmlformats.org/officeDocument/2006/relationships/hyperlink" Target="http://pbs.twimg.com/profile_images/587094799326392320/d8orc6ur_normal.jpg" TargetMode="External" /><Relationship Id="rId311" Type="http://schemas.openxmlformats.org/officeDocument/2006/relationships/hyperlink" Target="http://pbs.twimg.com/profile_images/587094799326392320/d8orc6ur_normal.jpg" TargetMode="External" /><Relationship Id="rId312" Type="http://schemas.openxmlformats.org/officeDocument/2006/relationships/hyperlink" Target="http://pbs.twimg.com/profile_images/1178598279681986561/xqHcHBTA_normal.jpg" TargetMode="External" /><Relationship Id="rId313" Type="http://schemas.openxmlformats.org/officeDocument/2006/relationships/hyperlink" Target="http://pbs.twimg.com/profile_images/3493714640/b62b8b96158496595ff7d98335d06585_normal.jpeg" TargetMode="External" /><Relationship Id="rId314" Type="http://schemas.openxmlformats.org/officeDocument/2006/relationships/hyperlink" Target="http://pbs.twimg.com/profile_images/3493714640/b62b8b96158496595ff7d98335d06585_normal.jpeg" TargetMode="External" /><Relationship Id="rId315" Type="http://schemas.openxmlformats.org/officeDocument/2006/relationships/hyperlink" Target="http://pbs.twimg.com/profile_images/1179515625078689793/3hUVfNCU_normal.jpg" TargetMode="External" /><Relationship Id="rId316" Type="http://schemas.openxmlformats.org/officeDocument/2006/relationships/hyperlink" Target="http://pbs.twimg.com/profile_images/1179515625078689793/3hUVfNCU_normal.jpg" TargetMode="External" /><Relationship Id="rId317" Type="http://schemas.openxmlformats.org/officeDocument/2006/relationships/hyperlink" Target="http://pbs.twimg.com/profile_images/1179515625078689793/3hUVfNCU_normal.jpg" TargetMode="External" /><Relationship Id="rId318" Type="http://schemas.openxmlformats.org/officeDocument/2006/relationships/hyperlink" Target="http://pbs.twimg.com/profile_images/1179515625078689793/3hUVfNCU_normal.jpg" TargetMode="External" /><Relationship Id="rId319" Type="http://schemas.openxmlformats.org/officeDocument/2006/relationships/hyperlink" Target="http://pbs.twimg.com/profile_images/1179515625078689793/3hUVfNCU_normal.jpg" TargetMode="External" /><Relationship Id="rId320" Type="http://schemas.openxmlformats.org/officeDocument/2006/relationships/hyperlink" Target="http://pbs.twimg.com/profile_images/1122908745124712451/fvRKpODW_normal.png" TargetMode="External" /><Relationship Id="rId321" Type="http://schemas.openxmlformats.org/officeDocument/2006/relationships/hyperlink" Target="https://pbs.twimg.com/media/CKIlH8kVEAA7vXp.jpg" TargetMode="External" /><Relationship Id="rId322" Type="http://schemas.openxmlformats.org/officeDocument/2006/relationships/hyperlink" Target="http://pbs.twimg.com/profile_images/732778663444402176/lMzQ7Xx__normal.jpg" TargetMode="External" /><Relationship Id="rId323" Type="http://schemas.openxmlformats.org/officeDocument/2006/relationships/hyperlink" Target="http://pbs.twimg.com/profile_images/470505987430817792/UrFPsAOp_normal.jpeg" TargetMode="External" /><Relationship Id="rId324" Type="http://schemas.openxmlformats.org/officeDocument/2006/relationships/hyperlink" Target="http://pbs.twimg.com/profile_images/470505987430817792/UrFPsAOp_normal.jpeg" TargetMode="External" /><Relationship Id="rId325" Type="http://schemas.openxmlformats.org/officeDocument/2006/relationships/hyperlink" Target="http://pbs.twimg.com/profile_images/1051703144072134656/0su9c2hH_normal.jpg" TargetMode="External" /><Relationship Id="rId326" Type="http://schemas.openxmlformats.org/officeDocument/2006/relationships/hyperlink" Target="http://pbs.twimg.com/profile_images/871864881108180994/jdn52Eeu_normal.jpg" TargetMode="External" /><Relationship Id="rId327" Type="http://schemas.openxmlformats.org/officeDocument/2006/relationships/hyperlink" Target="http://pbs.twimg.com/profile_images/1180611535615528961/yWgHZmK5_normal.jpg" TargetMode="External" /><Relationship Id="rId328" Type="http://schemas.openxmlformats.org/officeDocument/2006/relationships/hyperlink" Target="https://pbs.twimg.com/tweet_video_thumb/EGnA1VpWkAEYUxD.jpg" TargetMode="External" /><Relationship Id="rId329" Type="http://schemas.openxmlformats.org/officeDocument/2006/relationships/hyperlink" Target="http://pbs.twimg.com/profile_images/1182291102528880640/RdriXjOh_normal.jpg" TargetMode="External" /><Relationship Id="rId330" Type="http://schemas.openxmlformats.org/officeDocument/2006/relationships/hyperlink" Target="http://pbs.twimg.com/profile_images/1145510535305338880/-X1F-R86_normal.jpg" TargetMode="External" /><Relationship Id="rId331" Type="http://schemas.openxmlformats.org/officeDocument/2006/relationships/hyperlink" Target="http://pbs.twimg.com/profile_images/1181671349607116805/pWxVZApm_normal.jpg" TargetMode="External" /><Relationship Id="rId332" Type="http://schemas.openxmlformats.org/officeDocument/2006/relationships/hyperlink" Target="http://pbs.twimg.com/profile_images/1182395682310774784/KyfhHZ-c_normal.jpg" TargetMode="External" /><Relationship Id="rId333" Type="http://schemas.openxmlformats.org/officeDocument/2006/relationships/hyperlink" Target="http://pbs.twimg.com/profile_images/1182395682310774784/KyfhHZ-c_normal.jpg" TargetMode="External" /><Relationship Id="rId334" Type="http://schemas.openxmlformats.org/officeDocument/2006/relationships/hyperlink" Target="http://pbs.twimg.com/profile_images/771980338662780928/Hi0jlp96_normal.jpg" TargetMode="External" /><Relationship Id="rId335" Type="http://schemas.openxmlformats.org/officeDocument/2006/relationships/hyperlink" Target="http://pbs.twimg.com/profile_images/1166461769260425218/p4w7i0KQ_normal.jpg" TargetMode="External" /><Relationship Id="rId336" Type="http://schemas.openxmlformats.org/officeDocument/2006/relationships/hyperlink" Target="http://pbs.twimg.com/profile_images/1158250519502249985/x_wQTM_2_normal.jpg" TargetMode="External" /><Relationship Id="rId337" Type="http://schemas.openxmlformats.org/officeDocument/2006/relationships/hyperlink" Target="http://pbs.twimg.com/profile_images/1158250519502249985/x_wQTM_2_normal.jpg" TargetMode="External" /><Relationship Id="rId338" Type="http://schemas.openxmlformats.org/officeDocument/2006/relationships/hyperlink" Target="http://pbs.twimg.com/profile_images/1158250519502249985/x_wQTM_2_normal.jpg" TargetMode="External" /><Relationship Id="rId339" Type="http://schemas.openxmlformats.org/officeDocument/2006/relationships/hyperlink" Target="http://pbs.twimg.com/profile_images/1158250519502249985/x_wQTM_2_normal.jpg" TargetMode="External" /><Relationship Id="rId340" Type="http://schemas.openxmlformats.org/officeDocument/2006/relationships/hyperlink" Target="http://pbs.twimg.com/profile_images/1158250519502249985/x_wQTM_2_normal.jpg" TargetMode="External" /><Relationship Id="rId341" Type="http://schemas.openxmlformats.org/officeDocument/2006/relationships/hyperlink" Target="http://pbs.twimg.com/profile_images/1158250519502249985/x_wQTM_2_normal.jpg" TargetMode="External" /><Relationship Id="rId342" Type="http://schemas.openxmlformats.org/officeDocument/2006/relationships/hyperlink" Target="http://pbs.twimg.com/profile_images/1158250519502249985/x_wQTM_2_normal.jpg" TargetMode="External" /><Relationship Id="rId343" Type="http://schemas.openxmlformats.org/officeDocument/2006/relationships/hyperlink" Target="http://pbs.twimg.com/profile_images/1158250519502249985/x_wQTM_2_normal.jpg" TargetMode="External" /><Relationship Id="rId344" Type="http://schemas.openxmlformats.org/officeDocument/2006/relationships/hyperlink" Target="http://pbs.twimg.com/profile_images/1158250519502249985/x_wQTM_2_normal.jpg" TargetMode="External" /><Relationship Id="rId345" Type="http://schemas.openxmlformats.org/officeDocument/2006/relationships/hyperlink" Target="http://pbs.twimg.com/profile_images/1158250519502249985/x_wQTM_2_normal.jpg" TargetMode="External" /><Relationship Id="rId346" Type="http://schemas.openxmlformats.org/officeDocument/2006/relationships/hyperlink" Target="https://pbs.twimg.com/media/EGqLCK6UcAEY6qR.jpg" TargetMode="External" /><Relationship Id="rId347" Type="http://schemas.openxmlformats.org/officeDocument/2006/relationships/hyperlink" Target="http://pbs.twimg.com/profile_images/1011711601513238533/hKeLVwYb_normal.jpg" TargetMode="External" /><Relationship Id="rId348" Type="http://schemas.openxmlformats.org/officeDocument/2006/relationships/hyperlink" Target="http://pbs.twimg.com/profile_images/1883124661/2228497577_4c1a7f68c3_normal.jpg" TargetMode="External" /><Relationship Id="rId349" Type="http://schemas.openxmlformats.org/officeDocument/2006/relationships/hyperlink" Target="http://pbs.twimg.com/profile_images/1883124661/2228497577_4c1a7f68c3_normal.jpg" TargetMode="External" /><Relationship Id="rId350" Type="http://schemas.openxmlformats.org/officeDocument/2006/relationships/hyperlink" Target="http://pbs.twimg.com/profile_images/1883124661/2228497577_4c1a7f68c3_normal.jpg" TargetMode="External" /><Relationship Id="rId351" Type="http://schemas.openxmlformats.org/officeDocument/2006/relationships/hyperlink" Target="http://pbs.twimg.com/profile_images/1146750797209841664/MeJo9URK_normal.jpg" TargetMode="External" /><Relationship Id="rId352" Type="http://schemas.openxmlformats.org/officeDocument/2006/relationships/hyperlink" Target="http://pbs.twimg.com/profile_images/1146750797209841664/MeJo9URK_normal.jpg" TargetMode="External" /><Relationship Id="rId353" Type="http://schemas.openxmlformats.org/officeDocument/2006/relationships/hyperlink" Target="http://pbs.twimg.com/profile_images/1117497077959991297/rDkwSmCS_normal.jpg" TargetMode="External" /><Relationship Id="rId354" Type="http://schemas.openxmlformats.org/officeDocument/2006/relationships/hyperlink" Target="http://pbs.twimg.com/profile_images/795311166776086534/3QLk62Gt_normal.jpg" TargetMode="External" /><Relationship Id="rId355" Type="http://schemas.openxmlformats.org/officeDocument/2006/relationships/hyperlink" Target="http://pbs.twimg.com/profile_images/412607773273096192/RtRqd6ov_normal.jpeg" TargetMode="External" /><Relationship Id="rId356" Type="http://schemas.openxmlformats.org/officeDocument/2006/relationships/hyperlink" Target="http://pbs.twimg.com/profile_images/1153895348756074496/ThNvtpsn_normal.jpg" TargetMode="External" /><Relationship Id="rId357" Type="http://schemas.openxmlformats.org/officeDocument/2006/relationships/hyperlink" Target="http://pbs.twimg.com/profile_images/1153895348756074496/ThNvtpsn_normal.jpg" TargetMode="External" /><Relationship Id="rId358" Type="http://schemas.openxmlformats.org/officeDocument/2006/relationships/hyperlink" Target="https://pbs.twimg.com/media/EGvWoI6U8AAUM4A.jpg" TargetMode="External" /><Relationship Id="rId359" Type="http://schemas.openxmlformats.org/officeDocument/2006/relationships/hyperlink" Target="http://pbs.twimg.com/profile_images/1183485157480624128/4sbi8LJL_normal.jpg" TargetMode="External" /><Relationship Id="rId360" Type="http://schemas.openxmlformats.org/officeDocument/2006/relationships/hyperlink" Target="http://pbs.twimg.com/profile_images/748099556781350912/3z5MEmY-_normal.jpg" TargetMode="External" /><Relationship Id="rId361" Type="http://schemas.openxmlformats.org/officeDocument/2006/relationships/hyperlink" Target="http://pbs.twimg.com/profile_images/1151317561994305536/LS2tXNp6_normal.jpg" TargetMode="External" /><Relationship Id="rId362" Type="http://schemas.openxmlformats.org/officeDocument/2006/relationships/hyperlink" Target="http://pbs.twimg.com/profile_images/1182076556883177472/yfXfWuhY_normal.jpg" TargetMode="External" /><Relationship Id="rId363" Type="http://schemas.openxmlformats.org/officeDocument/2006/relationships/hyperlink" Target="http://pbs.twimg.com/profile_images/740575280972976130/CE6e8BAc_normal.jpg" TargetMode="External" /><Relationship Id="rId364" Type="http://schemas.openxmlformats.org/officeDocument/2006/relationships/hyperlink" Target="http://pbs.twimg.com/profile_images/1151747981013606400/Kil1hlJa_normal.jpg" TargetMode="External" /><Relationship Id="rId365" Type="http://schemas.openxmlformats.org/officeDocument/2006/relationships/hyperlink" Target="http://pbs.twimg.com/profile_images/1053347767450562560/M7cQrLWC_normal.jpg" TargetMode="External" /><Relationship Id="rId366" Type="http://schemas.openxmlformats.org/officeDocument/2006/relationships/hyperlink" Target="http://pbs.twimg.com/profile_images/2125300869/e0088742_8495855_normal.png" TargetMode="External" /><Relationship Id="rId367" Type="http://schemas.openxmlformats.org/officeDocument/2006/relationships/hyperlink" Target="http://pbs.twimg.com/profile_images/2125300869/e0088742_8495855_normal.png" TargetMode="External" /><Relationship Id="rId368" Type="http://schemas.openxmlformats.org/officeDocument/2006/relationships/hyperlink" Target="http://pbs.twimg.com/profile_images/1109582854328143872/wfwW_qeg_normal.jpg" TargetMode="External" /><Relationship Id="rId369" Type="http://schemas.openxmlformats.org/officeDocument/2006/relationships/hyperlink" Target="http://pbs.twimg.com/profile_images/2183154926/marj_normal.jpg" TargetMode="External" /><Relationship Id="rId370" Type="http://schemas.openxmlformats.org/officeDocument/2006/relationships/hyperlink" Target="http://pbs.twimg.com/profile_images/800285361540894720/lQWNPjzW_normal.jpg" TargetMode="External" /><Relationship Id="rId371" Type="http://schemas.openxmlformats.org/officeDocument/2006/relationships/hyperlink" Target="http://pbs.twimg.com/profile_images/800285361540894720/lQWNPjzW_normal.jpg" TargetMode="External" /><Relationship Id="rId372" Type="http://schemas.openxmlformats.org/officeDocument/2006/relationships/hyperlink" Target="http://pbs.twimg.com/profile_images/1181515717507727360/7Xnbb_b2_normal.jpg" TargetMode="External" /><Relationship Id="rId373" Type="http://schemas.openxmlformats.org/officeDocument/2006/relationships/hyperlink" Target="http://pbs.twimg.com/profile_images/1181515717507727360/7Xnbb_b2_normal.jpg" TargetMode="External" /><Relationship Id="rId374" Type="http://schemas.openxmlformats.org/officeDocument/2006/relationships/hyperlink" Target="http://pbs.twimg.com/profile_images/1150023094725238784/qxgJpT1u_normal.jpg" TargetMode="External" /><Relationship Id="rId375" Type="http://schemas.openxmlformats.org/officeDocument/2006/relationships/hyperlink" Target="http://pbs.twimg.com/profile_images/1150023094725238784/qxgJpT1u_normal.jpg" TargetMode="External" /><Relationship Id="rId376" Type="http://schemas.openxmlformats.org/officeDocument/2006/relationships/hyperlink" Target="http://pbs.twimg.com/profile_images/1175819822971674628/2Gb0Oshz_normal.jpg" TargetMode="External" /><Relationship Id="rId377" Type="http://schemas.openxmlformats.org/officeDocument/2006/relationships/hyperlink" Target="http://pbs.twimg.com/profile_images/1175819822971674628/2Gb0Oshz_normal.jpg" TargetMode="External" /><Relationship Id="rId378" Type="http://schemas.openxmlformats.org/officeDocument/2006/relationships/hyperlink" Target="http://pbs.twimg.com/profile_images/1084568287256760321/SKY37u9V_normal.jpg" TargetMode="External" /><Relationship Id="rId379" Type="http://schemas.openxmlformats.org/officeDocument/2006/relationships/hyperlink" Target="http://pbs.twimg.com/profile_images/1084568287256760321/SKY37u9V_normal.jpg" TargetMode="External" /><Relationship Id="rId380" Type="http://schemas.openxmlformats.org/officeDocument/2006/relationships/hyperlink" Target="http://pbs.twimg.com/profile_images/1171325199729471488/cNgmsrx0_normal.jpg" TargetMode="External" /><Relationship Id="rId381" Type="http://schemas.openxmlformats.org/officeDocument/2006/relationships/hyperlink" Target="http://pbs.twimg.com/profile_images/1171325199729471488/cNgmsrx0_normal.jpg" TargetMode="External" /><Relationship Id="rId382" Type="http://schemas.openxmlformats.org/officeDocument/2006/relationships/hyperlink" Target="http://pbs.twimg.com/profile_images/994619140215332864/NbGgiz8T_normal.jpg" TargetMode="External" /><Relationship Id="rId383" Type="http://schemas.openxmlformats.org/officeDocument/2006/relationships/hyperlink" Target="http://pbs.twimg.com/profile_images/901866483906727936/g6Mq1SNx_normal.jpg" TargetMode="External" /><Relationship Id="rId384" Type="http://schemas.openxmlformats.org/officeDocument/2006/relationships/hyperlink" Target="http://pbs.twimg.com/profile_images/1083163640294002689/Jo4toSj5_normal.jpg" TargetMode="External" /><Relationship Id="rId385" Type="http://schemas.openxmlformats.org/officeDocument/2006/relationships/hyperlink" Target="http://pbs.twimg.com/profile_images/1083163640294002689/Jo4toSj5_normal.jpg" TargetMode="External" /><Relationship Id="rId386" Type="http://schemas.openxmlformats.org/officeDocument/2006/relationships/hyperlink" Target="http://pbs.twimg.com/profile_images/567144679180079104/cQTKMxyx_normal.jpeg" TargetMode="External" /><Relationship Id="rId387" Type="http://schemas.openxmlformats.org/officeDocument/2006/relationships/hyperlink" Target="http://pbs.twimg.com/profile_images/892452727858511872/W2MK7DEy_normal.jpg" TargetMode="External" /><Relationship Id="rId388" Type="http://schemas.openxmlformats.org/officeDocument/2006/relationships/hyperlink" Target="http://pbs.twimg.com/profile_images/3345581694/c1e585e40046c0b44769a04ac8f43f47_normal.jpeg" TargetMode="External" /><Relationship Id="rId389" Type="http://schemas.openxmlformats.org/officeDocument/2006/relationships/hyperlink" Target="http://pbs.twimg.com/profile_images/3345581694/c1e585e40046c0b44769a04ac8f43f47_normal.jpeg" TargetMode="External" /><Relationship Id="rId390" Type="http://schemas.openxmlformats.org/officeDocument/2006/relationships/hyperlink" Target="http://pbs.twimg.com/profile_images/3345581694/c1e585e40046c0b44769a04ac8f43f47_normal.jpeg" TargetMode="External" /><Relationship Id="rId391" Type="http://schemas.openxmlformats.org/officeDocument/2006/relationships/hyperlink" Target="http://pbs.twimg.com/profile_images/1176873136098332677/u_x4iNcn_normal.jpg" TargetMode="External" /><Relationship Id="rId392" Type="http://schemas.openxmlformats.org/officeDocument/2006/relationships/hyperlink" Target="http://pbs.twimg.com/profile_images/838038644036366337/P-qBVD4__normal.jpg" TargetMode="External" /><Relationship Id="rId393" Type="http://schemas.openxmlformats.org/officeDocument/2006/relationships/hyperlink" Target="http://pbs.twimg.com/profile_images/838038644036366337/P-qBVD4__normal.jpg" TargetMode="External" /><Relationship Id="rId394" Type="http://schemas.openxmlformats.org/officeDocument/2006/relationships/hyperlink" Target="http://pbs.twimg.com/profile_images/1179170217571897346/YE8-kZma_normal.jpg" TargetMode="External" /><Relationship Id="rId395" Type="http://schemas.openxmlformats.org/officeDocument/2006/relationships/hyperlink" Target="http://pbs.twimg.com/profile_images/1156201910124339202/4E1J8TWk_normal.jpg" TargetMode="External" /><Relationship Id="rId396" Type="http://schemas.openxmlformats.org/officeDocument/2006/relationships/hyperlink" Target="http://pbs.twimg.com/profile_images/1142982137978769408/0mg2xL-H_normal.jpg" TargetMode="External" /><Relationship Id="rId397" Type="http://schemas.openxmlformats.org/officeDocument/2006/relationships/hyperlink" Target="http://pbs.twimg.com/profile_images/1142982137978769408/0mg2xL-H_normal.jpg" TargetMode="External" /><Relationship Id="rId398" Type="http://schemas.openxmlformats.org/officeDocument/2006/relationships/hyperlink" Target="http://pbs.twimg.com/profile_images/1153000320223645696/6_NhB7cr_normal.jpg" TargetMode="External" /><Relationship Id="rId399" Type="http://schemas.openxmlformats.org/officeDocument/2006/relationships/hyperlink" Target="http://pbs.twimg.com/profile_images/1153000320223645696/6_NhB7cr_normal.jpg" TargetMode="External" /><Relationship Id="rId400" Type="http://schemas.openxmlformats.org/officeDocument/2006/relationships/hyperlink" Target="http://pbs.twimg.com/profile_images/1153000320223645696/6_NhB7cr_normal.jpg" TargetMode="External" /><Relationship Id="rId401" Type="http://schemas.openxmlformats.org/officeDocument/2006/relationships/hyperlink" Target="http://pbs.twimg.com/profile_images/1050195538744885248/_Sk28Jwn_normal.jpg" TargetMode="External" /><Relationship Id="rId402" Type="http://schemas.openxmlformats.org/officeDocument/2006/relationships/hyperlink" Target="http://pbs.twimg.com/profile_images/1055931740471074816/sFh_oMsj_normal.jpg" TargetMode="External" /><Relationship Id="rId403" Type="http://schemas.openxmlformats.org/officeDocument/2006/relationships/hyperlink" Target="http://pbs.twimg.com/profile_images/1055931740471074816/sFh_oMsj_normal.jpg" TargetMode="External" /><Relationship Id="rId404" Type="http://schemas.openxmlformats.org/officeDocument/2006/relationships/hyperlink" Target="http://pbs.twimg.com/profile_images/1093249970055118857/3q5QQ6lw_normal.jpg" TargetMode="External" /><Relationship Id="rId405" Type="http://schemas.openxmlformats.org/officeDocument/2006/relationships/hyperlink" Target="http://pbs.twimg.com/profile_images/1093249970055118857/3q5QQ6lw_normal.jpg" TargetMode="External" /><Relationship Id="rId406" Type="http://schemas.openxmlformats.org/officeDocument/2006/relationships/hyperlink" Target="http://pbs.twimg.com/profile_images/866354111519875072/bBXEiWvS_normal.jpg" TargetMode="External" /><Relationship Id="rId407" Type="http://schemas.openxmlformats.org/officeDocument/2006/relationships/hyperlink" Target="http://pbs.twimg.com/profile_images/1093971681075437570/I4sdBGYe_normal.jpg" TargetMode="External" /><Relationship Id="rId408" Type="http://schemas.openxmlformats.org/officeDocument/2006/relationships/hyperlink" Target="http://pbs.twimg.com/profile_images/840649978729115648/RuMDFZIp_normal.jpg" TargetMode="External" /><Relationship Id="rId409" Type="http://schemas.openxmlformats.org/officeDocument/2006/relationships/hyperlink" Target="http://pbs.twimg.com/profile_images/1063470872722202624/wsTKjSVw_normal.jpg" TargetMode="External" /><Relationship Id="rId410" Type="http://schemas.openxmlformats.org/officeDocument/2006/relationships/hyperlink" Target="http://pbs.twimg.com/profile_images/1151470985033506816/M5kfS4Qw_normal.png" TargetMode="External" /><Relationship Id="rId411" Type="http://schemas.openxmlformats.org/officeDocument/2006/relationships/hyperlink" Target="http://pbs.twimg.com/profile_images/1151470985033506816/M5kfS4Qw_normal.png" TargetMode="External" /><Relationship Id="rId412" Type="http://schemas.openxmlformats.org/officeDocument/2006/relationships/hyperlink" Target="http://pbs.twimg.com/profile_images/1143102394772938757/8p7l5xI6_normal.png" TargetMode="External" /><Relationship Id="rId413" Type="http://schemas.openxmlformats.org/officeDocument/2006/relationships/hyperlink" Target="https://pbs.twimg.com/media/EFZMZxZWkAA6zh7.jpg" TargetMode="External" /><Relationship Id="rId414" Type="http://schemas.openxmlformats.org/officeDocument/2006/relationships/hyperlink" Target="https://pbs.twimg.com/media/EFZMppFWwAEb22K.jpg" TargetMode="External" /><Relationship Id="rId415" Type="http://schemas.openxmlformats.org/officeDocument/2006/relationships/hyperlink" Target="http://pbs.twimg.com/profile_images/1180567778471874561/C-tv5ONR_normal.jpg" TargetMode="External" /><Relationship Id="rId416" Type="http://schemas.openxmlformats.org/officeDocument/2006/relationships/hyperlink" Target="http://pbs.twimg.com/profile_images/1180567778471874561/C-tv5ONR_normal.jpg" TargetMode="External" /><Relationship Id="rId417" Type="http://schemas.openxmlformats.org/officeDocument/2006/relationships/hyperlink" Target="http://pbs.twimg.com/profile_images/1165582355530039297/SIZ2H7iu_normal.jpg" TargetMode="External" /><Relationship Id="rId418" Type="http://schemas.openxmlformats.org/officeDocument/2006/relationships/hyperlink" Target="http://pbs.twimg.com/profile_images/763962010107207680/m2kwQYkk_normal.jpg" TargetMode="External" /><Relationship Id="rId419" Type="http://schemas.openxmlformats.org/officeDocument/2006/relationships/hyperlink" Target="https://pbs.twimg.com/media/EG63ZZ8UUAAQKZG.jpg" TargetMode="External" /><Relationship Id="rId420" Type="http://schemas.openxmlformats.org/officeDocument/2006/relationships/hyperlink" Target="http://pbs.twimg.com/profile_images/473445359214018561/qMSIEbg7_normal.png" TargetMode="External" /><Relationship Id="rId421" Type="http://schemas.openxmlformats.org/officeDocument/2006/relationships/hyperlink" Target="https://pbs.twimg.com/media/EG7laMuX0AEyJ4P.jpg" TargetMode="External" /><Relationship Id="rId422" Type="http://schemas.openxmlformats.org/officeDocument/2006/relationships/hyperlink" Target="https://pbs.twimg.com/media/EG7laMuX0AEyJ4P.jpg" TargetMode="External" /><Relationship Id="rId423" Type="http://schemas.openxmlformats.org/officeDocument/2006/relationships/hyperlink" Target="http://pbs.twimg.com/profile_images/3252984819/d9170b0629f5d56720a8807b0e4ad701_normal.jpeg" TargetMode="External" /><Relationship Id="rId424" Type="http://schemas.openxmlformats.org/officeDocument/2006/relationships/hyperlink" Target="http://pbs.twimg.com/profile_images/1056273050927271936/7jV1oq0F_normal.jpg" TargetMode="External" /><Relationship Id="rId425" Type="http://schemas.openxmlformats.org/officeDocument/2006/relationships/hyperlink" Target="http://pbs.twimg.com/profile_images/1175060567901507590/x4xzew7t_normal.jpg" TargetMode="External" /><Relationship Id="rId426" Type="http://schemas.openxmlformats.org/officeDocument/2006/relationships/hyperlink" Target="http://pbs.twimg.com/profile_images/1173059230334640128/pYo4H0m9_normal.jpg" TargetMode="External" /><Relationship Id="rId427" Type="http://schemas.openxmlformats.org/officeDocument/2006/relationships/hyperlink" Target="http://pbs.twimg.com/profile_images/1150630641341542402/nbYrKLjv_normal.jpg" TargetMode="External" /><Relationship Id="rId428" Type="http://schemas.openxmlformats.org/officeDocument/2006/relationships/hyperlink" Target="http://pbs.twimg.com/profile_images/1127679871986143233/kt9E70dC_normal.jpg" TargetMode="External" /><Relationship Id="rId429" Type="http://schemas.openxmlformats.org/officeDocument/2006/relationships/hyperlink" Target="http://pbs.twimg.com/profile_images/1180268486762868737/-TjdH925_normal.jpg" TargetMode="External" /><Relationship Id="rId430" Type="http://schemas.openxmlformats.org/officeDocument/2006/relationships/hyperlink" Target="http://pbs.twimg.com/profile_images/1180268486762868737/-TjdH925_normal.jpg" TargetMode="External" /><Relationship Id="rId431" Type="http://schemas.openxmlformats.org/officeDocument/2006/relationships/hyperlink" Target="http://pbs.twimg.com/profile_images/1024036664216150017/wcNTSLSv_normal.jpg" TargetMode="External" /><Relationship Id="rId432" Type="http://schemas.openxmlformats.org/officeDocument/2006/relationships/hyperlink" Target="http://pbs.twimg.com/profile_images/1160609097743384576/rr_gfZgG_normal.jpg" TargetMode="External" /><Relationship Id="rId433" Type="http://schemas.openxmlformats.org/officeDocument/2006/relationships/hyperlink" Target="http://pbs.twimg.com/profile_images/957976460328947712/m24rbtcl_normal.jpg" TargetMode="External" /><Relationship Id="rId434" Type="http://schemas.openxmlformats.org/officeDocument/2006/relationships/hyperlink" Target="http://pbs.twimg.com/profile_images/54466527/051808_001_normal.jpg" TargetMode="External" /><Relationship Id="rId435" Type="http://schemas.openxmlformats.org/officeDocument/2006/relationships/hyperlink" Target="http://pbs.twimg.com/profile_images/54466527/051808_001_normal.jpg" TargetMode="External" /><Relationship Id="rId436" Type="http://schemas.openxmlformats.org/officeDocument/2006/relationships/hyperlink" Target="http://pbs.twimg.com/profile_images/54466527/051808_001_normal.jpg" TargetMode="External" /><Relationship Id="rId437" Type="http://schemas.openxmlformats.org/officeDocument/2006/relationships/hyperlink" Target="http://pbs.twimg.com/profile_images/1125296824263245824/OD3qANN5_normal.jpg" TargetMode="External" /><Relationship Id="rId438" Type="http://schemas.openxmlformats.org/officeDocument/2006/relationships/hyperlink" Target="http://pbs.twimg.com/profile_images/1063664382440177669/rZq8bLb0_normal.jpg" TargetMode="External" /><Relationship Id="rId439" Type="http://schemas.openxmlformats.org/officeDocument/2006/relationships/hyperlink" Target="http://pbs.twimg.com/profile_images/1063664382440177669/rZq8bLb0_normal.jpg" TargetMode="External" /><Relationship Id="rId440" Type="http://schemas.openxmlformats.org/officeDocument/2006/relationships/hyperlink" Target="http://pbs.twimg.com/profile_images/1063664382440177669/rZq8bLb0_normal.jpg" TargetMode="External" /><Relationship Id="rId441" Type="http://schemas.openxmlformats.org/officeDocument/2006/relationships/hyperlink" Target="http://pbs.twimg.com/profile_images/876817021954015232/7ndv4iOl_normal.jpg" TargetMode="External" /><Relationship Id="rId442" Type="http://schemas.openxmlformats.org/officeDocument/2006/relationships/hyperlink" Target="http://pbs.twimg.com/profile_images/1008805880282931201/WZl1eZHa_normal.jpg" TargetMode="External" /><Relationship Id="rId443" Type="http://schemas.openxmlformats.org/officeDocument/2006/relationships/hyperlink" Target="http://pbs.twimg.com/profile_images/1008805880282931201/WZl1eZHa_normal.jpg" TargetMode="External" /><Relationship Id="rId444" Type="http://schemas.openxmlformats.org/officeDocument/2006/relationships/hyperlink" Target="http://pbs.twimg.com/profile_images/1149087377861693440/16Kq-Yow_normal.jpg" TargetMode="External" /><Relationship Id="rId445" Type="http://schemas.openxmlformats.org/officeDocument/2006/relationships/hyperlink" Target="http://pbs.twimg.com/profile_images/1099954329190985728/5xeD1bt5_normal.png" TargetMode="External" /><Relationship Id="rId446" Type="http://schemas.openxmlformats.org/officeDocument/2006/relationships/hyperlink" Target="http://pbs.twimg.com/profile_images/847189597092270080/x_GNpBQ4_normal.jpg" TargetMode="External" /><Relationship Id="rId447" Type="http://schemas.openxmlformats.org/officeDocument/2006/relationships/hyperlink" Target="http://pbs.twimg.com/profile_images/847189597092270080/x_GNpBQ4_normal.jpg" TargetMode="External" /><Relationship Id="rId448" Type="http://schemas.openxmlformats.org/officeDocument/2006/relationships/hyperlink" Target="https://pbs.twimg.com/media/EG__xwlXkAAltgI.jpg" TargetMode="External" /><Relationship Id="rId449" Type="http://schemas.openxmlformats.org/officeDocument/2006/relationships/hyperlink" Target="http://pbs.twimg.com/profile_images/1056329011050278912/KX7Jpn-F_normal.jpg" TargetMode="External" /><Relationship Id="rId450" Type="http://schemas.openxmlformats.org/officeDocument/2006/relationships/hyperlink" Target="https://pbs.twimg.com/media/EG__xwlXkAAltgI.jpg" TargetMode="External" /><Relationship Id="rId451" Type="http://schemas.openxmlformats.org/officeDocument/2006/relationships/hyperlink" Target="http://pbs.twimg.com/profile_images/1056329011050278912/KX7Jpn-F_normal.jpg" TargetMode="External" /><Relationship Id="rId452" Type="http://schemas.openxmlformats.org/officeDocument/2006/relationships/hyperlink" Target="https://pbs.twimg.com/media/EG__xwlXkAAltgI.jpg" TargetMode="External" /><Relationship Id="rId453" Type="http://schemas.openxmlformats.org/officeDocument/2006/relationships/hyperlink" Target="http://pbs.twimg.com/profile_images/1056329011050278912/KX7Jpn-F_normal.jpg" TargetMode="External" /><Relationship Id="rId454" Type="http://schemas.openxmlformats.org/officeDocument/2006/relationships/hyperlink" Target="http://pbs.twimg.com/profile_images/1174131776689541121/UhgtyArc_normal.jpg" TargetMode="External" /><Relationship Id="rId455" Type="http://schemas.openxmlformats.org/officeDocument/2006/relationships/hyperlink" Target="http://pbs.twimg.com/profile_images/1114209245510217728/Sw3xRBK6_normal.jpg" TargetMode="External" /><Relationship Id="rId456" Type="http://schemas.openxmlformats.org/officeDocument/2006/relationships/hyperlink" Target="http://pbs.twimg.com/profile_images/1114209245510217728/Sw3xRBK6_normal.jpg" TargetMode="External" /><Relationship Id="rId457" Type="http://schemas.openxmlformats.org/officeDocument/2006/relationships/hyperlink" Target="http://pbs.twimg.com/profile_images/1114209245510217728/Sw3xRBK6_normal.jpg" TargetMode="External" /><Relationship Id="rId458" Type="http://schemas.openxmlformats.org/officeDocument/2006/relationships/hyperlink" Target="http://pbs.twimg.com/profile_images/1114209245510217728/Sw3xRBK6_normal.jpg" TargetMode="External" /><Relationship Id="rId459" Type="http://schemas.openxmlformats.org/officeDocument/2006/relationships/hyperlink" Target="http://pbs.twimg.com/profile_images/1114209245510217728/Sw3xRBK6_normal.jpg" TargetMode="External" /><Relationship Id="rId460" Type="http://schemas.openxmlformats.org/officeDocument/2006/relationships/hyperlink" Target="http://pbs.twimg.com/profile_images/1114209245510217728/Sw3xRBK6_normal.jpg" TargetMode="External" /><Relationship Id="rId461" Type="http://schemas.openxmlformats.org/officeDocument/2006/relationships/hyperlink" Target="https://pbs.twimg.com/media/D_nKzQGXsAAOYQ0.jpg" TargetMode="External" /><Relationship Id="rId462" Type="http://schemas.openxmlformats.org/officeDocument/2006/relationships/hyperlink" Target="http://pbs.twimg.com/profile_images/591575412880191490/eVU41ZDR_normal.jpg" TargetMode="External" /><Relationship Id="rId463" Type="http://schemas.openxmlformats.org/officeDocument/2006/relationships/hyperlink" Target="http://pbs.twimg.com/profile_images/1181301809190559744/bkfO2WZV_normal.jpg" TargetMode="External" /><Relationship Id="rId464" Type="http://schemas.openxmlformats.org/officeDocument/2006/relationships/hyperlink" Target="http://pbs.twimg.com/profile_images/591575412880191490/eVU41ZDR_normal.jpg" TargetMode="External" /><Relationship Id="rId465" Type="http://schemas.openxmlformats.org/officeDocument/2006/relationships/hyperlink" Target="http://pbs.twimg.com/profile_images/591575412880191490/eVU41ZDR_normal.jpg" TargetMode="External" /><Relationship Id="rId466" Type="http://schemas.openxmlformats.org/officeDocument/2006/relationships/hyperlink" Target="https://pbs.twimg.com/media/EGCTVN6XkAIbP8r.jpg" TargetMode="External" /><Relationship Id="rId467" Type="http://schemas.openxmlformats.org/officeDocument/2006/relationships/hyperlink" Target="http://pbs.twimg.com/profile_images/591575412880191490/eVU41ZDR_normal.jpg" TargetMode="External" /><Relationship Id="rId468" Type="http://schemas.openxmlformats.org/officeDocument/2006/relationships/hyperlink" Target="http://pbs.twimg.com/profile_images/591575412880191490/eVU41ZDR_normal.jpg" TargetMode="External" /><Relationship Id="rId469" Type="http://schemas.openxmlformats.org/officeDocument/2006/relationships/hyperlink" Target="http://pbs.twimg.com/profile_images/591575412880191490/eVU41ZDR_normal.jpg" TargetMode="External" /><Relationship Id="rId470" Type="http://schemas.openxmlformats.org/officeDocument/2006/relationships/hyperlink" Target="http://pbs.twimg.com/profile_images/591575412880191490/eVU41ZDR_normal.jpg" TargetMode="External" /><Relationship Id="rId471" Type="http://schemas.openxmlformats.org/officeDocument/2006/relationships/hyperlink" Target="https://pbs.twimg.com/media/EHAtbAVUcAENtgU.jpg" TargetMode="External" /><Relationship Id="rId472" Type="http://schemas.openxmlformats.org/officeDocument/2006/relationships/hyperlink" Target="http://pbs.twimg.com/profile_images/1115091676446502912/wrw5aUas_normal.jpg" TargetMode="External" /><Relationship Id="rId473" Type="http://schemas.openxmlformats.org/officeDocument/2006/relationships/hyperlink" Target="http://pbs.twimg.com/profile_images/1166091899096244227/VRL5Woq-_normal.jpg" TargetMode="External" /><Relationship Id="rId474" Type="http://schemas.openxmlformats.org/officeDocument/2006/relationships/hyperlink" Target="http://pbs.twimg.com/profile_images/1166091899096244227/VRL5Woq-_normal.jpg" TargetMode="External" /><Relationship Id="rId475" Type="http://schemas.openxmlformats.org/officeDocument/2006/relationships/hyperlink" Target="http://pbs.twimg.com/profile_images/1170914892691329025/_BFm9ACW_normal.jpg" TargetMode="External" /><Relationship Id="rId476" Type="http://schemas.openxmlformats.org/officeDocument/2006/relationships/hyperlink" Target="http://pbs.twimg.com/profile_images/922490786863767552/Ozh2mspI_normal.jpg" TargetMode="External" /><Relationship Id="rId477" Type="http://schemas.openxmlformats.org/officeDocument/2006/relationships/hyperlink" Target="https://pbs.twimg.com/ext_tw_video_thumb/1180180650885865479/pu/img/3ss54dzSA3O2eeyu.jpg" TargetMode="External" /><Relationship Id="rId478" Type="http://schemas.openxmlformats.org/officeDocument/2006/relationships/hyperlink" Target="https://pbs.twimg.com/ext_tw_video_thumb/1180180650885865479/pu/img/3ss54dzSA3O2eeyu.jpg" TargetMode="External" /><Relationship Id="rId479" Type="http://schemas.openxmlformats.org/officeDocument/2006/relationships/hyperlink" Target="http://pbs.twimg.com/profile_images/1158314053544140801/mOIvmQDB_normal.jpg" TargetMode="External" /><Relationship Id="rId480" Type="http://schemas.openxmlformats.org/officeDocument/2006/relationships/hyperlink" Target="http://pbs.twimg.com/profile_images/1175543156101799936/1bkCOhh-_normal.jpg" TargetMode="External" /><Relationship Id="rId481" Type="http://schemas.openxmlformats.org/officeDocument/2006/relationships/hyperlink" Target="https://pbs.twimg.com/media/EGxzgg0X0AMhYut.png" TargetMode="External" /><Relationship Id="rId482" Type="http://schemas.openxmlformats.org/officeDocument/2006/relationships/hyperlink" Target="https://pbs.twimg.com/media/EGxzgg0X0AMhYut.png" TargetMode="External" /><Relationship Id="rId483" Type="http://schemas.openxmlformats.org/officeDocument/2006/relationships/hyperlink" Target="http://pbs.twimg.com/profile_images/1075046191262588928/YrlYkK2W_normal.jpg" TargetMode="External" /><Relationship Id="rId484" Type="http://schemas.openxmlformats.org/officeDocument/2006/relationships/hyperlink" Target="http://pbs.twimg.com/profile_images/1175543156101799936/1bkCOhh-_normal.jpg" TargetMode="External" /><Relationship Id="rId485" Type="http://schemas.openxmlformats.org/officeDocument/2006/relationships/hyperlink" Target="http://pbs.twimg.com/profile_images/1092505802965946370/RCYtBq7m_normal.jpg" TargetMode="External" /><Relationship Id="rId486" Type="http://schemas.openxmlformats.org/officeDocument/2006/relationships/hyperlink" Target="http://pbs.twimg.com/profile_images/1175543156101799936/1bkCOhh-_normal.jpg" TargetMode="External" /><Relationship Id="rId487" Type="http://schemas.openxmlformats.org/officeDocument/2006/relationships/hyperlink" Target="http://pbs.twimg.com/profile_images/1175543156101799936/1bkCOhh-_normal.jpg" TargetMode="External" /><Relationship Id="rId488" Type="http://schemas.openxmlformats.org/officeDocument/2006/relationships/hyperlink" Target="http://pbs.twimg.com/profile_images/1113114796000505857/beDbK9tI_normal.png" TargetMode="External" /><Relationship Id="rId489" Type="http://schemas.openxmlformats.org/officeDocument/2006/relationships/hyperlink" Target="http://pbs.twimg.com/profile_images/1175543156101799936/1bkCOhh-_normal.jpg" TargetMode="External" /><Relationship Id="rId490" Type="http://schemas.openxmlformats.org/officeDocument/2006/relationships/hyperlink" Target="http://pbs.twimg.com/profile_images/1113114796000505857/beDbK9tI_normal.png" TargetMode="External" /><Relationship Id="rId491" Type="http://schemas.openxmlformats.org/officeDocument/2006/relationships/hyperlink" Target="http://pbs.twimg.com/profile_images/1175543156101799936/1bkCOhh-_normal.jpg" TargetMode="External" /><Relationship Id="rId492" Type="http://schemas.openxmlformats.org/officeDocument/2006/relationships/hyperlink" Target="http://pbs.twimg.com/profile_images/1113114796000505857/beDbK9tI_normal.png" TargetMode="External" /><Relationship Id="rId493" Type="http://schemas.openxmlformats.org/officeDocument/2006/relationships/hyperlink" Target="http://pbs.twimg.com/profile_images/1175543156101799936/1bkCOhh-_normal.jpg" TargetMode="External" /><Relationship Id="rId494" Type="http://schemas.openxmlformats.org/officeDocument/2006/relationships/hyperlink" Target="http://pbs.twimg.com/profile_images/1113114796000505857/beDbK9tI_normal.png" TargetMode="External" /><Relationship Id="rId495" Type="http://schemas.openxmlformats.org/officeDocument/2006/relationships/hyperlink" Target="http://pbs.twimg.com/profile_images/1113114796000505857/beDbK9tI_normal.png" TargetMode="External" /><Relationship Id="rId496" Type="http://schemas.openxmlformats.org/officeDocument/2006/relationships/hyperlink" Target="http://pbs.twimg.com/profile_images/1175543156101799936/1bkCOhh-_normal.jpg" TargetMode="External" /><Relationship Id="rId497" Type="http://schemas.openxmlformats.org/officeDocument/2006/relationships/hyperlink" Target="http://pbs.twimg.com/profile_images/1175543156101799936/1bkCOhh-_normal.jpg" TargetMode="External" /><Relationship Id="rId498" Type="http://schemas.openxmlformats.org/officeDocument/2006/relationships/hyperlink" Target="http://pbs.twimg.com/profile_images/1175543156101799936/1bkCOhh-_normal.jpg" TargetMode="External" /><Relationship Id="rId499" Type="http://schemas.openxmlformats.org/officeDocument/2006/relationships/hyperlink" Target="http://pbs.twimg.com/profile_images/1175543156101799936/1bkCOhh-_normal.jpg" TargetMode="External" /><Relationship Id="rId500" Type="http://schemas.openxmlformats.org/officeDocument/2006/relationships/hyperlink" Target="http://pbs.twimg.com/profile_images/1175543156101799936/1bkCOhh-_normal.jpg" TargetMode="External" /><Relationship Id="rId501" Type="http://schemas.openxmlformats.org/officeDocument/2006/relationships/hyperlink" Target="https://pbs.twimg.com/media/EGx4QpuW4AQ9kcA.jpg" TargetMode="External" /><Relationship Id="rId502" Type="http://schemas.openxmlformats.org/officeDocument/2006/relationships/hyperlink" Target="http://pbs.twimg.com/profile_images/1175543156101799936/1bkCOhh-_normal.jpg" TargetMode="External" /><Relationship Id="rId503" Type="http://schemas.openxmlformats.org/officeDocument/2006/relationships/hyperlink" Target="http://pbs.twimg.com/profile_images/1175543156101799936/1bkCOhh-_normal.jpg" TargetMode="External" /><Relationship Id="rId504" Type="http://schemas.openxmlformats.org/officeDocument/2006/relationships/hyperlink" Target="http://pbs.twimg.com/profile_images/1173352540274143232/VEw6-1SN_normal.jpg" TargetMode="External" /><Relationship Id="rId505" Type="http://schemas.openxmlformats.org/officeDocument/2006/relationships/hyperlink" Target="http://pbs.twimg.com/profile_images/1175543156101799936/1bkCOhh-_normal.jpg" TargetMode="External" /><Relationship Id="rId506" Type="http://schemas.openxmlformats.org/officeDocument/2006/relationships/hyperlink" Target="http://pbs.twimg.com/profile_images/1140014550223347713/9qxKwM_1_normal.jpg" TargetMode="External" /><Relationship Id="rId507" Type="http://schemas.openxmlformats.org/officeDocument/2006/relationships/hyperlink" Target="http://pbs.twimg.com/profile_images/1175543156101799936/1bkCOhh-_normal.jpg" TargetMode="External" /><Relationship Id="rId508" Type="http://schemas.openxmlformats.org/officeDocument/2006/relationships/hyperlink" Target="http://pbs.twimg.com/profile_images/1142256448124137472/plWOKV2Z_normal.png" TargetMode="External" /><Relationship Id="rId509" Type="http://schemas.openxmlformats.org/officeDocument/2006/relationships/hyperlink" Target="http://pbs.twimg.com/profile_images/1142256448124137472/plWOKV2Z_normal.png" TargetMode="External" /><Relationship Id="rId510" Type="http://schemas.openxmlformats.org/officeDocument/2006/relationships/hyperlink" Target="https://pbs.twimg.com/ext_tw_video_thumb/1184573657332494338/pu/img/UMOOKEqOtxSfjUcv.jpg" TargetMode="External" /><Relationship Id="rId511" Type="http://schemas.openxmlformats.org/officeDocument/2006/relationships/hyperlink" Target="https://pbs.twimg.com/ext_tw_video_thumb/1180180650885865479/pu/img/3ss54dzSA3O2eeyu.jpg" TargetMode="External" /><Relationship Id="rId512" Type="http://schemas.openxmlformats.org/officeDocument/2006/relationships/hyperlink" Target="http://pbs.twimg.com/profile_images/1175543156101799936/1bkCOhh-_normal.jpg" TargetMode="External" /><Relationship Id="rId513" Type="http://schemas.openxmlformats.org/officeDocument/2006/relationships/hyperlink" Target="http://pbs.twimg.com/profile_images/1175543156101799936/1bkCOhh-_normal.jpg" TargetMode="External" /><Relationship Id="rId514" Type="http://schemas.openxmlformats.org/officeDocument/2006/relationships/hyperlink" Target="https://pbs.twimg.com/ext_tw_video_thumb/1184573657332494338/pu/img/UMOOKEqOtxSfjUcv.jpg" TargetMode="External" /><Relationship Id="rId515" Type="http://schemas.openxmlformats.org/officeDocument/2006/relationships/hyperlink" Target="http://pbs.twimg.com/profile_images/1171923535356317696/R1CaoIv-_normal.jpg" TargetMode="External" /><Relationship Id="rId516" Type="http://schemas.openxmlformats.org/officeDocument/2006/relationships/hyperlink" Target="http://pbs.twimg.com/profile_images/957452902754168833/HK6yBieq_normal.jpg" TargetMode="External" /><Relationship Id="rId517" Type="http://schemas.openxmlformats.org/officeDocument/2006/relationships/hyperlink" Target="http://pbs.twimg.com/profile_images/957452902754168833/HK6yBieq_normal.jpg" TargetMode="External" /><Relationship Id="rId518" Type="http://schemas.openxmlformats.org/officeDocument/2006/relationships/hyperlink" Target="http://pbs.twimg.com/profile_images/957452902754168833/HK6yBieq_normal.jpg" TargetMode="External" /><Relationship Id="rId519" Type="http://schemas.openxmlformats.org/officeDocument/2006/relationships/hyperlink" Target="http://pbs.twimg.com/profile_images/1183558645067538435/B9P2uiED_normal.jpg" TargetMode="External" /><Relationship Id="rId520" Type="http://schemas.openxmlformats.org/officeDocument/2006/relationships/hyperlink" Target="http://pbs.twimg.com/profile_images/1183558645067538435/B9P2uiED_normal.jpg" TargetMode="External" /><Relationship Id="rId521" Type="http://schemas.openxmlformats.org/officeDocument/2006/relationships/hyperlink" Target="http://pbs.twimg.com/profile_images/1183558645067538435/B9P2uiED_normal.jpg" TargetMode="External" /><Relationship Id="rId522" Type="http://schemas.openxmlformats.org/officeDocument/2006/relationships/hyperlink" Target="http://pbs.twimg.com/profile_images/1183558645067538435/B9P2uiED_normal.jpg" TargetMode="External" /><Relationship Id="rId523" Type="http://schemas.openxmlformats.org/officeDocument/2006/relationships/hyperlink" Target="http://pbs.twimg.com/profile_images/1183558645067538435/B9P2uiED_normal.jpg" TargetMode="External" /><Relationship Id="rId524" Type="http://schemas.openxmlformats.org/officeDocument/2006/relationships/hyperlink" Target="http://pbs.twimg.com/profile_images/1183558645067538435/B9P2uiED_normal.jpg" TargetMode="External" /><Relationship Id="rId525" Type="http://schemas.openxmlformats.org/officeDocument/2006/relationships/hyperlink" Target="http://pbs.twimg.com/profile_images/885197606149914629/1JqNdq2o_normal.jpg" TargetMode="External" /><Relationship Id="rId526" Type="http://schemas.openxmlformats.org/officeDocument/2006/relationships/hyperlink" Target="http://pbs.twimg.com/profile_images/1179495510509531136/-sSlI_Kz_normal.jpg" TargetMode="External" /><Relationship Id="rId527" Type="http://schemas.openxmlformats.org/officeDocument/2006/relationships/hyperlink" Target="http://pbs.twimg.com/profile_images/885197606149914629/1JqNdq2o_normal.jpg" TargetMode="External" /><Relationship Id="rId528" Type="http://schemas.openxmlformats.org/officeDocument/2006/relationships/hyperlink" Target="http://pbs.twimg.com/profile_images/1179495510509531136/-sSlI_Kz_normal.jpg" TargetMode="External" /><Relationship Id="rId529" Type="http://schemas.openxmlformats.org/officeDocument/2006/relationships/hyperlink" Target="http://pbs.twimg.com/profile_images/1179495510509531136/-sSlI_Kz_normal.jpg" TargetMode="External" /><Relationship Id="rId530" Type="http://schemas.openxmlformats.org/officeDocument/2006/relationships/hyperlink" Target="https://pbs.twimg.com/media/EHDxqrBW4AAhPOY.jpg" TargetMode="External" /><Relationship Id="rId531" Type="http://schemas.openxmlformats.org/officeDocument/2006/relationships/hyperlink" Target="http://pbs.twimg.com/profile_images/897485156004413441/DmqhQjsY_normal.jpg" TargetMode="External" /><Relationship Id="rId532" Type="http://schemas.openxmlformats.org/officeDocument/2006/relationships/hyperlink" Target="http://pbs.twimg.com/profile_images/1184994387438256128/tAUJ3-Ds_normal.jpg" TargetMode="External" /><Relationship Id="rId533" Type="http://schemas.openxmlformats.org/officeDocument/2006/relationships/hyperlink" Target="http://pbs.twimg.com/profile_images/1184994387438256128/tAUJ3-Ds_normal.jpg" TargetMode="External" /><Relationship Id="rId534" Type="http://schemas.openxmlformats.org/officeDocument/2006/relationships/hyperlink" Target="http://pbs.twimg.com/profile_images/1181191845520576513/dHBXu8bf_normal.jpg" TargetMode="External" /><Relationship Id="rId535" Type="http://schemas.openxmlformats.org/officeDocument/2006/relationships/hyperlink" Target="http://pbs.twimg.com/profile_images/633071996729864192/yyXn67jU_normal.jpg" TargetMode="External" /><Relationship Id="rId536" Type="http://schemas.openxmlformats.org/officeDocument/2006/relationships/hyperlink" Target="http://pbs.twimg.com/profile_images/3659167314/66eeef62767ff827a5e76e100cb91dd7_normal.jpeg" TargetMode="External" /><Relationship Id="rId537" Type="http://schemas.openxmlformats.org/officeDocument/2006/relationships/hyperlink" Target="http://pbs.twimg.com/profile_images/3659167314/66eeef62767ff827a5e76e100cb91dd7_normal.jpeg" TargetMode="External" /><Relationship Id="rId538" Type="http://schemas.openxmlformats.org/officeDocument/2006/relationships/hyperlink" Target="http://pbs.twimg.com/profile_images/3659167314/66eeef62767ff827a5e76e100cb91dd7_normal.jpeg" TargetMode="External" /><Relationship Id="rId539" Type="http://schemas.openxmlformats.org/officeDocument/2006/relationships/hyperlink" Target="http://pbs.twimg.com/profile_images/3659167314/66eeef62767ff827a5e76e100cb91dd7_normal.jpeg" TargetMode="External" /><Relationship Id="rId540" Type="http://schemas.openxmlformats.org/officeDocument/2006/relationships/hyperlink" Target="http://pbs.twimg.com/profile_images/3659167314/66eeef62767ff827a5e76e100cb91dd7_normal.jpeg" TargetMode="External" /><Relationship Id="rId541" Type="http://schemas.openxmlformats.org/officeDocument/2006/relationships/hyperlink" Target="http://pbs.twimg.com/profile_images/3659167314/66eeef62767ff827a5e76e100cb91dd7_normal.jpeg" TargetMode="External" /><Relationship Id="rId542" Type="http://schemas.openxmlformats.org/officeDocument/2006/relationships/hyperlink" Target="http://pbs.twimg.com/profile_images/3659167314/66eeef62767ff827a5e76e100cb91dd7_normal.jpeg" TargetMode="External" /><Relationship Id="rId543" Type="http://schemas.openxmlformats.org/officeDocument/2006/relationships/hyperlink" Target="http://pbs.twimg.com/profile_images/3659167314/66eeef62767ff827a5e76e100cb91dd7_normal.jpeg" TargetMode="External" /><Relationship Id="rId544" Type="http://schemas.openxmlformats.org/officeDocument/2006/relationships/hyperlink" Target="http://pbs.twimg.com/profile_images/3659167314/66eeef62767ff827a5e76e100cb91dd7_normal.jpeg" TargetMode="External" /><Relationship Id="rId545" Type="http://schemas.openxmlformats.org/officeDocument/2006/relationships/hyperlink" Target="http://pbs.twimg.com/profile_images/3659167314/66eeef62767ff827a5e76e100cb91dd7_normal.jpeg" TargetMode="External" /><Relationship Id="rId546" Type="http://schemas.openxmlformats.org/officeDocument/2006/relationships/hyperlink" Target="http://pbs.twimg.com/profile_images/3659167314/66eeef62767ff827a5e76e100cb91dd7_normal.jpeg" TargetMode="External" /><Relationship Id="rId547" Type="http://schemas.openxmlformats.org/officeDocument/2006/relationships/hyperlink" Target="http://pbs.twimg.com/profile_images/3659167314/66eeef62767ff827a5e76e100cb91dd7_normal.jpeg" TargetMode="External" /><Relationship Id="rId548" Type="http://schemas.openxmlformats.org/officeDocument/2006/relationships/hyperlink" Target="http://pbs.twimg.com/profile_images/3659167314/66eeef62767ff827a5e76e100cb91dd7_normal.jpeg" TargetMode="External" /><Relationship Id="rId549" Type="http://schemas.openxmlformats.org/officeDocument/2006/relationships/hyperlink" Target="http://pbs.twimg.com/profile_images/3659167314/66eeef62767ff827a5e76e100cb91dd7_normal.jpeg" TargetMode="External" /><Relationship Id="rId550" Type="http://schemas.openxmlformats.org/officeDocument/2006/relationships/hyperlink" Target="https://pbs.twimg.com/tweet_video_thumb/EHEM4RdWoAEfvcb.jpg" TargetMode="External" /><Relationship Id="rId551" Type="http://schemas.openxmlformats.org/officeDocument/2006/relationships/hyperlink" Target="http://pbs.twimg.com/profile_images/1160545934482333696/KNXOs1A8_normal.jpg" TargetMode="External" /><Relationship Id="rId552" Type="http://schemas.openxmlformats.org/officeDocument/2006/relationships/hyperlink" Target="http://pbs.twimg.com/profile_images/1160545934482333696/KNXOs1A8_normal.jpg" TargetMode="External" /><Relationship Id="rId553" Type="http://schemas.openxmlformats.org/officeDocument/2006/relationships/hyperlink" Target="http://pbs.twimg.com/profile_images/1160545934482333696/KNXOs1A8_normal.jpg" TargetMode="External" /><Relationship Id="rId554" Type="http://schemas.openxmlformats.org/officeDocument/2006/relationships/hyperlink" Target="http://pbs.twimg.com/profile_images/1160545934482333696/KNXOs1A8_normal.jpg" TargetMode="External" /><Relationship Id="rId555" Type="http://schemas.openxmlformats.org/officeDocument/2006/relationships/hyperlink" Target="http://pbs.twimg.com/profile_images/1160545934482333696/KNXOs1A8_normal.jpg" TargetMode="External" /><Relationship Id="rId556" Type="http://schemas.openxmlformats.org/officeDocument/2006/relationships/hyperlink" Target="http://pbs.twimg.com/profile_images/1160545934482333696/KNXOs1A8_normal.jpg" TargetMode="External" /><Relationship Id="rId557" Type="http://schemas.openxmlformats.org/officeDocument/2006/relationships/hyperlink" Target="http://pbs.twimg.com/profile_images/1160545934482333696/KNXOs1A8_normal.jpg" TargetMode="External" /><Relationship Id="rId558" Type="http://schemas.openxmlformats.org/officeDocument/2006/relationships/hyperlink" Target="http://pbs.twimg.com/profile_images/1160545934482333696/KNXOs1A8_normal.jpg" TargetMode="External" /><Relationship Id="rId559" Type="http://schemas.openxmlformats.org/officeDocument/2006/relationships/hyperlink" Target="http://pbs.twimg.com/profile_images/1160545934482333696/KNXOs1A8_normal.jpg" TargetMode="External" /><Relationship Id="rId560" Type="http://schemas.openxmlformats.org/officeDocument/2006/relationships/hyperlink" Target="http://pbs.twimg.com/profile_images/1160545934482333696/KNXOs1A8_normal.jpg" TargetMode="External" /><Relationship Id="rId561" Type="http://schemas.openxmlformats.org/officeDocument/2006/relationships/hyperlink" Target="http://pbs.twimg.com/profile_images/1160545934482333696/KNXOs1A8_normal.jpg" TargetMode="External" /><Relationship Id="rId562" Type="http://schemas.openxmlformats.org/officeDocument/2006/relationships/hyperlink" Target="http://pbs.twimg.com/profile_images/971034496555454464/hUTGTkpJ_normal.jpg" TargetMode="External" /><Relationship Id="rId563" Type="http://schemas.openxmlformats.org/officeDocument/2006/relationships/hyperlink" Target="https://pbs.twimg.com/media/EG2PWvpX4AEG91R.jpg" TargetMode="External" /><Relationship Id="rId564" Type="http://schemas.openxmlformats.org/officeDocument/2006/relationships/hyperlink" Target="https://pbs.twimg.com/media/EGCzkH2WwAAeBiN.jpg" TargetMode="External" /><Relationship Id="rId565" Type="http://schemas.openxmlformats.org/officeDocument/2006/relationships/hyperlink" Target="https://pbs.twimg.com/media/EGH9KIKWwAECxmM.png" TargetMode="External" /><Relationship Id="rId566" Type="http://schemas.openxmlformats.org/officeDocument/2006/relationships/hyperlink" Target="https://pbs.twimg.com/media/EGSQV7uW4AE80Tg.jpg" TargetMode="External" /><Relationship Id="rId567" Type="http://schemas.openxmlformats.org/officeDocument/2006/relationships/hyperlink" Target="https://pbs.twimg.com/media/EGcjhUpWkAEIX5M.png" TargetMode="External" /><Relationship Id="rId568" Type="http://schemas.openxmlformats.org/officeDocument/2006/relationships/hyperlink" Target="https://pbs.twimg.com/media/EGhoKIlWoAAoZXZ.jpg" TargetMode="External" /><Relationship Id="rId569" Type="http://schemas.openxmlformats.org/officeDocument/2006/relationships/hyperlink" Target="https://pbs.twimg.com/media/EG7eM8qXkAUEcVz.png" TargetMode="External" /><Relationship Id="rId570" Type="http://schemas.openxmlformats.org/officeDocument/2006/relationships/hyperlink" Target="https://pbs.twimg.com/media/EG70bOEXYAAoHWI.jpg" TargetMode="External" /><Relationship Id="rId571" Type="http://schemas.openxmlformats.org/officeDocument/2006/relationships/hyperlink" Target="https://pbs.twimg.com/media/EHAnzAcWsAYvGKP.png" TargetMode="External" /><Relationship Id="rId572" Type="http://schemas.openxmlformats.org/officeDocument/2006/relationships/hyperlink" Target="https://pbs.twimg.com/media/EHFxYYvXkAUQCqj.jpg" TargetMode="External" /><Relationship Id="rId573" Type="http://schemas.openxmlformats.org/officeDocument/2006/relationships/hyperlink" Target="https://pbs.twimg.com/media/EG8MbS8U4AAundF.jpg" TargetMode="External" /><Relationship Id="rId574" Type="http://schemas.openxmlformats.org/officeDocument/2006/relationships/hyperlink" Target="https://pbs.twimg.com/media/EHAS1tAUUAEFodm.jpg" TargetMode="External" /><Relationship Id="rId575" Type="http://schemas.openxmlformats.org/officeDocument/2006/relationships/hyperlink" Target="https://pbs.twimg.com/media/EHEyNTWVUAAsBTC.jpg" TargetMode="External" /><Relationship Id="rId576" Type="http://schemas.openxmlformats.org/officeDocument/2006/relationships/hyperlink" Target="https://pbs.twimg.com/media/EHF7jq6UEAARFiA.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1182013002637201408/vw9JfQCe_normal.jpg" TargetMode="External" /><Relationship Id="rId579" Type="http://schemas.openxmlformats.org/officeDocument/2006/relationships/hyperlink" Target="http://pbs.twimg.com/profile_images/1182387654807023616/wKUQ1jWQ_normal.jpg" TargetMode="External" /><Relationship Id="rId580" Type="http://schemas.openxmlformats.org/officeDocument/2006/relationships/hyperlink" Target="http://pbs.twimg.com/profile_images/1002484130632949760/-wc-oJvP_normal.jpg" TargetMode="External" /><Relationship Id="rId581" Type="http://schemas.openxmlformats.org/officeDocument/2006/relationships/hyperlink" Target="http://pbs.twimg.com/profile_images/1002484130632949760/-wc-oJvP_normal.jpg" TargetMode="External" /><Relationship Id="rId582" Type="http://schemas.openxmlformats.org/officeDocument/2006/relationships/hyperlink" Target="http://pbs.twimg.com/profile_images/1002484130632949760/-wc-oJvP_normal.jpg" TargetMode="External" /><Relationship Id="rId583" Type="http://schemas.openxmlformats.org/officeDocument/2006/relationships/hyperlink" Target="http://pbs.twimg.com/profile_images/1002484130632949760/-wc-oJvP_normal.jpg" TargetMode="External" /><Relationship Id="rId584" Type="http://schemas.openxmlformats.org/officeDocument/2006/relationships/hyperlink" Target="http://pbs.twimg.com/profile_images/1002484130632949760/-wc-oJvP_normal.jpg" TargetMode="External" /><Relationship Id="rId585" Type="http://schemas.openxmlformats.org/officeDocument/2006/relationships/hyperlink" Target="http://pbs.twimg.com/profile_images/1002484130632949760/-wc-oJvP_normal.jpg" TargetMode="External" /><Relationship Id="rId586" Type="http://schemas.openxmlformats.org/officeDocument/2006/relationships/hyperlink" Target="http://pbs.twimg.com/profile_images/1002484130632949760/-wc-oJvP_normal.jpg" TargetMode="External" /><Relationship Id="rId587" Type="http://schemas.openxmlformats.org/officeDocument/2006/relationships/hyperlink" Target="http://pbs.twimg.com/profile_images/1002484130632949760/-wc-oJvP_normal.jpg" TargetMode="External" /><Relationship Id="rId588" Type="http://schemas.openxmlformats.org/officeDocument/2006/relationships/hyperlink" Target="http://pbs.twimg.com/profile_images/1002484130632949760/-wc-oJvP_normal.jpg" TargetMode="External" /><Relationship Id="rId589" Type="http://schemas.openxmlformats.org/officeDocument/2006/relationships/hyperlink" Target="http://pbs.twimg.com/profile_images/1002484130632949760/-wc-oJvP_normal.jpg" TargetMode="External" /><Relationship Id="rId590" Type="http://schemas.openxmlformats.org/officeDocument/2006/relationships/hyperlink" Target="http://pbs.twimg.com/profile_images/1002484130632949760/-wc-oJvP_normal.jpg" TargetMode="External" /><Relationship Id="rId591" Type="http://schemas.openxmlformats.org/officeDocument/2006/relationships/hyperlink" Target="http://pbs.twimg.com/profile_images/1002484130632949760/-wc-oJvP_normal.jpg" TargetMode="External" /><Relationship Id="rId592" Type="http://schemas.openxmlformats.org/officeDocument/2006/relationships/hyperlink" Target="http://pbs.twimg.com/profile_images/1002484130632949760/-wc-oJvP_normal.jpg" TargetMode="External" /><Relationship Id="rId593" Type="http://schemas.openxmlformats.org/officeDocument/2006/relationships/hyperlink" Target="http://pbs.twimg.com/profile_images/1002484130632949760/-wc-oJvP_normal.jpg" TargetMode="External" /><Relationship Id="rId594" Type="http://schemas.openxmlformats.org/officeDocument/2006/relationships/hyperlink" Target="http://pbs.twimg.com/profile_images/1002484130632949760/-wc-oJvP_normal.jpg" TargetMode="External" /><Relationship Id="rId595" Type="http://schemas.openxmlformats.org/officeDocument/2006/relationships/hyperlink" Target="http://pbs.twimg.com/profile_images/1002484130632949760/-wc-oJvP_normal.jpg" TargetMode="External" /><Relationship Id="rId596" Type="http://schemas.openxmlformats.org/officeDocument/2006/relationships/hyperlink" Target="http://pbs.twimg.com/profile_images/1002484130632949760/-wc-oJvP_normal.jpg" TargetMode="External" /><Relationship Id="rId597" Type="http://schemas.openxmlformats.org/officeDocument/2006/relationships/hyperlink" Target="http://pbs.twimg.com/profile_images/1002484130632949760/-wc-oJvP_normal.jpg" TargetMode="External" /><Relationship Id="rId598" Type="http://schemas.openxmlformats.org/officeDocument/2006/relationships/hyperlink" Target="http://pbs.twimg.com/profile_images/1002484130632949760/-wc-oJvP_normal.jpg" TargetMode="External" /><Relationship Id="rId599" Type="http://schemas.openxmlformats.org/officeDocument/2006/relationships/hyperlink" Target="http://pbs.twimg.com/profile_images/1002484130632949760/-wc-oJvP_normal.jpg" TargetMode="External" /><Relationship Id="rId600" Type="http://schemas.openxmlformats.org/officeDocument/2006/relationships/hyperlink" Target="http://pbs.twimg.com/profile_images/1002484130632949760/-wc-oJvP_normal.jpg" TargetMode="External" /><Relationship Id="rId601" Type="http://schemas.openxmlformats.org/officeDocument/2006/relationships/hyperlink" Target="http://pbs.twimg.com/profile_images/1002484130632949760/-wc-oJvP_normal.jpg" TargetMode="External" /><Relationship Id="rId602" Type="http://schemas.openxmlformats.org/officeDocument/2006/relationships/hyperlink" Target="http://pbs.twimg.com/profile_images/1002484130632949760/-wc-oJvP_normal.jpg" TargetMode="External" /><Relationship Id="rId603" Type="http://schemas.openxmlformats.org/officeDocument/2006/relationships/hyperlink" Target="http://pbs.twimg.com/profile_images/1002484130632949760/-wc-oJvP_normal.jpg" TargetMode="External" /><Relationship Id="rId604" Type="http://schemas.openxmlformats.org/officeDocument/2006/relationships/hyperlink" Target="http://pbs.twimg.com/profile_images/1002484130632949760/-wc-oJvP_normal.jpg" TargetMode="External" /><Relationship Id="rId605" Type="http://schemas.openxmlformats.org/officeDocument/2006/relationships/hyperlink" Target="http://pbs.twimg.com/profile_images/1002484130632949760/-wc-oJvP_normal.jpg" TargetMode="External" /><Relationship Id="rId606" Type="http://schemas.openxmlformats.org/officeDocument/2006/relationships/hyperlink" Target="http://pbs.twimg.com/profile_images/1002484130632949760/-wc-oJvP_normal.jpg" TargetMode="External" /><Relationship Id="rId607" Type="http://schemas.openxmlformats.org/officeDocument/2006/relationships/hyperlink" Target="http://pbs.twimg.com/profile_images/1002484130632949760/-wc-oJvP_normal.jpg" TargetMode="External" /><Relationship Id="rId608" Type="http://schemas.openxmlformats.org/officeDocument/2006/relationships/hyperlink" Target="http://pbs.twimg.com/profile_images/1002484130632949760/-wc-oJvP_normal.jpg" TargetMode="External" /><Relationship Id="rId609" Type="http://schemas.openxmlformats.org/officeDocument/2006/relationships/hyperlink" Target="https://twitter.com/#!/rolex/status/1169256887587676161" TargetMode="External" /><Relationship Id="rId610" Type="http://schemas.openxmlformats.org/officeDocument/2006/relationships/hyperlink" Target="https://twitter.com/#!/larryneelis/status/1179958485263323137" TargetMode="External" /><Relationship Id="rId611" Type="http://schemas.openxmlformats.org/officeDocument/2006/relationships/hyperlink" Target="https://twitter.com/#!/rashawnscott/status/1179990249700651008" TargetMode="External" /><Relationship Id="rId612" Type="http://schemas.openxmlformats.org/officeDocument/2006/relationships/hyperlink" Target="https://twitter.com/#!/kelle938/status/1179997627242483712" TargetMode="External" /><Relationship Id="rId613" Type="http://schemas.openxmlformats.org/officeDocument/2006/relationships/hyperlink" Target="https://twitter.com/#!/jcw05887206/status/1180017216999378944" TargetMode="External" /><Relationship Id="rId614" Type="http://schemas.openxmlformats.org/officeDocument/2006/relationships/hyperlink" Target="https://twitter.com/#!/enterandwincoza/status/1180076348556972032" TargetMode="External" /><Relationship Id="rId615" Type="http://schemas.openxmlformats.org/officeDocument/2006/relationships/hyperlink" Target="https://twitter.com/#!/djseanswift1/status/1180102821351436299" TargetMode="External" /><Relationship Id="rId616" Type="http://schemas.openxmlformats.org/officeDocument/2006/relationships/hyperlink" Target="https://twitter.com/#!/clark_gasm/status/1180133679798067201" TargetMode="External" /><Relationship Id="rId617" Type="http://schemas.openxmlformats.org/officeDocument/2006/relationships/hyperlink" Target="https://twitter.com/#!/tafkabdhcg73/status/1180134481459630080" TargetMode="External" /><Relationship Id="rId618" Type="http://schemas.openxmlformats.org/officeDocument/2006/relationships/hyperlink" Target="https://twitter.com/#!/impettyasfuck/status/1180150920602095616" TargetMode="External" /><Relationship Id="rId619" Type="http://schemas.openxmlformats.org/officeDocument/2006/relationships/hyperlink" Target="https://twitter.com/#!/wthompsonjd/status/1180162137202860032" TargetMode="External" /><Relationship Id="rId620" Type="http://schemas.openxmlformats.org/officeDocument/2006/relationships/hyperlink" Target="https://twitter.com/#!/bmwillz1/status/1180176580452196354" TargetMode="External" /><Relationship Id="rId621" Type="http://schemas.openxmlformats.org/officeDocument/2006/relationships/hyperlink" Target="https://twitter.com/#!/aubboq/status/1180182031583584257" TargetMode="External" /><Relationship Id="rId622" Type="http://schemas.openxmlformats.org/officeDocument/2006/relationships/hyperlink" Target="https://twitter.com/#!/aubboq/status/1180182031583584257" TargetMode="External" /><Relationship Id="rId623" Type="http://schemas.openxmlformats.org/officeDocument/2006/relationships/hyperlink" Target="https://twitter.com/#!/aubboq/status/1180182031583584257" TargetMode="External" /><Relationship Id="rId624" Type="http://schemas.openxmlformats.org/officeDocument/2006/relationships/hyperlink" Target="https://twitter.com/#!/aubboq/status/1180182031583584257" TargetMode="External" /><Relationship Id="rId625" Type="http://schemas.openxmlformats.org/officeDocument/2006/relationships/hyperlink" Target="https://twitter.com/#!/cortessemia/status/1180191512614686720" TargetMode="External" /><Relationship Id="rId626" Type="http://schemas.openxmlformats.org/officeDocument/2006/relationships/hyperlink" Target="https://twitter.com/#!/jodingerscat/status/1175408248419168256" TargetMode="External" /><Relationship Id="rId627" Type="http://schemas.openxmlformats.org/officeDocument/2006/relationships/hyperlink" Target="https://twitter.com/#!/maybepilejokes/status/1180208732002648064" TargetMode="External" /><Relationship Id="rId628" Type="http://schemas.openxmlformats.org/officeDocument/2006/relationships/hyperlink" Target="https://twitter.com/#!/cffschroeder/status/1180248192803147776" TargetMode="External" /><Relationship Id="rId629" Type="http://schemas.openxmlformats.org/officeDocument/2006/relationships/hyperlink" Target="https://twitter.com/#!/cherrycordial98/status/1180250056940634112" TargetMode="External" /><Relationship Id="rId630" Type="http://schemas.openxmlformats.org/officeDocument/2006/relationships/hyperlink" Target="https://twitter.com/#!/meladalklimat/status/1180250160540114945" TargetMode="External" /><Relationship Id="rId631" Type="http://schemas.openxmlformats.org/officeDocument/2006/relationships/hyperlink" Target="https://twitter.com/#!/meladalklimat/status/1180250160540114945" TargetMode="External" /><Relationship Id="rId632" Type="http://schemas.openxmlformats.org/officeDocument/2006/relationships/hyperlink" Target="https://twitter.com/#!/meladalklimat/status/1180250160540114945" TargetMode="External" /><Relationship Id="rId633" Type="http://schemas.openxmlformats.org/officeDocument/2006/relationships/hyperlink" Target="https://twitter.com/#!/meladalklimat/status/1180250160540114945" TargetMode="External" /><Relationship Id="rId634" Type="http://schemas.openxmlformats.org/officeDocument/2006/relationships/hyperlink" Target="https://twitter.com/#!/meladalklimat/status/1180250160540114945" TargetMode="External" /><Relationship Id="rId635" Type="http://schemas.openxmlformats.org/officeDocument/2006/relationships/hyperlink" Target="https://twitter.com/#!/meladalklimat/status/1180250160540114945" TargetMode="External" /><Relationship Id="rId636" Type="http://schemas.openxmlformats.org/officeDocument/2006/relationships/hyperlink" Target="https://twitter.com/#!/cindizzi/status/1180261672331538432" TargetMode="External" /><Relationship Id="rId637" Type="http://schemas.openxmlformats.org/officeDocument/2006/relationships/hyperlink" Target="https://twitter.com/#!/younglistener/status/1180269967645839360" TargetMode="External" /><Relationship Id="rId638" Type="http://schemas.openxmlformats.org/officeDocument/2006/relationships/hyperlink" Target="https://twitter.com/#!/migali/status/1180283466627391488" TargetMode="External" /><Relationship Id="rId639" Type="http://schemas.openxmlformats.org/officeDocument/2006/relationships/hyperlink" Target="https://twitter.com/#!/migali/status/1180283466627391488" TargetMode="External" /><Relationship Id="rId640" Type="http://schemas.openxmlformats.org/officeDocument/2006/relationships/hyperlink" Target="https://twitter.com/#!/gk73986146/status/1180305437062844418" TargetMode="External" /><Relationship Id="rId641" Type="http://schemas.openxmlformats.org/officeDocument/2006/relationships/hyperlink" Target="https://twitter.com/#!/entitybeyond/status/1180345959286329344" TargetMode="External" /><Relationship Id="rId642" Type="http://schemas.openxmlformats.org/officeDocument/2006/relationships/hyperlink" Target="https://twitter.com/#!/jeggit/status/1180458047539482627" TargetMode="External" /><Relationship Id="rId643" Type="http://schemas.openxmlformats.org/officeDocument/2006/relationships/hyperlink" Target="https://twitter.com/#!/madmontesaurus/status/1180460873787351040" TargetMode="External" /><Relationship Id="rId644" Type="http://schemas.openxmlformats.org/officeDocument/2006/relationships/hyperlink" Target="https://twitter.com/#!/lyricsbytia/status/1180471072103288832" TargetMode="External" /><Relationship Id="rId645" Type="http://schemas.openxmlformats.org/officeDocument/2006/relationships/hyperlink" Target="https://twitter.com/#!/scottglasspool/status/1180478245164081152" TargetMode="External" /><Relationship Id="rId646" Type="http://schemas.openxmlformats.org/officeDocument/2006/relationships/hyperlink" Target="https://twitter.com/#!/bear1forty1/status/1180484592169447424" TargetMode="External" /><Relationship Id="rId647" Type="http://schemas.openxmlformats.org/officeDocument/2006/relationships/hyperlink" Target="https://twitter.com/#!/dragonsexclndr/status/1180503259150258182" TargetMode="External" /><Relationship Id="rId648" Type="http://schemas.openxmlformats.org/officeDocument/2006/relationships/hyperlink" Target="https://twitter.com/#!/drkajalsingh1/status/1180504173919363077" TargetMode="External" /><Relationship Id="rId649" Type="http://schemas.openxmlformats.org/officeDocument/2006/relationships/hyperlink" Target="https://twitter.com/#!/dustymoonshine/status/1180520491687333888" TargetMode="External" /><Relationship Id="rId650" Type="http://schemas.openxmlformats.org/officeDocument/2006/relationships/hyperlink" Target="https://twitter.com/#!/dustymoonshine/status/1180520491687333888" TargetMode="External" /><Relationship Id="rId651" Type="http://schemas.openxmlformats.org/officeDocument/2006/relationships/hyperlink" Target="https://twitter.com/#!/dustymoonshine/status/1180520491687333888" TargetMode="External" /><Relationship Id="rId652" Type="http://schemas.openxmlformats.org/officeDocument/2006/relationships/hyperlink" Target="https://twitter.com/#!/scottiemcscoots/status/1180554195130298368" TargetMode="External" /><Relationship Id="rId653" Type="http://schemas.openxmlformats.org/officeDocument/2006/relationships/hyperlink" Target="https://twitter.com/#!/scottiemcscoots/status/1180554195130298368" TargetMode="External" /><Relationship Id="rId654" Type="http://schemas.openxmlformats.org/officeDocument/2006/relationships/hyperlink" Target="https://twitter.com/#!/ludosbestfriend/status/1180593937183981572" TargetMode="External" /><Relationship Id="rId655" Type="http://schemas.openxmlformats.org/officeDocument/2006/relationships/hyperlink" Target="https://twitter.com/#!/supgirl/status/1180624410656403457" TargetMode="External" /><Relationship Id="rId656" Type="http://schemas.openxmlformats.org/officeDocument/2006/relationships/hyperlink" Target="https://twitter.com/#!/taylorctaylor67/status/1180645341550518272" TargetMode="External" /><Relationship Id="rId657" Type="http://schemas.openxmlformats.org/officeDocument/2006/relationships/hyperlink" Target="https://twitter.com/#!/cdnolympichorse/status/1180650717784219651" TargetMode="External" /><Relationship Id="rId658" Type="http://schemas.openxmlformats.org/officeDocument/2006/relationships/hyperlink" Target="https://twitter.com/#!/taylorctaylor67/status/1180645341550518272" TargetMode="External" /><Relationship Id="rId659" Type="http://schemas.openxmlformats.org/officeDocument/2006/relationships/hyperlink" Target="https://twitter.com/#!/cdnolympichorse/status/1180650717784219651" TargetMode="External" /><Relationship Id="rId660" Type="http://schemas.openxmlformats.org/officeDocument/2006/relationships/hyperlink" Target="https://twitter.com/#!/taylorctaylor67/status/1180645341550518272" TargetMode="External" /><Relationship Id="rId661" Type="http://schemas.openxmlformats.org/officeDocument/2006/relationships/hyperlink" Target="https://twitter.com/#!/cdnolympichorse/status/1180650717784219651" TargetMode="External" /><Relationship Id="rId662" Type="http://schemas.openxmlformats.org/officeDocument/2006/relationships/hyperlink" Target="https://twitter.com/#!/taylorctaylor67/status/1180645341550518272" TargetMode="External" /><Relationship Id="rId663" Type="http://schemas.openxmlformats.org/officeDocument/2006/relationships/hyperlink" Target="https://twitter.com/#!/cdnolympichorse/status/1180650717784219651" TargetMode="External" /><Relationship Id="rId664" Type="http://schemas.openxmlformats.org/officeDocument/2006/relationships/hyperlink" Target="https://twitter.com/#!/itsjustisaac_/status/1180670594016145408" TargetMode="External" /><Relationship Id="rId665" Type="http://schemas.openxmlformats.org/officeDocument/2006/relationships/hyperlink" Target="https://twitter.com/#!/hildedonnak/status/1180697952253169664" TargetMode="External" /><Relationship Id="rId666" Type="http://schemas.openxmlformats.org/officeDocument/2006/relationships/hyperlink" Target="https://twitter.com/#!/nocontxtbilly/status/1180722205329506305" TargetMode="External" /><Relationship Id="rId667" Type="http://schemas.openxmlformats.org/officeDocument/2006/relationships/hyperlink" Target="https://twitter.com/#!/8bitcanvas/status/1180086952801865729" TargetMode="External" /><Relationship Id="rId668" Type="http://schemas.openxmlformats.org/officeDocument/2006/relationships/hyperlink" Target="https://twitter.com/#!/8bitcanvas/status/1180087208138567680" TargetMode="External" /><Relationship Id="rId669" Type="http://schemas.openxmlformats.org/officeDocument/2006/relationships/hyperlink" Target="https://twitter.com/#!/9888/status/1180736160089268224" TargetMode="External" /><Relationship Id="rId670" Type="http://schemas.openxmlformats.org/officeDocument/2006/relationships/hyperlink" Target="https://twitter.com/#!/sisteragm/status/1180804930216562689" TargetMode="External" /><Relationship Id="rId671" Type="http://schemas.openxmlformats.org/officeDocument/2006/relationships/hyperlink" Target="https://twitter.com/#!/sisteragm/status/1180805519277219840" TargetMode="External" /><Relationship Id="rId672" Type="http://schemas.openxmlformats.org/officeDocument/2006/relationships/hyperlink" Target="https://twitter.com/#!/shellz_gotcheez/status/1180857222823337992" TargetMode="External" /><Relationship Id="rId673" Type="http://schemas.openxmlformats.org/officeDocument/2006/relationships/hyperlink" Target="https://twitter.com/#!/hallmum5/status/1180894221793935360" TargetMode="External" /><Relationship Id="rId674" Type="http://schemas.openxmlformats.org/officeDocument/2006/relationships/hyperlink" Target="https://twitter.com/#!/hallmum5/status/1180894221793935360" TargetMode="External" /><Relationship Id="rId675" Type="http://schemas.openxmlformats.org/officeDocument/2006/relationships/hyperlink" Target="https://twitter.com/#!/hallmum5/status/1180894221793935360" TargetMode="External" /><Relationship Id="rId676" Type="http://schemas.openxmlformats.org/officeDocument/2006/relationships/hyperlink" Target="https://twitter.com/#!/hallmum5/status/1180894221793935360" TargetMode="External" /><Relationship Id="rId677" Type="http://schemas.openxmlformats.org/officeDocument/2006/relationships/hyperlink" Target="https://twitter.com/#!/hallmum5/status/1180894221793935360" TargetMode="External" /><Relationship Id="rId678" Type="http://schemas.openxmlformats.org/officeDocument/2006/relationships/hyperlink" Target="https://twitter.com/#!/hallmum5/status/1180894221793935360" TargetMode="External" /><Relationship Id="rId679" Type="http://schemas.openxmlformats.org/officeDocument/2006/relationships/hyperlink" Target="https://twitter.com/#!/hallmum5/status/1180894221793935360" TargetMode="External" /><Relationship Id="rId680" Type="http://schemas.openxmlformats.org/officeDocument/2006/relationships/hyperlink" Target="https://twitter.com/#!/hallmum5/status/1180894221793935360" TargetMode="External" /><Relationship Id="rId681" Type="http://schemas.openxmlformats.org/officeDocument/2006/relationships/hyperlink" Target="https://twitter.com/#!/hallmum5/status/1180894221793935360" TargetMode="External" /><Relationship Id="rId682" Type="http://schemas.openxmlformats.org/officeDocument/2006/relationships/hyperlink" Target="https://twitter.com/#!/hallmum5/status/1180894221793935360" TargetMode="External" /><Relationship Id="rId683" Type="http://schemas.openxmlformats.org/officeDocument/2006/relationships/hyperlink" Target="https://twitter.com/#!/nmoorewrites/status/1180903355872432128" TargetMode="External" /><Relationship Id="rId684" Type="http://schemas.openxmlformats.org/officeDocument/2006/relationships/hyperlink" Target="https://twitter.com/#!/nmoorewrites/status/1180903355872432128" TargetMode="External" /><Relationship Id="rId685" Type="http://schemas.openxmlformats.org/officeDocument/2006/relationships/hyperlink" Target="https://twitter.com/#!/cyberbulliespod/status/1180937322172428289" TargetMode="External" /><Relationship Id="rId686" Type="http://schemas.openxmlformats.org/officeDocument/2006/relationships/hyperlink" Target="https://twitter.com/#!/kenny973/status/1180953305532555265" TargetMode="External" /><Relationship Id="rId687" Type="http://schemas.openxmlformats.org/officeDocument/2006/relationships/hyperlink" Target="https://twitter.com/#!/appdropped_uk/status/1180995423131115522" TargetMode="External" /><Relationship Id="rId688" Type="http://schemas.openxmlformats.org/officeDocument/2006/relationships/hyperlink" Target="https://twitter.com/#!/lzats/status/1180997498388799488" TargetMode="External" /><Relationship Id="rId689" Type="http://schemas.openxmlformats.org/officeDocument/2006/relationships/hyperlink" Target="https://twitter.com/#!/lzats/status/1180997498388799488" TargetMode="External" /><Relationship Id="rId690" Type="http://schemas.openxmlformats.org/officeDocument/2006/relationships/hyperlink" Target="https://twitter.com/#!/magicantmelody/status/1181048938788511744" TargetMode="External" /><Relationship Id="rId691" Type="http://schemas.openxmlformats.org/officeDocument/2006/relationships/hyperlink" Target="https://twitter.com/#!/littleroc02/status/1181107593214865408" TargetMode="External" /><Relationship Id="rId692" Type="http://schemas.openxmlformats.org/officeDocument/2006/relationships/hyperlink" Target="https://twitter.com/#!/littleroc02/status/1181107593214865408" TargetMode="External" /><Relationship Id="rId693" Type="http://schemas.openxmlformats.org/officeDocument/2006/relationships/hyperlink" Target="https://twitter.com/#!/dark_kudoh/status/1181121321947860992" TargetMode="External" /><Relationship Id="rId694" Type="http://schemas.openxmlformats.org/officeDocument/2006/relationships/hyperlink" Target="https://twitter.com/#!/sandtonseedlin1/status/1181140934198734848" TargetMode="External" /><Relationship Id="rId695" Type="http://schemas.openxmlformats.org/officeDocument/2006/relationships/hyperlink" Target="https://twitter.com/#!/sandtonseedlin1/status/1181140934198734848" TargetMode="External" /><Relationship Id="rId696" Type="http://schemas.openxmlformats.org/officeDocument/2006/relationships/hyperlink" Target="https://twitter.com/#!/drug8514/status/1181150946052595712" TargetMode="External" /><Relationship Id="rId697" Type="http://schemas.openxmlformats.org/officeDocument/2006/relationships/hyperlink" Target="https://twitter.com/#!/pinkstips/status/1181162818940407808" TargetMode="External" /><Relationship Id="rId698" Type="http://schemas.openxmlformats.org/officeDocument/2006/relationships/hyperlink" Target="https://twitter.com/#!/pinkstips/status/1181162818940407808" TargetMode="External" /><Relationship Id="rId699" Type="http://schemas.openxmlformats.org/officeDocument/2006/relationships/hyperlink" Target="https://twitter.com/#!/phillylama/status/1181173299889496064" TargetMode="External" /><Relationship Id="rId700" Type="http://schemas.openxmlformats.org/officeDocument/2006/relationships/hyperlink" Target="https://twitter.com/#!/avinash91251851/status/1181181249018155008" TargetMode="External" /><Relationship Id="rId701" Type="http://schemas.openxmlformats.org/officeDocument/2006/relationships/hyperlink" Target="https://twitter.com/#!/rolex/status/1169256887587676161" TargetMode="External" /><Relationship Id="rId702" Type="http://schemas.openxmlformats.org/officeDocument/2006/relationships/hyperlink" Target="https://twitter.com/#!/avinash91251851/status/1181181249018155008" TargetMode="External" /><Relationship Id="rId703" Type="http://schemas.openxmlformats.org/officeDocument/2006/relationships/hyperlink" Target="https://twitter.com/#!/rolex/status/1169256887587676161" TargetMode="External" /><Relationship Id="rId704" Type="http://schemas.openxmlformats.org/officeDocument/2006/relationships/hyperlink" Target="https://twitter.com/#!/avinash91251851/status/1181181249018155008" TargetMode="External" /><Relationship Id="rId705" Type="http://schemas.openxmlformats.org/officeDocument/2006/relationships/hyperlink" Target="https://twitter.com/#!/rolex/status/1169256887587676161" TargetMode="External" /><Relationship Id="rId706" Type="http://schemas.openxmlformats.org/officeDocument/2006/relationships/hyperlink" Target="https://twitter.com/#!/avinash91251851/status/1181181249018155008" TargetMode="External" /><Relationship Id="rId707" Type="http://schemas.openxmlformats.org/officeDocument/2006/relationships/hyperlink" Target="https://twitter.com/#!/rolex/status/1169256887587676161" TargetMode="External" /><Relationship Id="rId708" Type="http://schemas.openxmlformats.org/officeDocument/2006/relationships/hyperlink" Target="https://twitter.com/#!/avinash91251851/status/1181181249018155008" TargetMode="External" /><Relationship Id="rId709" Type="http://schemas.openxmlformats.org/officeDocument/2006/relationships/hyperlink" Target="https://twitter.com/#!/avinash91251851/status/1181181249018155008" TargetMode="External" /><Relationship Id="rId710" Type="http://schemas.openxmlformats.org/officeDocument/2006/relationships/hyperlink" Target="https://twitter.com/#!/correctingnjt/status/1181222139044777984" TargetMode="External" /><Relationship Id="rId711" Type="http://schemas.openxmlformats.org/officeDocument/2006/relationships/hyperlink" Target="https://twitter.com/#!/yilpy/status/1181312181876473856" TargetMode="External" /><Relationship Id="rId712" Type="http://schemas.openxmlformats.org/officeDocument/2006/relationships/hyperlink" Target="https://twitter.com/#!/agentbigbutt/status/1181318628639162370" TargetMode="External" /><Relationship Id="rId713" Type="http://schemas.openxmlformats.org/officeDocument/2006/relationships/hyperlink" Target="https://twitter.com/#!/thatcasshole/status/1181353901171195904" TargetMode="External" /><Relationship Id="rId714" Type="http://schemas.openxmlformats.org/officeDocument/2006/relationships/hyperlink" Target="https://twitter.com/#!/jhonnyadawau/status/1181415196121849856" TargetMode="External" /><Relationship Id="rId715" Type="http://schemas.openxmlformats.org/officeDocument/2006/relationships/hyperlink" Target="https://twitter.com/#!/themodelstore/status/1181515171052883968" TargetMode="External" /><Relationship Id="rId716" Type="http://schemas.openxmlformats.org/officeDocument/2006/relationships/hyperlink" Target="https://twitter.com/#!/babytotoddlers/status/1181540688845950976" TargetMode="External" /><Relationship Id="rId717" Type="http://schemas.openxmlformats.org/officeDocument/2006/relationships/hyperlink" Target="https://twitter.com/#!/liminaljustice/status/1181606210426068992" TargetMode="External" /><Relationship Id="rId718" Type="http://schemas.openxmlformats.org/officeDocument/2006/relationships/hyperlink" Target="https://twitter.com/#!/liminaljustice/status/1181606210426068992" TargetMode="External" /><Relationship Id="rId719" Type="http://schemas.openxmlformats.org/officeDocument/2006/relationships/hyperlink" Target="https://twitter.com/#!/hypnobabies/status/1181630469798019074" TargetMode="External" /><Relationship Id="rId720" Type="http://schemas.openxmlformats.org/officeDocument/2006/relationships/hyperlink" Target="https://twitter.com/#!/csherbs19/status/1181638405735800833" TargetMode="External" /><Relationship Id="rId721" Type="http://schemas.openxmlformats.org/officeDocument/2006/relationships/hyperlink" Target="https://twitter.com/#!/momandnewborn/status/1181641123716108288" TargetMode="External" /><Relationship Id="rId722" Type="http://schemas.openxmlformats.org/officeDocument/2006/relationships/hyperlink" Target="https://twitter.com/#!/slidellmemorial/status/1181637998405996545" TargetMode="External" /><Relationship Id="rId723" Type="http://schemas.openxmlformats.org/officeDocument/2006/relationships/hyperlink" Target="https://twitter.com/#!/nursinperson/status/1181642627625750528" TargetMode="External" /><Relationship Id="rId724" Type="http://schemas.openxmlformats.org/officeDocument/2006/relationships/hyperlink" Target="https://twitter.com/#!/dnl62/status/1181661485174546432" TargetMode="External" /><Relationship Id="rId725" Type="http://schemas.openxmlformats.org/officeDocument/2006/relationships/hyperlink" Target="https://twitter.com/#!/disneykid1955/status/1181667676629999616" TargetMode="External" /><Relationship Id="rId726" Type="http://schemas.openxmlformats.org/officeDocument/2006/relationships/hyperlink" Target="https://twitter.com/#!/disneykid1955/status/1181667676629999616" TargetMode="External" /><Relationship Id="rId727" Type="http://schemas.openxmlformats.org/officeDocument/2006/relationships/hyperlink" Target="https://twitter.com/#!/doulacareusa/status/1181761557849505792" TargetMode="External" /><Relationship Id="rId728" Type="http://schemas.openxmlformats.org/officeDocument/2006/relationships/hyperlink" Target="https://twitter.com/#!/challengegodess/status/1181770123964813313" TargetMode="External" /><Relationship Id="rId729" Type="http://schemas.openxmlformats.org/officeDocument/2006/relationships/hyperlink" Target="https://twitter.com/#!/challengegodess/status/1181770123964813313" TargetMode="External" /><Relationship Id="rId730" Type="http://schemas.openxmlformats.org/officeDocument/2006/relationships/hyperlink" Target="https://twitter.com/#!/challengegodess/status/1181770123964813313" TargetMode="External" /><Relationship Id="rId731" Type="http://schemas.openxmlformats.org/officeDocument/2006/relationships/hyperlink" Target="https://twitter.com/#!/misophonicspree/status/1181779284341350400" TargetMode="External" /><Relationship Id="rId732" Type="http://schemas.openxmlformats.org/officeDocument/2006/relationships/hyperlink" Target="https://twitter.com/#!/golden_3tree/status/1181839219573981185" TargetMode="External" /><Relationship Id="rId733" Type="http://schemas.openxmlformats.org/officeDocument/2006/relationships/hyperlink" Target="https://twitter.com/#!/golden_3tree/status/1181839225546665984" TargetMode="External" /><Relationship Id="rId734" Type="http://schemas.openxmlformats.org/officeDocument/2006/relationships/hyperlink" Target="https://twitter.com/#!/8tama8tama/status/1181865404244713478" TargetMode="External" /><Relationship Id="rId735" Type="http://schemas.openxmlformats.org/officeDocument/2006/relationships/hyperlink" Target="https://twitter.com/#!/neel_shah/status/1181937992967114752" TargetMode="External" /><Relationship Id="rId736" Type="http://schemas.openxmlformats.org/officeDocument/2006/relationships/hyperlink" Target="https://twitter.com/#!/neel_shah/status/1181937992967114752" TargetMode="External" /><Relationship Id="rId737" Type="http://schemas.openxmlformats.org/officeDocument/2006/relationships/hyperlink" Target="https://twitter.com/#!/neel_shah/status/1181937992967114752" TargetMode="External" /><Relationship Id="rId738" Type="http://schemas.openxmlformats.org/officeDocument/2006/relationships/hyperlink" Target="https://twitter.com/#!/drmackendo/status/1181974701779931136" TargetMode="External" /><Relationship Id="rId739" Type="http://schemas.openxmlformats.org/officeDocument/2006/relationships/hyperlink" Target="https://twitter.com/#!/drmackendo/status/1181974701779931136" TargetMode="External" /><Relationship Id="rId740" Type="http://schemas.openxmlformats.org/officeDocument/2006/relationships/hyperlink" Target="https://twitter.com/#!/drmackendo/status/1181974701779931136" TargetMode="External" /><Relationship Id="rId741" Type="http://schemas.openxmlformats.org/officeDocument/2006/relationships/hyperlink" Target="https://twitter.com/#!/justanoutlawfic/status/1181975697163788295" TargetMode="External" /><Relationship Id="rId742" Type="http://schemas.openxmlformats.org/officeDocument/2006/relationships/hyperlink" Target="https://twitter.com/#!/girlygirlsguide/status/1181560154451582976" TargetMode="External" /><Relationship Id="rId743" Type="http://schemas.openxmlformats.org/officeDocument/2006/relationships/hyperlink" Target="https://twitter.com/#!/girlygirlsguide/status/1181560154451582976" TargetMode="External" /><Relationship Id="rId744" Type="http://schemas.openxmlformats.org/officeDocument/2006/relationships/hyperlink" Target="https://twitter.com/#!/patriciasinglet/status/1181559756932161538" TargetMode="External" /><Relationship Id="rId745" Type="http://schemas.openxmlformats.org/officeDocument/2006/relationships/hyperlink" Target="https://twitter.com/#!/patriciasinglet/status/1181666382552997889" TargetMode="External" /><Relationship Id="rId746" Type="http://schemas.openxmlformats.org/officeDocument/2006/relationships/hyperlink" Target="https://twitter.com/#!/survivor_mums/status/1182020523829669893" TargetMode="External" /><Relationship Id="rId747" Type="http://schemas.openxmlformats.org/officeDocument/2006/relationships/hyperlink" Target="https://twitter.com/#!/patriciasinglet/status/1181559756932161538" TargetMode="External" /><Relationship Id="rId748" Type="http://schemas.openxmlformats.org/officeDocument/2006/relationships/hyperlink" Target="https://twitter.com/#!/patriciasinglet/status/1181666382552997889" TargetMode="External" /><Relationship Id="rId749" Type="http://schemas.openxmlformats.org/officeDocument/2006/relationships/hyperlink" Target="https://twitter.com/#!/patriciasinglet/status/1182024292361478145" TargetMode="External" /><Relationship Id="rId750" Type="http://schemas.openxmlformats.org/officeDocument/2006/relationships/hyperlink" Target="https://twitter.com/#!/layingegg/status/1182040210705715200" TargetMode="External" /><Relationship Id="rId751" Type="http://schemas.openxmlformats.org/officeDocument/2006/relationships/hyperlink" Target="https://twitter.com/#!/slackeyyyy/status/1182040832922341378" TargetMode="External" /><Relationship Id="rId752" Type="http://schemas.openxmlformats.org/officeDocument/2006/relationships/hyperlink" Target="https://twitter.com/#!/expectmore/status/1181935055855374337" TargetMode="External" /><Relationship Id="rId753" Type="http://schemas.openxmlformats.org/officeDocument/2006/relationships/hyperlink" Target="https://twitter.com/#!/caseycattell/status/1182083713913499648" TargetMode="External" /><Relationship Id="rId754" Type="http://schemas.openxmlformats.org/officeDocument/2006/relationships/hyperlink" Target="https://twitter.com/#!/caseycattell/status/1182083713913499648" TargetMode="External" /><Relationship Id="rId755" Type="http://schemas.openxmlformats.org/officeDocument/2006/relationships/hyperlink" Target="https://twitter.com/#!/caseycattell/status/1182083713913499648" TargetMode="External" /><Relationship Id="rId756" Type="http://schemas.openxmlformats.org/officeDocument/2006/relationships/hyperlink" Target="https://twitter.com/#!/ko_ono/status/1182120039769464833" TargetMode="External" /><Relationship Id="rId757" Type="http://schemas.openxmlformats.org/officeDocument/2006/relationships/hyperlink" Target="https://twitter.com/#!/torquetastic/status/1182145375118999553" TargetMode="External" /><Relationship Id="rId758" Type="http://schemas.openxmlformats.org/officeDocument/2006/relationships/hyperlink" Target="https://twitter.com/#!/torquetastic/status/1182145375118999553" TargetMode="External" /><Relationship Id="rId759" Type="http://schemas.openxmlformats.org/officeDocument/2006/relationships/hyperlink" Target="https://twitter.com/#!/_kleos_/status/1182145310178648065" TargetMode="External" /><Relationship Id="rId760" Type="http://schemas.openxmlformats.org/officeDocument/2006/relationships/hyperlink" Target="https://twitter.com/#!/sydrpfp/status/1182145533143592960" TargetMode="External" /><Relationship Id="rId761" Type="http://schemas.openxmlformats.org/officeDocument/2006/relationships/hyperlink" Target="https://twitter.com/#!/sydrpfp/status/1182145533143592960" TargetMode="External" /><Relationship Id="rId762" Type="http://schemas.openxmlformats.org/officeDocument/2006/relationships/hyperlink" Target="https://twitter.com/#!/40010gawa/status/1182156502422810625" TargetMode="External" /><Relationship Id="rId763" Type="http://schemas.openxmlformats.org/officeDocument/2006/relationships/hyperlink" Target="https://twitter.com/#!/bends_the/status/1182215425683116032" TargetMode="External" /><Relationship Id="rId764" Type="http://schemas.openxmlformats.org/officeDocument/2006/relationships/hyperlink" Target="https://twitter.com/#!/kouta_birth/status/1182191352655699968" TargetMode="External" /><Relationship Id="rId765" Type="http://schemas.openxmlformats.org/officeDocument/2006/relationships/hyperlink" Target="https://twitter.com/#!/baruvola4/status/1182216787108085760" TargetMode="External" /><Relationship Id="rId766" Type="http://schemas.openxmlformats.org/officeDocument/2006/relationships/hyperlink" Target="https://twitter.com/#!/baruvola/status/1182117843145412609" TargetMode="External" /><Relationship Id="rId767" Type="http://schemas.openxmlformats.org/officeDocument/2006/relationships/hyperlink" Target="https://twitter.com/#!/baruvola4/status/1182217075307110401" TargetMode="External" /><Relationship Id="rId768" Type="http://schemas.openxmlformats.org/officeDocument/2006/relationships/hyperlink" Target="https://twitter.com/#!/baruvola4/status/1181780167653384192" TargetMode="External" /><Relationship Id="rId769" Type="http://schemas.openxmlformats.org/officeDocument/2006/relationships/hyperlink" Target="https://twitter.com/#!/baruvola4/status/1181786858918776833" TargetMode="External" /><Relationship Id="rId770" Type="http://schemas.openxmlformats.org/officeDocument/2006/relationships/hyperlink" Target="https://twitter.com/#!/baruvola4/status/1182145705558695936" TargetMode="External" /><Relationship Id="rId771" Type="http://schemas.openxmlformats.org/officeDocument/2006/relationships/hyperlink" Target="https://twitter.com/#!/fuji_latex/status/1182282750948069378" TargetMode="External" /><Relationship Id="rId772" Type="http://schemas.openxmlformats.org/officeDocument/2006/relationships/hyperlink" Target="https://twitter.com/#!/gardencuts/status/1181939867212767232" TargetMode="External" /><Relationship Id="rId773" Type="http://schemas.openxmlformats.org/officeDocument/2006/relationships/hyperlink" Target="https://twitter.com/#!/gardencuts/status/1182303689886900224" TargetMode="External" /><Relationship Id="rId774" Type="http://schemas.openxmlformats.org/officeDocument/2006/relationships/hyperlink" Target="https://twitter.com/#!/warpaintdfs/status/1182317940970053633" TargetMode="External" /><Relationship Id="rId775" Type="http://schemas.openxmlformats.org/officeDocument/2006/relationships/hyperlink" Target="https://twitter.com/#!/warpaintdfs/status/1182317940970053633" TargetMode="External" /><Relationship Id="rId776" Type="http://schemas.openxmlformats.org/officeDocument/2006/relationships/hyperlink" Target="https://twitter.com/#!/warpaintdfs/status/1182317940970053633" TargetMode="External" /><Relationship Id="rId777" Type="http://schemas.openxmlformats.org/officeDocument/2006/relationships/hyperlink" Target="https://twitter.com/#!/warpaintdfs/status/1182317940970053633" TargetMode="External" /><Relationship Id="rId778" Type="http://schemas.openxmlformats.org/officeDocument/2006/relationships/hyperlink" Target="https://twitter.com/#!/warpaintdfs/status/1182317940970053633" TargetMode="External" /><Relationship Id="rId779" Type="http://schemas.openxmlformats.org/officeDocument/2006/relationships/hyperlink" Target="https://twitter.com/#!/schmuckiiii/status/1182318251059109889" TargetMode="External" /><Relationship Id="rId780" Type="http://schemas.openxmlformats.org/officeDocument/2006/relationships/hyperlink" Target="https://twitter.com/#!/nlpublications/status/1182385312338571265" TargetMode="External" /><Relationship Id="rId781" Type="http://schemas.openxmlformats.org/officeDocument/2006/relationships/hyperlink" Target="https://twitter.com/#!/mandyshelton/status/1182385340725657600" TargetMode="External" /><Relationship Id="rId782" Type="http://schemas.openxmlformats.org/officeDocument/2006/relationships/hyperlink" Target="https://twitter.com/#!/tetojouhou_bot/status/1180962003986202625" TargetMode="External" /><Relationship Id="rId783" Type="http://schemas.openxmlformats.org/officeDocument/2006/relationships/hyperlink" Target="https://twitter.com/#!/tetojouhou_bot/status/1182411559605137408" TargetMode="External" /><Relationship Id="rId784" Type="http://schemas.openxmlformats.org/officeDocument/2006/relationships/hyperlink" Target="https://twitter.com/#!/azaliahjsalleh/status/1182498048884129792" TargetMode="External" /><Relationship Id="rId785" Type="http://schemas.openxmlformats.org/officeDocument/2006/relationships/hyperlink" Target="https://twitter.com/#!/hntrjmpr12/status/1182626947668611072" TargetMode="External" /><Relationship Id="rId786" Type="http://schemas.openxmlformats.org/officeDocument/2006/relationships/hyperlink" Target="https://twitter.com/#!/capricezfloyd/status/1182639757794390016" TargetMode="External" /><Relationship Id="rId787" Type="http://schemas.openxmlformats.org/officeDocument/2006/relationships/hyperlink" Target="https://twitter.com/#!/msenit4life/status/1182688404951228417" TargetMode="External" /><Relationship Id="rId788" Type="http://schemas.openxmlformats.org/officeDocument/2006/relationships/hyperlink" Target="https://twitter.com/#!/miahandley_/status/1182693136776204290" TargetMode="External" /><Relationship Id="rId789" Type="http://schemas.openxmlformats.org/officeDocument/2006/relationships/hyperlink" Target="https://twitter.com/#!/jeonbenet/status/1182730297437233153" TargetMode="External" /><Relationship Id="rId790" Type="http://schemas.openxmlformats.org/officeDocument/2006/relationships/hyperlink" Target="https://twitter.com/#!/lorsque_le_jour/status/1182651516051775488" TargetMode="External" /><Relationship Id="rId791" Type="http://schemas.openxmlformats.org/officeDocument/2006/relationships/hyperlink" Target="https://twitter.com/#!/aqualady_/status/1182745224889667591" TargetMode="External" /><Relationship Id="rId792" Type="http://schemas.openxmlformats.org/officeDocument/2006/relationships/hyperlink" Target="https://twitter.com/#!/aqualady_/status/1182745224889667591" TargetMode="External" /><Relationship Id="rId793" Type="http://schemas.openxmlformats.org/officeDocument/2006/relationships/hyperlink" Target="https://twitter.com/#!/rupernino/status/1182777502659272704" TargetMode="External" /><Relationship Id="rId794" Type="http://schemas.openxmlformats.org/officeDocument/2006/relationships/hyperlink" Target="https://twitter.com/#!/ariadnemaze/status/1182796229207560194" TargetMode="External" /><Relationship Id="rId795" Type="http://schemas.openxmlformats.org/officeDocument/2006/relationships/hyperlink" Target="https://twitter.com/#!/dwaltondamem/status/1182812779880865793" TargetMode="External" /><Relationship Id="rId796" Type="http://schemas.openxmlformats.org/officeDocument/2006/relationships/hyperlink" Target="https://twitter.com/#!/dwaltondamem/status/1182812779880865793" TargetMode="External" /><Relationship Id="rId797" Type="http://schemas.openxmlformats.org/officeDocument/2006/relationships/hyperlink" Target="https://twitter.com/#!/dwaltondamem/status/1182812779880865793" TargetMode="External" /><Relationship Id="rId798" Type="http://schemas.openxmlformats.org/officeDocument/2006/relationships/hyperlink" Target="https://twitter.com/#!/dwaltondamem/status/1182812779880865793" TargetMode="External" /><Relationship Id="rId799" Type="http://schemas.openxmlformats.org/officeDocument/2006/relationships/hyperlink" Target="https://twitter.com/#!/dwaltondamem/status/1182812779880865793" TargetMode="External" /><Relationship Id="rId800" Type="http://schemas.openxmlformats.org/officeDocument/2006/relationships/hyperlink" Target="https://twitter.com/#!/dwaltondamem/status/1182812779880865793" TargetMode="External" /><Relationship Id="rId801" Type="http://schemas.openxmlformats.org/officeDocument/2006/relationships/hyperlink" Target="https://twitter.com/#!/dwaltondamem/status/1182812779880865793" TargetMode="External" /><Relationship Id="rId802" Type="http://schemas.openxmlformats.org/officeDocument/2006/relationships/hyperlink" Target="https://twitter.com/#!/dwaltondamem/status/1182812779880865793" TargetMode="External" /><Relationship Id="rId803" Type="http://schemas.openxmlformats.org/officeDocument/2006/relationships/hyperlink" Target="https://twitter.com/#!/dwaltondamem/status/1182812779880865793" TargetMode="External" /><Relationship Id="rId804" Type="http://schemas.openxmlformats.org/officeDocument/2006/relationships/hyperlink" Target="https://twitter.com/#!/dwaltondamem/status/1182812779880865793" TargetMode="External" /><Relationship Id="rId805" Type="http://schemas.openxmlformats.org/officeDocument/2006/relationships/hyperlink" Target="https://twitter.com/#!/all4babies1/status/1182910723128578049" TargetMode="External" /><Relationship Id="rId806" Type="http://schemas.openxmlformats.org/officeDocument/2006/relationships/hyperlink" Target="https://twitter.com/#!/jakelotusmusic/status/1182991423244787713" TargetMode="External" /><Relationship Id="rId807" Type="http://schemas.openxmlformats.org/officeDocument/2006/relationships/hyperlink" Target="https://twitter.com/#!/newbestdeals2/status/1182978056039759872" TargetMode="External" /><Relationship Id="rId808" Type="http://schemas.openxmlformats.org/officeDocument/2006/relationships/hyperlink" Target="https://twitter.com/#!/newbestdeals2/status/1182985574375780352" TargetMode="External" /><Relationship Id="rId809" Type="http://schemas.openxmlformats.org/officeDocument/2006/relationships/hyperlink" Target="https://twitter.com/#!/newbestdeals2/status/1182993114668994570" TargetMode="External" /><Relationship Id="rId810" Type="http://schemas.openxmlformats.org/officeDocument/2006/relationships/hyperlink" Target="https://twitter.com/#!/dior______/status/1182984986703650816" TargetMode="External" /><Relationship Id="rId811" Type="http://schemas.openxmlformats.org/officeDocument/2006/relationships/hyperlink" Target="https://twitter.com/#!/dior______/status/1183004125488975873" TargetMode="External" /><Relationship Id="rId812" Type="http://schemas.openxmlformats.org/officeDocument/2006/relationships/hyperlink" Target="https://twitter.com/#!/minibaby/status/1183030571028680709" TargetMode="External" /><Relationship Id="rId813" Type="http://schemas.openxmlformats.org/officeDocument/2006/relationships/hyperlink" Target="https://twitter.com/#!/bowiecritic/status/1183125262642356224" TargetMode="External" /><Relationship Id="rId814" Type="http://schemas.openxmlformats.org/officeDocument/2006/relationships/hyperlink" Target="https://twitter.com/#!/usbreastfeeding/status/1183185593204912128" TargetMode="External" /><Relationship Id="rId815" Type="http://schemas.openxmlformats.org/officeDocument/2006/relationships/hyperlink" Target="https://twitter.com/#!/wendys_garden/status/1183236507475177472" TargetMode="External" /><Relationship Id="rId816" Type="http://schemas.openxmlformats.org/officeDocument/2006/relationships/hyperlink" Target="https://twitter.com/#!/wendys_garden/status/1183236507475177472" TargetMode="External" /><Relationship Id="rId817" Type="http://schemas.openxmlformats.org/officeDocument/2006/relationships/hyperlink" Target="https://twitter.com/#!/lady_nishaaa/status/1183275314798985216" TargetMode="External" /><Relationship Id="rId818" Type="http://schemas.openxmlformats.org/officeDocument/2006/relationships/hyperlink" Target="https://twitter.com/#!/rahul96036194/status/1183282721763651585" TargetMode="External" /><Relationship Id="rId819" Type="http://schemas.openxmlformats.org/officeDocument/2006/relationships/hyperlink" Target="https://twitter.com/#!/sheasy64/status/1183513217068232704" TargetMode="External" /><Relationship Id="rId820" Type="http://schemas.openxmlformats.org/officeDocument/2006/relationships/hyperlink" Target="https://twitter.com/#!/tatsuhiisa/status/1183529320062562304" TargetMode="External" /><Relationship Id="rId821" Type="http://schemas.openxmlformats.org/officeDocument/2006/relationships/hyperlink" Target="https://twitter.com/#!/heem_6k/status/1183543561679233026" TargetMode="External" /><Relationship Id="rId822" Type="http://schemas.openxmlformats.org/officeDocument/2006/relationships/hyperlink" Target="https://twitter.com/#!/dcbirthdoulas/status/1183554837541093376" TargetMode="External" /><Relationship Id="rId823" Type="http://schemas.openxmlformats.org/officeDocument/2006/relationships/hyperlink" Target="https://twitter.com/#!/xsuhoerx/status/1183594040018776065" TargetMode="External" /><Relationship Id="rId824" Type="http://schemas.openxmlformats.org/officeDocument/2006/relationships/hyperlink" Target="https://twitter.com/#!/kyleriegel4/status/1183598001333456899" TargetMode="External" /><Relationship Id="rId825" Type="http://schemas.openxmlformats.org/officeDocument/2006/relationships/hyperlink" Target="https://twitter.com/#!/hihuu_bgm_bot/status/1181436152475029505" TargetMode="External" /><Relationship Id="rId826" Type="http://schemas.openxmlformats.org/officeDocument/2006/relationships/hyperlink" Target="https://twitter.com/#!/hihuu_bgm_bot/status/1183610476980129793" TargetMode="External" /><Relationship Id="rId827" Type="http://schemas.openxmlformats.org/officeDocument/2006/relationships/hyperlink" Target="https://twitter.com/#!/beez2016/status/1183626320904892428" TargetMode="External" /><Relationship Id="rId828" Type="http://schemas.openxmlformats.org/officeDocument/2006/relationships/hyperlink" Target="https://twitter.com/#!/marjpamintuan/status/1183632618589323264" TargetMode="External" /><Relationship Id="rId829" Type="http://schemas.openxmlformats.org/officeDocument/2006/relationships/hyperlink" Target="https://twitter.com/#!/poetikmiss/status/1183688101727784961" TargetMode="External" /><Relationship Id="rId830" Type="http://schemas.openxmlformats.org/officeDocument/2006/relationships/hyperlink" Target="https://twitter.com/#!/poetikmiss/status/1183688101727784961" TargetMode="External" /><Relationship Id="rId831" Type="http://schemas.openxmlformats.org/officeDocument/2006/relationships/hyperlink" Target="https://twitter.com/#!/tumalizerza/status/1183688230467756032" TargetMode="External" /><Relationship Id="rId832" Type="http://schemas.openxmlformats.org/officeDocument/2006/relationships/hyperlink" Target="https://twitter.com/#!/tumalizerza/status/1183688230467756032" TargetMode="External" /><Relationship Id="rId833" Type="http://schemas.openxmlformats.org/officeDocument/2006/relationships/hyperlink" Target="https://twitter.com/#!/khuthalani_/status/1183689809367306240" TargetMode="External" /><Relationship Id="rId834" Type="http://schemas.openxmlformats.org/officeDocument/2006/relationships/hyperlink" Target="https://twitter.com/#!/khuthalani_/status/1183689809367306240" TargetMode="External" /><Relationship Id="rId835" Type="http://schemas.openxmlformats.org/officeDocument/2006/relationships/hyperlink" Target="https://twitter.com/#!/scumezza/status/1183690028884643840" TargetMode="External" /><Relationship Id="rId836" Type="http://schemas.openxmlformats.org/officeDocument/2006/relationships/hyperlink" Target="https://twitter.com/#!/scumezza/status/1183690028884643840" TargetMode="External" /><Relationship Id="rId837" Type="http://schemas.openxmlformats.org/officeDocument/2006/relationships/hyperlink" Target="https://twitter.com/#!/jesssysa/status/1183695694030348291" TargetMode="External" /><Relationship Id="rId838" Type="http://schemas.openxmlformats.org/officeDocument/2006/relationships/hyperlink" Target="https://twitter.com/#!/jesssysa/status/1183695694030348291" TargetMode="External" /><Relationship Id="rId839" Type="http://schemas.openxmlformats.org/officeDocument/2006/relationships/hyperlink" Target="https://twitter.com/#!/sineshee/status/1183698720023552000" TargetMode="External" /><Relationship Id="rId840" Type="http://schemas.openxmlformats.org/officeDocument/2006/relationships/hyperlink" Target="https://twitter.com/#!/sineshee/status/1183698720023552000" TargetMode="External" /><Relationship Id="rId841" Type="http://schemas.openxmlformats.org/officeDocument/2006/relationships/hyperlink" Target="https://twitter.com/#!/deborahannsaint/status/1183707960616161280" TargetMode="External" /><Relationship Id="rId842" Type="http://schemas.openxmlformats.org/officeDocument/2006/relationships/hyperlink" Target="https://twitter.com/#!/vernellgordon/status/1183708907874783234" TargetMode="External" /><Relationship Id="rId843" Type="http://schemas.openxmlformats.org/officeDocument/2006/relationships/hyperlink" Target="https://twitter.com/#!/senor_phantom/status/1183714165183123457" TargetMode="External" /><Relationship Id="rId844" Type="http://schemas.openxmlformats.org/officeDocument/2006/relationships/hyperlink" Target="https://twitter.com/#!/senor_phantom/status/1183714165183123457" TargetMode="External" /><Relationship Id="rId845" Type="http://schemas.openxmlformats.org/officeDocument/2006/relationships/hyperlink" Target="https://twitter.com/#!/inboxva/status/1183718635581382656" TargetMode="External" /><Relationship Id="rId846" Type="http://schemas.openxmlformats.org/officeDocument/2006/relationships/hyperlink" Target="https://twitter.com/#!/mariebo02802331/status/1183719024569376769" TargetMode="External" /><Relationship Id="rId847" Type="http://schemas.openxmlformats.org/officeDocument/2006/relationships/hyperlink" Target="https://twitter.com/#!/tortoise_invest/status/1182351115628662785" TargetMode="External" /><Relationship Id="rId848" Type="http://schemas.openxmlformats.org/officeDocument/2006/relationships/hyperlink" Target="https://twitter.com/#!/tortoise_invest/status/1183065160774144000" TargetMode="External" /><Relationship Id="rId849" Type="http://schemas.openxmlformats.org/officeDocument/2006/relationships/hyperlink" Target="https://twitter.com/#!/tortoise_invest/status/1183745555702284289" TargetMode="External" /><Relationship Id="rId850" Type="http://schemas.openxmlformats.org/officeDocument/2006/relationships/hyperlink" Target="https://twitter.com/#!/niela19910314/status/1183746750252797952" TargetMode="External" /><Relationship Id="rId851" Type="http://schemas.openxmlformats.org/officeDocument/2006/relationships/hyperlink" Target="https://twitter.com/#!/shantelgovender/status/1183747509501476865" TargetMode="External" /><Relationship Id="rId852" Type="http://schemas.openxmlformats.org/officeDocument/2006/relationships/hyperlink" Target="https://twitter.com/#!/shantelgovender/status/1183747509501476865" TargetMode="External" /><Relationship Id="rId853" Type="http://schemas.openxmlformats.org/officeDocument/2006/relationships/hyperlink" Target="https://twitter.com/#!/iammissmichelle/status/1183751674059526144" TargetMode="External" /><Relationship Id="rId854" Type="http://schemas.openxmlformats.org/officeDocument/2006/relationships/hyperlink" Target="https://twitter.com/#!/thatgirljade_/status/1183751733035425795" TargetMode="External" /><Relationship Id="rId855" Type="http://schemas.openxmlformats.org/officeDocument/2006/relationships/hyperlink" Target="https://twitter.com/#!/shareefosexton/status/1183789276909191169" TargetMode="External" /><Relationship Id="rId856" Type="http://schemas.openxmlformats.org/officeDocument/2006/relationships/hyperlink" Target="https://twitter.com/#!/shareefosexton/status/1183791280511508480" TargetMode="External" /><Relationship Id="rId857" Type="http://schemas.openxmlformats.org/officeDocument/2006/relationships/hyperlink" Target="https://twitter.com/#!/cardiwithpearls/status/1183832794499301376" TargetMode="External" /><Relationship Id="rId858" Type="http://schemas.openxmlformats.org/officeDocument/2006/relationships/hyperlink" Target="https://twitter.com/#!/cardiwithpearls/status/1183832794499301376" TargetMode="External" /><Relationship Id="rId859" Type="http://schemas.openxmlformats.org/officeDocument/2006/relationships/hyperlink" Target="https://twitter.com/#!/cardiwithpearls/status/1183832794499301376" TargetMode="External" /><Relationship Id="rId860" Type="http://schemas.openxmlformats.org/officeDocument/2006/relationships/hyperlink" Target="https://twitter.com/#!/lisaabrandt/status/1183843738017259520" TargetMode="External" /><Relationship Id="rId861" Type="http://schemas.openxmlformats.org/officeDocument/2006/relationships/hyperlink" Target="https://twitter.com/#!/lamazingmedia/status/1183847254400143360" TargetMode="External" /><Relationship Id="rId862" Type="http://schemas.openxmlformats.org/officeDocument/2006/relationships/hyperlink" Target="https://twitter.com/#!/lamazingmedia/status/1183847254400143360" TargetMode="External" /><Relationship Id="rId863" Type="http://schemas.openxmlformats.org/officeDocument/2006/relationships/hyperlink" Target="https://twitter.com/#!/getoffmyzickk/status/1183856790162808833" TargetMode="External" /><Relationship Id="rId864" Type="http://schemas.openxmlformats.org/officeDocument/2006/relationships/hyperlink" Target="https://twitter.com/#!/getoffmyzickk/status/1183856790162808833" TargetMode="External" /><Relationship Id="rId865" Type="http://schemas.openxmlformats.org/officeDocument/2006/relationships/hyperlink" Target="https://twitter.com/#!/zeropucksgivn/status/1183901370463719426" TargetMode="External" /><Relationship Id="rId866" Type="http://schemas.openxmlformats.org/officeDocument/2006/relationships/hyperlink" Target="https://twitter.com/#!/bethmoorelpm/status/1183701274505678848" TargetMode="External" /><Relationship Id="rId867" Type="http://schemas.openxmlformats.org/officeDocument/2006/relationships/hyperlink" Target="https://twitter.com/#!/restoration112/status/1183951257054142464" TargetMode="External" /><Relationship Id="rId868" Type="http://schemas.openxmlformats.org/officeDocument/2006/relationships/hyperlink" Target="https://twitter.com/#!/dearmeaggy/status/1183955641783799808" TargetMode="External" /><Relationship Id="rId869" Type="http://schemas.openxmlformats.org/officeDocument/2006/relationships/hyperlink" Target="https://twitter.com/#!/creativersis/status/1183968627655172096" TargetMode="External" /><Relationship Id="rId870" Type="http://schemas.openxmlformats.org/officeDocument/2006/relationships/hyperlink" Target="https://twitter.com/#!/creativersis/status/1183968627655172096" TargetMode="External" /><Relationship Id="rId871" Type="http://schemas.openxmlformats.org/officeDocument/2006/relationships/hyperlink" Target="https://twitter.com/#!/giveawaygoat/status/1183688016554016769" TargetMode="External" /><Relationship Id="rId872" Type="http://schemas.openxmlformats.org/officeDocument/2006/relationships/hyperlink" Target="https://twitter.com/#!/parentinghub1/status/1181101852957372416" TargetMode="External" /><Relationship Id="rId873" Type="http://schemas.openxmlformats.org/officeDocument/2006/relationships/hyperlink" Target="https://twitter.com/#!/parentinghub1/status/1184000955882209281" TargetMode="External" /><Relationship Id="rId874" Type="http://schemas.openxmlformats.org/officeDocument/2006/relationships/hyperlink" Target="https://twitter.com/#!/zai_suleman/status/1184040496148221952" TargetMode="External" /><Relationship Id="rId875" Type="http://schemas.openxmlformats.org/officeDocument/2006/relationships/hyperlink" Target="https://twitter.com/#!/zai_suleman/status/1184040496148221952" TargetMode="External" /><Relationship Id="rId876" Type="http://schemas.openxmlformats.org/officeDocument/2006/relationships/hyperlink" Target="https://twitter.com/#!/japid421/status/1184064658178592769" TargetMode="External" /><Relationship Id="rId877" Type="http://schemas.openxmlformats.org/officeDocument/2006/relationships/hyperlink" Target="https://twitter.com/#!/anzsy/status/1184076465001893893" TargetMode="External" /><Relationship Id="rId878" Type="http://schemas.openxmlformats.org/officeDocument/2006/relationships/hyperlink" Target="https://twitter.com/#!/paarden/status/1184085400681242624" TargetMode="External" /><Relationship Id="rId879" Type="http://schemas.openxmlformats.org/officeDocument/2006/relationships/hyperlink" Target="https://twitter.com/#!/themaddingkron/status/1184100597705801730" TargetMode="External" /><Relationship Id="rId880" Type="http://schemas.openxmlformats.org/officeDocument/2006/relationships/hyperlink" Target="https://twitter.com/#!/lizpr/status/1184135994586681349" TargetMode="External" /><Relationship Id="rId881" Type="http://schemas.openxmlformats.org/officeDocument/2006/relationships/hyperlink" Target="https://twitter.com/#!/lizpr/status/1184135994586681349" TargetMode="External" /><Relationship Id="rId882" Type="http://schemas.openxmlformats.org/officeDocument/2006/relationships/hyperlink" Target="https://twitter.com/#!/teammfitz/status/1184156021062680576" TargetMode="External" /><Relationship Id="rId883" Type="http://schemas.openxmlformats.org/officeDocument/2006/relationships/hyperlink" Target="https://twitter.com/#!/perkesindiego/status/1184172580539777024" TargetMode="External" /><Relationship Id="rId884" Type="http://schemas.openxmlformats.org/officeDocument/2006/relationships/hyperlink" Target="https://twitter.com/#!/nanacastro_/status/1184199869617115136" TargetMode="External" /><Relationship Id="rId885" Type="http://schemas.openxmlformats.org/officeDocument/2006/relationships/hyperlink" Target="https://twitter.com/#!/killalaura/status/1184200431372771333" TargetMode="External" /><Relationship Id="rId886" Type="http://schemas.openxmlformats.org/officeDocument/2006/relationships/hyperlink" Target="https://twitter.com/#!/mortokaio/status/1184164099388825602" TargetMode="External" /><Relationship Id="rId887" Type="http://schemas.openxmlformats.org/officeDocument/2006/relationships/hyperlink" Target="https://twitter.com/#!/msdotfit1/status/1184167276506996736" TargetMode="External" /><Relationship Id="rId888" Type="http://schemas.openxmlformats.org/officeDocument/2006/relationships/hyperlink" Target="https://twitter.com/#!/cortez_hsp/status/1184217154708819969" TargetMode="External" /><Relationship Id="rId889" Type="http://schemas.openxmlformats.org/officeDocument/2006/relationships/hyperlink" Target="https://twitter.com/#!/cortez_hsp/status/1184217154708819969" TargetMode="External" /><Relationship Id="rId890" Type="http://schemas.openxmlformats.org/officeDocument/2006/relationships/hyperlink" Target="https://twitter.com/#!/maryshuger/status/1184252139800891393" TargetMode="External" /><Relationship Id="rId891" Type="http://schemas.openxmlformats.org/officeDocument/2006/relationships/hyperlink" Target="https://twitter.com/#!/quaffbeer/status/1184259013501784065" TargetMode="External" /><Relationship Id="rId892" Type="http://schemas.openxmlformats.org/officeDocument/2006/relationships/hyperlink" Target="https://twitter.com/#!/3illsweet/status/1184259992561561601" TargetMode="External" /><Relationship Id="rId893" Type="http://schemas.openxmlformats.org/officeDocument/2006/relationships/hyperlink" Target="https://twitter.com/#!/iluvfragrance/status/1180683240652382208" TargetMode="External" /><Relationship Id="rId894" Type="http://schemas.openxmlformats.org/officeDocument/2006/relationships/hyperlink" Target="https://twitter.com/#!/iluvfragrance/status/1182385425262022659" TargetMode="External" /><Relationship Id="rId895" Type="http://schemas.openxmlformats.org/officeDocument/2006/relationships/hyperlink" Target="https://twitter.com/#!/iluvfragrance/status/1184261701098770432" TargetMode="External" /><Relationship Id="rId896" Type="http://schemas.openxmlformats.org/officeDocument/2006/relationships/hyperlink" Target="https://twitter.com/#!/gracesmom48/status/1184248406027460609" TargetMode="External" /><Relationship Id="rId897" Type="http://schemas.openxmlformats.org/officeDocument/2006/relationships/hyperlink" Target="https://twitter.com/#!/mary_markssngr/status/1184264779692535808" TargetMode="External" /><Relationship Id="rId898" Type="http://schemas.openxmlformats.org/officeDocument/2006/relationships/hyperlink" Target="https://twitter.com/#!/mary_markssngr/status/1184264779692535808" TargetMode="External" /><Relationship Id="rId899" Type="http://schemas.openxmlformats.org/officeDocument/2006/relationships/hyperlink" Target="https://twitter.com/#!/mary_markssngr/status/1184264779692535808" TargetMode="External" /><Relationship Id="rId900" Type="http://schemas.openxmlformats.org/officeDocument/2006/relationships/hyperlink" Target="https://twitter.com/#!/parentsbabyexpo/status/1184280502259331072" TargetMode="External" /><Relationship Id="rId901" Type="http://schemas.openxmlformats.org/officeDocument/2006/relationships/hyperlink" Target="https://twitter.com/#!/gga2311/status/1184294948184743937" TargetMode="External" /><Relationship Id="rId902" Type="http://schemas.openxmlformats.org/officeDocument/2006/relationships/hyperlink" Target="https://twitter.com/#!/gga2311/status/1184294948184743937" TargetMode="External" /><Relationship Id="rId903" Type="http://schemas.openxmlformats.org/officeDocument/2006/relationships/hyperlink" Target="https://twitter.com/#!/dagnificent/status/1184362262187761665" TargetMode="External" /><Relationship Id="rId904" Type="http://schemas.openxmlformats.org/officeDocument/2006/relationships/hyperlink" Target="https://twitter.com/#!/isabellecarasso/status/1184384647569870848" TargetMode="External" /><Relationship Id="rId905" Type="http://schemas.openxmlformats.org/officeDocument/2006/relationships/hyperlink" Target="https://twitter.com/#!/enas_shop/status/1182716504212738048" TargetMode="External" /><Relationship Id="rId906" Type="http://schemas.openxmlformats.org/officeDocument/2006/relationships/hyperlink" Target="https://twitter.com/#!/enas_shop/status/1184422749168635905" TargetMode="External" /><Relationship Id="rId907" Type="http://schemas.openxmlformats.org/officeDocument/2006/relationships/hyperlink" Target="https://twitter.com/#!/rmatthewspsyedu/status/1184446483736727552" TargetMode="External" /><Relationship Id="rId908" Type="http://schemas.openxmlformats.org/officeDocument/2006/relationships/hyperlink" Target="https://twitter.com/#!/rmatthewspsyedu/status/1184447597320265728" TargetMode="External" /><Relationship Id="rId909" Type="http://schemas.openxmlformats.org/officeDocument/2006/relationships/hyperlink" Target="https://twitter.com/#!/rmatthewspsyedu/status/1184446483736727552" TargetMode="External" /><Relationship Id="rId910" Type="http://schemas.openxmlformats.org/officeDocument/2006/relationships/hyperlink" Target="https://twitter.com/#!/rmatthewspsyedu/status/1184447597320265728" TargetMode="External" /><Relationship Id="rId911" Type="http://schemas.openxmlformats.org/officeDocument/2006/relationships/hyperlink" Target="https://twitter.com/#!/rmatthewspsyedu/status/1184446483736727552" TargetMode="External" /><Relationship Id="rId912" Type="http://schemas.openxmlformats.org/officeDocument/2006/relationships/hyperlink" Target="https://twitter.com/#!/rmatthewspsyedu/status/1184447597320265728" TargetMode="External" /><Relationship Id="rId913" Type="http://schemas.openxmlformats.org/officeDocument/2006/relationships/hyperlink" Target="https://twitter.com/#!/jesus_buffet/status/1184470181629718533" TargetMode="External" /><Relationship Id="rId914" Type="http://schemas.openxmlformats.org/officeDocument/2006/relationships/hyperlink" Target="https://twitter.com/#!/diegojoani/status/1184482065716260866" TargetMode="External" /><Relationship Id="rId915" Type="http://schemas.openxmlformats.org/officeDocument/2006/relationships/hyperlink" Target="https://twitter.com/#!/diegojoani/status/1184482065716260866" TargetMode="External" /><Relationship Id="rId916" Type="http://schemas.openxmlformats.org/officeDocument/2006/relationships/hyperlink" Target="https://twitter.com/#!/diegojoani/status/1184482065716260866" TargetMode="External" /><Relationship Id="rId917" Type="http://schemas.openxmlformats.org/officeDocument/2006/relationships/hyperlink" Target="https://twitter.com/#!/diegojoani/status/1184482065716260866" TargetMode="External" /><Relationship Id="rId918" Type="http://schemas.openxmlformats.org/officeDocument/2006/relationships/hyperlink" Target="https://twitter.com/#!/diegojoani/status/1184482065716260866" TargetMode="External" /><Relationship Id="rId919" Type="http://schemas.openxmlformats.org/officeDocument/2006/relationships/hyperlink" Target="https://twitter.com/#!/diegojoani/status/1184482065716260866" TargetMode="External" /><Relationship Id="rId920" Type="http://schemas.openxmlformats.org/officeDocument/2006/relationships/hyperlink" Target="https://twitter.com/#!/msucehs/status/1179445438535077888" TargetMode="External" /><Relationship Id="rId921" Type="http://schemas.openxmlformats.org/officeDocument/2006/relationships/hyperlink" Target="https://twitter.com/#!/jillgw/status/1181591317027135489" TargetMode="External" /><Relationship Id="rId922" Type="http://schemas.openxmlformats.org/officeDocument/2006/relationships/hyperlink" Target="https://twitter.com/#!/expectmore/status/1181935055855374337" TargetMode="External" /><Relationship Id="rId923" Type="http://schemas.openxmlformats.org/officeDocument/2006/relationships/hyperlink" Target="https://twitter.com/#!/jillgw/status/1181731543028568066" TargetMode="External" /><Relationship Id="rId924" Type="http://schemas.openxmlformats.org/officeDocument/2006/relationships/hyperlink" Target="https://twitter.com/#!/jillgw/status/1181970790239088642" TargetMode="External" /><Relationship Id="rId925" Type="http://schemas.openxmlformats.org/officeDocument/2006/relationships/hyperlink" Target="https://twitter.com/#!/jillgw/status/1180105098996932608" TargetMode="External" /><Relationship Id="rId926" Type="http://schemas.openxmlformats.org/officeDocument/2006/relationships/hyperlink" Target="https://twitter.com/#!/jillgw/status/1180137129495728129" TargetMode="External" /><Relationship Id="rId927" Type="http://schemas.openxmlformats.org/officeDocument/2006/relationships/hyperlink" Target="https://twitter.com/#!/jillgw/status/1181731543028568066" TargetMode="External" /><Relationship Id="rId928" Type="http://schemas.openxmlformats.org/officeDocument/2006/relationships/hyperlink" Target="https://twitter.com/#!/jillgw/status/1184490865013731328" TargetMode="External" /><Relationship Id="rId929" Type="http://schemas.openxmlformats.org/officeDocument/2006/relationships/hyperlink" Target="https://twitter.com/#!/jillgw/status/1184490992419921926" TargetMode="External" /><Relationship Id="rId930" Type="http://schemas.openxmlformats.org/officeDocument/2006/relationships/hyperlink" Target="https://twitter.com/#!/coatclinic/status/1184496649894125568" TargetMode="External" /><Relationship Id="rId931" Type="http://schemas.openxmlformats.org/officeDocument/2006/relationships/hyperlink" Target="https://twitter.com/#!/tfromthetdot/status/1184519690087010305" TargetMode="External" /><Relationship Id="rId932" Type="http://schemas.openxmlformats.org/officeDocument/2006/relationships/hyperlink" Target="https://twitter.com/#!/kwholesaler/status/1184243340373573632" TargetMode="External" /><Relationship Id="rId933" Type="http://schemas.openxmlformats.org/officeDocument/2006/relationships/hyperlink" Target="https://twitter.com/#!/kwholesaler/status/1184525051477086208" TargetMode="External" /><Relationship Id="rId934" Type="http://schemas.openxmlformats.org/officeDocument/2006/relationships/hyperlink" Target="https://twitter.com/#!/joe43174234/status/1184549370202476544" TargetMode="External" /><Relationship Id="rId935" Type="http://schemas.openxmlformats.org/officeDocument/2006/relationships/hyperlink" Target="https://twitter.com/#!/goodwomenhealth/status/1184550170710511616" TargetMode="External" /><Relationship Id="rId936" Type="http://schemas.openxmlformats.org/officeDocument/2006/relationships/hyperlink" Target="https://twitter.com/#!/fnxfleder/status/1180180746654408704" TargetMode="External" /><Relationship Id="rId937" Type="http://schemas.openxmlformats.org/officeDocument/2006/relationships/hyperlink" Target="https://twitter.com/#!/lamaze_lucas/status/1180367510975242240" TargetMode="External" /><Relationship Id="rId938" Type="http://schemas.openxmlformats.org/officeDocument/2006/relationships/hyperlink" Target="https://twitter.com/#!/benjyfishy/status/1183448310725644289" TargetMode="External" /><Relationship Id="rId939" Type="http://schemas.openxmlformats.org/officeDocument/2006/relationships/hyperlink" Target="https://twitter.com/#!/lamaze_lucas/status/1183448612736569345" TargetMode="External" /><Relationship Id="rId940" Type="http://schemas.openxmlformats.org/officeDocument/2006/relationships/hyperlink" Target="https://twitter.com/#!/ewok/status/1183447809208586241" TargetMode="External" /><Relationship Id="rId941" Type="http://schemas.openxmlformats.org/officeDocument/2006/relationships/hyperlink" Target="https://twitter.com/#!/lamaze_lucas/status/1183448814126075904" TargetMode="External" /><Relationship Id="rId942" Type="http://schemas.openxmlformats.org/officeDocument/2006/relationships/hyperlink" Target="https://twitter.com/#!/sly_nikof/status/1183448819100536834" TargetMode="External" /><Relationship Id="rId943" Type="http://schemas.openxmlformats.org/officeDocument/2006/relationships/hyperlink" Target="https://twitter.com/#!/lamaze_lucas/status/1183449426666446848" TargetMode="External" /><Relationship Id="rId944" Type="http://schemas.openxmlformats.org/officeDocument/2006/relationships/hyperlink" Target="https://twitter.com/#!/prismteeqzy/status/1183449701003214848" TargetMode="External" /><Relationship Id="rId945" Type="http://schemas.openxmlformats.org/officeDocument/2006/relationships/hyperlink" Target="https://twitter.com/#!/lamaze_lucas/status/1183449841076178962" TargetMode="External" /><Relationship Id="rId946" Type="http://schemas.openxmlformats.org/officeDocument/2006/relationships/hyperlink" Target="https://twitter.com/#!/lamaze_lucas/status/1183449979274321924" TargetMode="External" /><Relationship Id="rId947" Type="http://schemas.openxmlformats.org/officeDocument/2006/relationships/hyperlink" Target="https://twitter.com/#!/mitr0/status/1183453361749856257" TargetMode="External" /><Relationship Id="rId948" Type="http://schemas.openxmlformats.org/officeDocument/2006/relationships/hyperlink" Target="https://twitter.com/#!/lamaze_lucas/status/1183453424488255494" TargetMode="External" /><Relationship Id="rId949" Type="http://schemas.openxmlformats.org/officeDocument/2006/relationships/hyperlink" Target="https://twitter.com/#!/mitr0/status/1183453361749856257" TargetMode="External" /><Relationship Id="rId950" Type="http://schemas.openxmlformats.org/officeDocument/2006/relationships/hyperlink" Target="https://twitter.com/#!/lamaze_lucas/status/1183453424488255494" TargetMode="External" /><Relationship Id="rId951" Type="http://schemas.openxmlformats.org/officeDocument/2006/relationships/hyperlink" Target="https://twitter.com/#!/mitr0/status/1183453361749856257" TargetMode="External" /><Relationship Id="rId952" Type="http://schemas.openxmlformats.org/officeDocument/2006/relationships/hyperlink" Target="https://twitter.com/#!/lamaze_lucas/status/1183453424488255494" TargetMode="External" /><Relationship Id="rId953" Type="http://schemas.openxmlformats.org/officeDocument/2006/relationships/hyperlink" Target="https://twitter.com/#!/mitr0/status/1183448091502010368" TargetMode="External" /><Relationship Id="rId954" Type="http://schemas.openxmlformats.org/officeDocument/2006/relationships/hyperlink" Target="https://twitter.com/#!/mitr0/status/1183448433153232904" TargetMode="External" /><Relationship Id="rId955" Type="http://schemas.openxmlformats.org/officeDocument/2006/relationships/hyperlink" Target="https://twitter.com/#!/lamaze_lucas/status/1183448638615359488" TargetMode="External" /><Relationship Id="rId956" Type="http://schemas.openxmlformats.org/officeDocument/2006/relationships/hyperlink" Target="https://twitter.com/#!/lamaze_lucas/status/1183448644927868928" TargetMode="External" /><Relationship Id="rId957" Type="http://schemas.openxmlformats.org/officeDocument/2006/relationships/hyperlink" Target="https://twitter.com/#!/lamaze_lucas/status/1183453424488255494" TargetMode="External" /><Relationship Id="rId958" Type="http://schemas.openxmlformats.org/officeDocument/2006/relationships/hyperlink" Target="https://twitter.com/#!/lamaze_lucas/status/1183016679674204160" TargetMode="External" /><Relationship Id="rId959" Type="http://schemas.openxmlformats.org/officeDocument/2006/relationships/hyperlink" Target="https://twitter.com/#!/lamaze_lucas/status/1183453904450838528" TargetMode="External" /><Relationship Id="rId960" Type="http://schemas.openxmlformats.org/officeDocument/2006/relationships/hyperlink" Target="https://twitter.com/#!/prismmushway/status/1183453056622563334" TargetMode="External" /><Relationship Id="rId961" Type="http://schemas.openxmlformats.org/officeDocument/2006/relationships/hyperlink" Target="https://twitter.com/#!/lamaze_lucas/status/1183453183957491712" TargetMode="External" /><Relationship Id="rId962" Type="http://schemas.openxmlformats.org/officeDocument/2006/relationships/hyperlink" Target="https://twitter.com/#!/lamaze_lucas/status/1183459503423049728" TargetMode="External" /><Relationship Id="rId963" Type="http://schemas.openxmlformats.org/officeDocument/2006/relationships/hyperlink" Target="https://twitter.com/#!/bkalysseller/status/1183472736678625280" TargetMode="External" /><Relationship Id="rId964" Type="http://schemas.openxmlformats.org/officeDocument/2006/relationships/hyperlink" Target="https://twitter.com/#!/lamaze_lucas/status/1183479547347570689" TargetMode="External" /><Relationship Id="rId965" Type="http://schemas.openxmlformats.org/officeDocument/2006/relationships/hyperlink" Target="https://twitter.com/#!/prismpayam/status/1183788924541558784" TargetMode="External" /><Relationship Id="rId966" Type="http://schemas.openxmlformats.org/officeDocument/2006/relationships/hyperlink" Target="https://twitter.com/#!/lamaze_lucas/status/1183791160277508098" TargetMode="External" /><Relationship Id="rId967" Type="http://schemas.openxmlformats.org/officeDocument/2006/relationships/hyperlink" Target="https://twitter.com/#!/mongraal/status/1183448318338314245" TargetMode="External" /><Relationship Id="rId968" Type="http://schemas.openxmlformats.org/officeDocument/2006/relationships/hyperlink" Target="https://twitter.com/#!/mongraal/status/1183452838778867715" TargetMode="External" /><Relationship Id="rId969" Type="http://schemas.openxmlformats.org/officeDocument/2006/relationships/hyperlink" Target="https://twitter.com/#!/mongraal/status/1184573727817830400" TargetMode="External" /><Relationship Id="rId970" Type="http://schemas.openxmlformats.org/officeDocument/2006/relationships/hyperlink" Target="https://twitter.com/#!/lamaze_lucas/status/1180367510975242240" TargetMode="External" /><Relationship Id="rId971" Type="http://schemas.openxmlformats.org/officeDocument/2006/relationships/hyperlink" Target="https://twitter.com/#!/lamaze_lucas/status/1183448592884875266" TargetMode="External" /><Relationship Id="rId972" Type="http://schemas.openxmlformats.org/officeDocument/2006/relationships/hyperlink" Target="https://twitter.com/#!/lamaze_lucas/status/1183453099664560128" TargetMode="External" /><Relationship Id="rId973" Type="http://schemas.openxmlformats.org/officeDocument/2006/relationships/hyperlink" Target="https://twitter.com/#!/lamaze_lucas/status/1184573810592366593" TargetMode="External" /><Relationship Id="rId974" Type="http://schemas.openxmlformats.org/officeDocument/2006/relationships/hyperlink" Target="https://twitter.com/#!/gutethegreat/status/1184617351808860161" TargetMode="External" /><Relationship Id="rId975" Type="http://schemas.openxmlformats.org/officeDocument/2006/relationships/hyperlink" Target="https://twitter.com/#!/frecklesxx20/status/1184668135405711361" TargetMode="External" /><Relationship Id="rId976" Type="http://schemas.openxmlformats.org/officeDocument/2006/relationships/hyperlink" Target="https://twitter.com/#!/frecklesxx20/status/1184668135405711361" TargetMode="External" /><Relationship Id="rId977" Type="http://schemas.openxmlformats.org/officeDocument/2006/relationships/hyperlink" Target="https://twitter.com/#!/frecklesxx20/status/1184668135405711361" TargetMode="External" /><Relationship Id="rId978" Type="http://schemas.openxmlformats.org/officeDocument/2006/relationships/hyperlink" Target="https://twitter.com/#!/katarinadramis/status/1184688310926696449" TargetMode="External" /><Relationship Id="rId979" Type="http://schemas.openxmlformats.org/officeDocument/2006/relationships/hyperlink" Target="https://twitter.com/#!/katarinadramis/status/1184688310926696449" TargetMode="External" /><Relationship Id="rId980" Type="http://schemas.openxmlformats.org/officeDocument/2006/relationships/hyperlink" Target="https://twitter.com/#!/katarinadramis/status/1184688310926696449" TargetMode="External" /><Relationship Id="rId981" Type="http://schemas.openxmlformats.org/officeDocument/2006/relationships/hyperlink" Target="https://twitter.com/#!/katarinadramis/status/1184688310926696449" TargetMode="External" /><Relationship Id="rId982" Type="http://schemas.openxmlformats.org/officeDocument/2006/relationships/hyperlink" Target="https://twitter.com/#!/katarinadramis/status/1184688310926696449" TargetMode="External" /><Relationship Id="rId983" Type="http://schemas.openxmlformats.org/officeDocument/2006/relationships/hyperlink" Target="https://twitter.com/#!/katarinadramis/status/1184688310926696449" TargetMode="External" /><Relationship Id="rId984" Type="http://schemas.openxmlformats.org/officeDocument/2006/relationships/hyperlink" Target="https://twitter.com/#!/randilynhh/status/1184582886516776961" TargetMode="External" /><Relationship Id="rId985" Type="http://schemas.openxmlformats.org/officeDocument/2006/relationships/hyperlink" Target="https://twitter.com/#!/iamthewhistleb1/status/1184689118883676160" TargetMode="External" /><Relationship Id="rId986" Type="http://schemas.openxmlformats.org/officeDocument/2006/relationships/hyperlink" Target="https://twitter.com/#!/randilynhh/status/1184582886516776961" TargetMode="External" /><Relationship Id="rId987" Type="http://schemas.openxmlformats.org/officeDocument/2006/relationships/hyperlink" Target="https://twitter.com/#!/iamthewhistleb1/status/1184689118883676160" TargetMode="External" /><Relationship Id="rId988" Type="http://schemas.openxmlformats.org/officeDocument/2006/relationships/hyperlink" Target="https://twitter.com/#!/iamthewhistleb1/status/1184689118883676160" TargetMode="External" /><Relationship Id="rId989" Type="http://schemas.openxmlformats.org/officeDocument/2006/relationships/hyperlink" Target="https://twitter.com/#!/wegotcharacter_/status/1184712419588923393" TargetMode="External" /><Relationship Id="rId990" Type="http://schemas.openxmlformats.org/officeDocument/2006/relationships/hyperlink" Target="https://twitter.com/#!/photographerwrs/status/1184673986887602176" TargetMode="External" /><Relationship Id="rId991" Type="http://schemas.openxmlformats.org/officeDocument/2006/relationships/hyperlink" Target="https://twitter.com/#!/mae_dayj/status/1184717335086501888" TargetMode="External" /><Relationship Id="rId992" Type="http://schemas.openxmlformats.org/officeDocument/2006/relationships/hyperlink" Target="https://twitter.com/#!/mae_dayj/status/1184717335086501888" TargetMode="External" /><Relationship Id="rId993" Type="http://schemas.openxmlformats.org/officeDocument/2006/relationships/hyperlink" Target="https://twitter.com/#!/bizelle_/status/1184726152881070081" TargetMode="External" /><Relationship Id="rId994" Type="http://schemas.openxmlformats.org/officeDocument/2006/relationships/hyperlink" Target="https://twitter.com/#!/regularguy630/status/1184734450535419906" TargetMode="External" /><Relationship Id="rId995" Type="http://schemas.openxmlformats.org/officeDocument/2006/relationships/hyperlink" Target="https://twitter.com/#!/ur_radio/status/1180024206014238721" TargetMode="External" /><Relationship Id="rId996" Type="http://schemas.openxmlformats.org/officeDocument/2006/relationships/hyperlink" Target="https://twitter.com/#!/ur_radio/status/1180386218351190017" TargetMode="External" /><Relationship Id="rId997" Type="http://schemas.openxmlformats.org/officeDocument/2006/relationships/hyperlink" Target="https://twitter.com/#!/ur_radio/status/1180748981162434561" TargetMode="External" /><Relationship Id="rId998" Type="http://schemas.openxmlformats.org/officeDocument/2006/relationships/hyperlink" Target="https://twitter.com/#!/ur_radio/status/1181110994933882880" TargetMode="External" /><Relationship Id="rId999" Type="http://schemas.openxmlformats.org/officeDocument/2006/relationships/hyperlink" Target="https://twitter.com/#!/ur_radio/status/1181473761272438785" TargetMode="External" /><Relationship Id="rId1000" Type="http://schemas.openxmlformats.org/officeDocument/2006/relationships/hyperlink" Target="https://twitter.com/#!/ur_radio/status/1181836143601561600" TargetMode="External" /><Relationship Id="rId1001" Type="http://schemas.openxmlformats.org/officeDocument/2006/relationships/hyperlink" Target="https://twitter.com/#!/ur_radio/status/1182198529277730816" TargetMode="External" /><Relationship Id="rId1002" Type="http://schemas.openxmlformats.org/officeDocument/2006/relationships/hyperlink" Target="https://twitter.com/#!/ur_radio/status/1182560919030845442" TargetMode="External" /><Relationship Id="rId1003" Type="http://schemas.openxmlformats.org/officeDocument/2006/relationships/hyperlink" Target="https://twitter.com/#!/ur_radio/status/1182923305193484288" TargetMode="External" /><Relationship Id="rId1004" Type="http://schemas.openxmlformats.org/officeDocument/2006/relationships/hyperlink" Target="https://twitter.com/#!/ur_radio/status/1183285695026208769" TargetMode="External" /><Relationship Id="rId1005" Type="http://schemas.openxmlformats.org/officeDocument/2006/relationships/hyperlink" Target="https://twitter.com/#!/ur_radio/status/1183647710194352129" TargetMode="External" /><Relationship Id="rId1006" Type="http://schemas.openxmlformats.org/officeDocument/2006/relationships/hyperlink" Target="https://twitter.com/#!/ur_radio/status/1184010098370383873" TargetMode="External" /><Relationship Id="rId1007" Type="http://schemas.openxmlformats.org/officeDocument/2006/relationships/hyperlink" Target="https://twitter.com/#!/ur_radio/status/1184372859625508864" TargetMode="External" /><Relationship Id="rId1008" Type="http://schemas.openxmlformats.org/officeDocument/2006/relationships/hyperlink" Target="https://twitter.com/#!/ur_radio/status/1184734872574873600" TargetMode="External" /><Relationship Id="rId1009" Type="http://schemas.openxmlformats.org/officeDocument/2006/relationships/hyperlink" Target="https://twitter.com/#!/catheternebula/status/1184742348967809024" TargetMode="External" /><Relationship Id="rId1010" Type="http://schemas.openxmlformats.org/officeDocument/2006/relationships/hyperlink" Target="https://twitter.com/#!/ucrstation/status/1180097488524591106" TargetMode="External" /><Relationship Id="rId1011" Type="http://schemas.openxmlformats.org/officeDocument/2006/relationships/hyperlink" Target="https://twitter.com/#!/ucrstation/status/1180892634182815750" TargetMode="External" /><Relationship Id="rId1012" Type="http://schemas.openxmlformats.org/officeDocument/2006/relationships/hyperlink" Target="https://twitter.com/#!/ucrstation/status/1181110794089586688" TargetMode="External" /><Relationship Id="rId1013" Type="http://schemas.openxmlformats.org/officeDocument/2006/relationships/hyperlink" Target="https://twitter.com/#!/ucrstation/status/1182217482330869761" TargetMode="External" /><Relationship Id="rId1014" Type="http://schemas.openxmlformats.org/officeDocument/2006/relationships/hyperlink" Target="https://twitter.com/#!/ucrstation/status/1183252586188759040" TargetMode="External" /><Relationship Id="rId1015" Type="http://schemas.openxmlformats.org/officeDocument/2006/relationships/hyperlink" Target="https://twitter.com/#!/ucrstation/status/1183392299679703040" TargetMode="External" /><Relationship Id="rId1016" Type="http://schemas.openxmlformats.org/officeDocument/2006/relationships/hyperlink" Target="https://twitter.com/#!/ucrstation/status/1183439802017955840" TargetMode="External" /><Relationship Id="rId1017" Type="http://schemas.openxmlformats.org/officeDocument/2006/relationships/hyperlink" Target="https://twitter.com/#!/ucrstation/status/1183744096973799425" TargetMode="External" /><Relationship Id="rId1018" Type="http://schemas.openxmlformats.org/officeDocument/2006/relationships/hyperlink" Target="https://twitter.com/#!/ucrstation/status/1183969653904809984" TargetMode="External" /><Relationship Id="rId1019" Type="http://schemas.openxmlformats.org/officeDocument/2006/relationships/hyperlink" Target="https://twitter.com/#!/ucrstation/status/1184624557971386369" TargetMode="External" /><Relationship Id="rId1020" Type="http://schemas.openxmlformats.org/officeDocument/2006/relationships/hyperlink" Target="https://twitter.com/#!/ucrstation/status/1184827211205021698" TargetMode="External" /><Relationship Id="rId1021" Type="http://schemas.openxmlformats.org/officeDocument/2006/relationships/hyperlink" Target="https://twitter.com/#!/lamazeonline/status/1182672555175530496" TargetMode="External" /><Relationship Id="rId1022" Type="http://schemas.openxmlformats.org/officeDocument/2006/relationships/hyperlink" Target="https://twitter.com/#!/lamazeonline/status/1183759900238893056" TargetMode="External" /><Relationship Id="rId1023" Type="http://schemas.openxmlformats.org/officeDocument/2006/relationships/hyperlink" Target="https://twitter.com/#!/lamazeonline/status/1180140536948281344" TargetMode="External" /><Relationship Id="rId1024" Type="http://schemas.openxmlformats.org/officeDocument/2006/relationships/hyperlink" Target="https://twitter.com/#!/lamazeonline/status/1180502932049018880" TargetMode="External" /><Relationship Id="rId1025" Type="http://schemas.openxmlformats.org/officeDocument/2006/relationships/hyperlink" Target="https://twitter.com/#!/lamazeonline/status/1181227709894135809" TargetMode="External" /><Relationship Id="rId1026" Type="http://schemas.openxmlformats.org/officeDocument/2006/relationships/hyperlink" Target="https://twitter.com/#!/lamazeonline/status/1181952484375486466" TargetMode="External" /><Relationship Id="rId1027" Type="http://schemas.openxmlformats.org/officeDocument/2006/relationships/hyperlink" Target="https://twitter.com/#!/lamazeonline/status/1182309427157913603" TargetMode="External" /><Relationship Id="rId1028" Type="http://schemas.openxmlformats.org/officeDocument/2006/relationships/hyperlink" Target="https://twitter.com/#!/lamazeonline/status/1184128067402371072" TargetMode="External" /><Relationship Id="rId1029" Type="http://schemas.openxmlformats.org/officeDocument/2006/relationships/hyperlink" Target="https://twitter.com/#!/lamazeonline/status/1184152502742278145" TargetMode="External" /><Relationship Id="rId1030" Type="http://schemas.openxmlformats.org/officeDocument/2006/relationships/hyperlink" Target="https://twitter.com/#!/lamazeonline/status/1184490462012497922" TargetMode="External" /><Relationship Id="rId1031" Type="http://schemas.openxmlformats.org/officeDocument/2006/relationships/hyperlink" Target="https://twitter.com/#!/lamazeonline/status/1184852842424815621" TargetMode="External" /><Relationship Id="rId1032" Type="http://schemas.openxmlformats.org/officeDocument/2006/relationships/hyperlink" Target="https://twitter.com/#!/finditatfilibi/status/1184178892514320384" TargetMode="External" /><Relationship Id="rId1033" Type="http://schemas.openxmlformats.org/officeDocument/2006/relationships/hyperlink" Target="https://twitter.com/#!/finditatfilibi/status/1184467418057281536" TargetMode="External" /><Relationship Id="rId1034" Type="http://schemas.openxmlformats.org/officeDocument/2006/relationships/hyperlink" Target="https://twitter.com/#!/finditatfilibi/status/1184783383164899329" TargetMode="External" /><Relationship Id="rId1035" Type="http://schemas.openxmlformats.org/officeDocument/2006/relationships/hyperlink" Target="https://twitter.com/#!/finditatfilibi/status/1184864032475336704" TargetMode="External" /><Relationship Id="rId1036" Type="http://schemas.openxmlformats.org/officeDocument/2006/relationships/hyperlink" Target="https://twitter.com/#!/tommyra27930311/status/1184878834082078720" TargetMode="External" /><Relationship Id="rId1037" Type="http://schemas.openxmlformats.org/officeDocument/2006/relationships/hyperlink" Target="https://twitter.com/#!/_sirhampton_/status/1184936374677327872" TargetMode="External" /><Relationship Id="rId1038" Type="http://schemas.openxmlformats.org/officeDocument/2006/relationships/hyperlink" Target="https://twitter.com/#!/bae___max/status/1184949766959947776" TargetMode="External" /><Relationship Id="rId1039" Type="http://schemas.openxmlformats.org/officeDocument/2006/relationships/hyperlink" Target="https://twitter.com/#!/berksmaternity/status/1180891656813514752" TargetMode="External" /><Relationship Id="rId1040" Type="http://schemas.openxmlformats.org/officeDocument/2006/relationships/hyperlink" Target="https://twitter.com/#!/berksmaternity/status/1180891656813514752" TargetMode="External" /><Relationship Id="rId1041" Type="http://schemas.openxmlformats.org/officeDocument/2006/relationships/hyperlink" Target="https://twitter.com/#!/berksmaternity/status/1180891656813514752" TargetMode="External" /><Relationship Id="rId1042" Type="http://schemas.openxmlformats.org/officeDocument/2006/relationships/hyperlink" Target="https://twitter.com/#!/berksmaternity/status/1180891656813514752" TargetMode="External" /><Relationship Id="rId1043" Type="http://schemas.openxmlformats.org/officeDocument/2006/relationships/hyperlink" Target="https://twitter.com/#!/berksmaternity/status/1180891656813514752" TargetMode="External" /><Relationship Id="rId1044" Type="http://schemas.openxmlformats.org/officeDocument/2006/relationships/hyperlink" Target="https://twitter.com/#!/berksmaternity/status/1180891656813514752" TargetMode="External" /><Relationship Id="rId1045" Type="http://schemas.openxmlformats.org/officeDocument/2006/relationships/hyperlink" Target="https://twitter.com/#!/berksmaternity/status/1180891656813514752" TargetMode="External" /><Relationship Id="rId1046" Type="http://schemas.openxmlformats.org/officeDocument/2006/relationships/hyperlink" Target="https://twitter.com/#!/berksmaternity/status/1180891656813514752" TargetMode="External" /><Relationship Id="rId1047" Type="http://schemas.openxmlformats.org/officeDocument/2006/relationships/hyperlink" Target="https://twitter.com/#!/berksmaternity/status/1180891656813514752" TargetMode="External" /><Relationship Id="rId1048" Type="http://schemas.openxmlformats.org/officeDocument/2006/relationships/hyperlink" Target="https://twitter.com/#!/berksmaternity/status/1183633208224763904" TargetMode="External" /><Relationship Id="rId1049" Type="http://schemas.openxmlformats.org/officeDocument/2006/relationships/hyperlink" Target="https://twitter.com/#!/berksmaternity/status/1184948472702746625" TargetMode="External" /><Relationship Id="rId1050" Type="http://schemas.openxmlformats.org/officeDocument/2006/relationships/hyperlink" Target="https://twitter.com/#!/berksmaternity/status/1183633208224763904" TargetMode="External" /><Relationship Id="rId1051" Type="http://schemas.openxmlformats.org/officeDocument/2006/relationships/hyperlink" Target="https://twitter.com/#!/berksmaternity/status/1184948472702746625" TargetMode="External" /><Relationship Id="rId1052" Type="http://schemas.openxmlformats.org/officeDocument/2006/relationships/hyperlink" Target="https://twitter.com/#!/berksmaternity/status/1180891656813514752" TargetMode="External" /><Relationship Id="rId1053" Type="http://schemas.openxmlformats.org/officeDocument/2006/relationships/hyperlink" Target="https://twitter.com/#!/berksmaternity/status/1183633208224763904" TargetMode="External" /><Relationship Id="rId1054" Type="http://schemas.openxmlformats.org/officeDocument/2006/relationships/hyperlink" Target="https://twitter.com/#!/berksmaternity/status/1184948472702746625" TargetMode="External" /><Relationship Id="rId1055" Type="http://schemas.openxmlformats.org/officeDocument/2006/relationships/hyperlink" Target="https://twitter.com/#!/berksmaternity/status/1180891656813514752" TargetMode="External" /><Relationship Id="rId1056" Type="http://schemas.openxmlformats.org/officeDocument/2006/relationships/hyperlink" Target="https://twitter.com/#!/berksmaternity/status/1183633208224763904" TargetMode="External" /><Relationship Id="rId1057" Type="http://schemas.openxmlformats.org/officeDocument/2006/relationships/hyperlink" Target="https://twitter.com/#!/berksmaternity/status/1184948472702746625" TargetMode="External" /><Relationship Id="rId1058" Type="http://schemas.openxmlformats.org/officeDocument/2006/relationships/hyperlink" Target="https://twitter.com/#!/berksmaternity/status/1184953774869303298" TargetMode="External" /><Relationship Id="rId1059" Type="http://schemas.openxmlformats.org/officeDocument/2006/relationships/hyperlink" Target="https://twitter.com/#!/berksmaternity/status/1184953774869303298" TargetMode="External" /><Relationship Id="rId1060" Type="http://schemas.openxmlformats.org/officeDocument/2006/relationships/hyperlink" Target="https://twitter.com/#!/berksmaternity/status/1184953774869303298" TargetMode="External" /><Relationship Id="rId1061" Type="http://schemas.openxmlformats.org/officeDocument/2006/relationships/hyperlink" Target="https://twitter.com/#!/berksmaternity/status/1184953774869303298" TargetMode="External" /><Relationship Id="rId1062" Type="http://schemas.openxmlformats.org/officeDocument/2006/relationships/hyperlink" Target="https://twitter.com/#!/berksmaternity/status/1184953774869303298" TargetMode="External" /><Relationship Id="rId1063" Type="http://schemas.openxmlformats.org/officeDocument/2006/relationships/hyperlink" Target="https://twitter.com/#!/berksmaternity/status/1184953774869303298" TargetMode="External" /><Relationship Id="rId1064" Type="http://schemas.openxmlformats.org/officeDocument/2006/relationships/hyperlink" Target="https://twitter.com/#!/berksmaternity/status/1184953774869303298" TargetMode="External" /><Relationship Id="rId1065" Type="http://schemas.openxmlformats.org/officeDocument/2006/relationships/hyperlink" Target="https://twitter.com/#!/berksmaternity/status/1184953774869303298" TargetMode="External" /><Relationship Id="rId1066" Type="http://schemas.openxmlformats.org/officeDocument/2006/relationships/hyperlink" Target="https://twitter.com/#!/berksmaternity/status/1184953774869303298" TargetMode="External" /><Relationship Id="rId1067" Type="http://schemas.openxmlformats.org/officeDocument/2006/relationships/hyperlink" Target="https://twitter.com/#!/berksmaternity/status/1184953774869303298" TargetMode="External" /><Relationship Id="rId1068" Type="http://schemas.openxmlformats.org/officeDocument/2006/relationships/hyperlink" Target="https://api.twitter.com/1.1/geo/id/0046bfef79c8e224.json" TargetMode="External" /><Relationship Id="rId1069" Type="http://schemas.openxmlformats.org/officeDocument/2006/relationships/hyperlink" Target="https://api.twitter.com/1.1/geo/id/7ae9e2f2ff7a87cd.json" TargetMode="External" /><Relationship Id="rId1070" Type="http://schemas.openxmlformats.org/officeDocument/2006/relationships/hyperlink" Target="https://api.twitter.com/1.1/geo/id/7ae9e2f2ff7a87cd.json" TargetMode="External" /><Relationship Id="rId1071" Type="http://schemas.openxmlformats.org/officeDocument/2006/relationships/hyperlink" Target="https://api.twitter.com/1.1/geo/id/7ae9e2f2ff7a87cd.json" TargetMode="External" /><Relationship Id="rId1072" Type="http://schemas.openxmlformats.org/officeDocument/2006/relationships/hyperlink" Target="https://api.twitter.com/1.1/geo/id/3bc1b6cfd27ef7f6.json" TargetMode="External" /><Relationship Id="rId1073" Type="http://schemas.openxmlformats.org/officeDocument/2006/relationships/comments" Target="../comments1.xml" /><Relationship Id="rId1074" Type="http://schemas.openxmlformats.org/officeDocument/2006/relationships/vmlDrawing" Target="../drawings/vmlDrawing1.vml" /><Relationship Id="rId1075" Type="http://schemas.openxmlformats.org/officeDocument/2006/relationships/table" Target="../tables/table1.xml" /><Relationship Id="rId10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1xGuAwJW47" TargetMode="External" /><Relationship Id="rId2" Type="http://schemas.openxmlformats.org/officeDocument/2006/relationships/hyperlink" Target="https://t.co/rvElDyl7dA" TargetMode="External" /><Relationship Id="rId3" Type="http://schemas.openxmlformats.org/officeDocument/2006/relationships/hyperlink" Target="https://t.co/ij9mInWZxy" TargetMode="External" /><Relationship Id="rId4" Type="http://schemas.openxmlformats.org/officeDocument/2006/relationships/hyperlink" Target="https://twitter.com/cajun4trump/status/1179952430215303170" TargetMode="External" /><Relationship Id="rId5" Type="http://schemas.openxmlformats.org/officeDocument/2006/relationships/hyperlink" Target="https://twitter.com/nadsjohnny/status/1179962363069550593" TargetMode="External" /><Relationship Id="rId6" Type="http://schemas.openxmlformats.org/officeDocument/2006/relationships/hyperlink" Target="https://enterandwin.co.za/?p=8648" TargetMode="External" /><Relationship Id="rId7" Type="http://schemas.openxmlformats.org/officeDocument/2006/relationships/hyperlink" Target="https://twitter.com/CassandraYoung/status/1180073562671067136" TargetMode="External" /><Relationship Id="rId8" Type="http://schemas.openxmlformats.org/officeDocument/2006/relationships/hyperlink" Target="https://twitter.com/bryblog/status/1180076851181625345" TargetMode="External" /><Relationship Id="rId9" Type="http://schemas.openxmlformats.org/officeDocument/2006/relationships/hyperlink" Target="https://www.eventbrite.com/e/birth-fair-2019-tickets-67366574237" TargetMode="External" /><Relationship Id="rId10" Type="http://schemas.openxmlformats.org/officeDocument/2006/relationships/hyperlink" Target="https://www.facebook.com/5315667/posts/10105632285476604/" TargetMode="External" /><Relationship Id="rId11" Type="http://schemas.openxmlformats.org/officeDocument/2006/relationships/hyperlink" Target="https://soundcloud.com/user-672357623/episode-45-baby-of-the-bride" TargetMode="External" /><Relationship Id="rId12" Type="http://schemas.openxmlformats.org/officeDocument/2006/relationships/hyperlink" Target="https://www.amazon.co.uk/dp/B00HXBKTZU?tag=droppeduktw-21" TargetMode="External" /><Relationship Id="rId13" Type="http://schemas.openxmlformats.org/officeDocument/2006/relationships/hyperlink" Target="https://parentinghub.co.za/win-with-lamaze/" TargetMode="External" /><Relationship Id="rId14" Type="http://schemas.openxmlformats.org/officeDocument/2006/relationships/hyperlink" Target="https://parentinghub.co.za/win-with-lamaze/" TargetMode="External" /><Relationship Id="rId15" Type="http://schemas.openxmlformats.org/officeDocument/2006/relationships/hyperlink" Target="https://www.youtube.com/watch?v=2qb4ODo1jYM&amp;feature=youtu.be" TargetMode="External" /><Relationship Id="rId16" Type="http://schemas.openxmlformats.org/officeDocument/2006/relationships/hyperlink" Target="https://parentinghub.co.za/win-with-lamaze/" TargetMode="External" /><Relationship Id="rId17" Type="http://schemas.openxmlformats.org/officeDocument/2006/relationships/hyperlink" Target="https://antrasmn01.ebookmarket.pro/?book=B0043D28B4" TargetMode="External" /><Relationship Id="rId18" Type="http://schemas.openxmlformats.org/officeDocument/2006/relationships/hyperlink" Target="https://babytotoddlers.com/maternity/lamaze-cotton-spandex-sleep-bra-for-nursing-and-maternity-heather-grey-l/" TargetMode="External" /><Relationship Id="rId19" Type="http://schemas.openxmlformats.org/officeDocument/2006/relationships/hyperlink" Target="https://www.lamaze.org/Connecting-the-Dots/common-objections-to-delayed-cord-clamping-whats-the-evidence-say?fbclid=IwAR3HgZbyVsq_X_6JCecbhU5TI8towKTiiPoJ3UCXoblSOiGffOuBpzoeHCU&amp;utm_medium=social&amp;utm_source=twitter&amp;utm_campaign=postfity&amp;utm_content=postfityf5082" TargetMode="External" /><Relationship Id="rId20" Type="http://schemas.openxmlformats.org/officeDocument/2006/relationships/hyperlink" Target="https://www.youtube.com/watch?v=K41mXrwX_ns&amp;feature=youtu.be" TargetMode="External" /><Relationship Id="rId21" Type="http://schemas.openxmlformats.org/officeDocument/2006/relationships/hyperlink" Target="https://twitter.com/patriciasinglet/status/1181559756932161538" TargetMode="External" /><Relationship Id="rId22" Type="http://schemas.openxmlformats.org/officeDocument/2006/relationships/hyperlink" Target="https://www.youtube.com/watch?v=-0OaOOuoAyE&amp;feature=youtu.be" TargetMode="External" /><Relationship Id="rId23" Type="http://schemas.openxmlformats.org/officeDocument/2006/relationships/hyperlink" Target="https://www.youtube.com/watch?v=-0OaOOuoAyE&amp;feature=youtu.be" TargetMode="External" /><Relationship Id="rId24" Type="http://schemas.openxmlformats.org/officeDocument/2006/relationships/hyperlink" Target="https://www.youtube.com/watch?v=-0OaOOuoAyE&amp;feature=youtu.be" TargetMode="External" /><Relationship Id="rId25" Type="http://schemas.openxmlformats.org/officeDocument/2006/relationships/hyperlink" Target="https://www.youtube.com/watch?v=Mid0ShrfPMs&amp;feature=youtu.be" TargetMode="External" /><Relationship Id="rId26" Type="http://schemas.openxmlformats.org/officeDocument/2006/relationships/hyperlink" Target="https://www.youtube.com/watch?v=Mid0ShrfPMs&amp;feature=youtu.be" TargetMode="External" /><Relationship Id="rId27" Type="http://schemas.openxmlformats.org/officeDocument/2006/relationships/hyperlink" Target="https://www.youtube.com/watch?v=K41mXrwX_ns&amp;feature=youtu.be" TargetMode="External" /><Relationship Id="rId28" Type="http://schemas.openxmlformats.org/officeDocument/2006/relationships/hyperlink" Target="http://rover.ebay.com/rover/1/710-53481-19255-0/1?ff3=2&amp;toolid=10039&amp;campid=5337424366&amp;item=401916138971&amp;vectorid=229508&amp;lgeo=1" TargetMode="External" /><Relationship Id="rId29" Type="http://schemas.openxmlformats.org/officeDocument/2006/relationships/hyperlink" Target="http://rover.ebay.com/rover/1/710-53481-19255-0/1?ff3=2&amp;toolid=10039&amp;campid=5337424366&amp;item=401916138971&amp;vectorid=229508&amp;lgeo=1" TargetMode="External" /><Relationship Id="rId30" Type="http://schemas.openxmlformats.org/officeDocument/2006/relationships/hyperlink" Target="https://www.amazon.com/LAMAZE-L27901-Lamaze-Peek-A-Boo-Forest/dp/B0043D28B4?pf_rd_p=54583f0b-2550-4320-90d9-99a4f807d451&amp;pf_rd_r=HRF347JBNVWRS5QPTSYC" TargetMode="External" /><Relationship Id="rId31" Type="http://schemas.openxmlformats.org/officeDocument/2006/relationships/hyperlink" Target="https://www.amazon.com/dp/B072YXBKKP/ref=as_li_ss_tl?ie=UTF8&amp;linkCode=ll1&amp;tag=naughladiepub-20&amp;linkId=b14353015ca6e00216f734ddf58302ef" TargetMode="External" /><Relationship Id="rId32" Type="http://schemas.openxmlformats.org/officeDocument/2006/relationships/hyperlink" Target="https://poshmark.com/listing/Nurture-by-Lamaze-Leather-Mules-Clogs-5d576cf710f00fea0f007d03?utm_campaign=referral_code%3DLUCKYGIRL122&amp;utm_content=feature%3Dsh_li_el_ios%26rfuid%3D5c8040fd3e81418865cc0bcb%26ext_trk%3Dbranch&amp;utm_source=tw_sh" TargetMode="External" /><Relationship Id="rId33" Type="http://schemas.openxmlformats.org/officeDocument/2006/relationships/hyperlink" Target="http://www.lamaze.jp/" TargetMode="External" /><Relationship Id="rId34" Type="http://schemas.openxmlformats.org/officeDocument/2006/relationships/hyperlink" Target="http://www.lamaze.jp/" TargetMode="External" /><Relationship Id="rId35" Type="http://schemas.openxmlformats.org/officeDocument/2006/relationships/hyperlink" Target="https://bitly.com/a/warning?hash=35swDgC&amp;url=https%3A%2F%2Fall4babies.co.business%2Flamaze-fifi-the-firefly%2F" TargetMode="External" /><Relationship Id="rId36" Type="http://schemas.openxmlformats.org/officeDocument/2006/relationships/hyperlink" Target="http://www.usharethis.net/648/Lamaze-Wrist-Rattles-red-and-yellow-straps.html" TargetMode="External" /><Relationship Id="rId37" Type="http://schemas.openxmlformats.org/officeDocument/2006/relationships/hyperlink" Target="http://www.usharethis.net/649/Ladybug-and-Butterfly-Pair-Lamaze-Foot-FInder.html" TargetMode="External" /><Relationship Id="rId38" Type="http://schemas.openxmlformats.org/officeDocument/2006/relationships/hyperlink" Target="http://www.usharethis.net/649/Ladybug-and-Butterfly-Pair-Lamaze-Foot-FInders.html" TargetMode="External" /><Relationship Id="rId39" Type="http://schemas.openxmlformats.org/officeDocument/2006/relationships/hyperlink" Target="https://www.instagram.com/p/B3lIST5Anua/?igshid=13ektugca3sug" TargetMode="External" /><Relationship Id="rId40" Type="http://schemas.openxmlformats.org/officeDocument/2006/relationships/hyperlink" Target="http://blog.naver.com/kierren/20155485261" TargetMode="External" /><Relationship Id="rId41" Type="http://schemas.openxmlformats.org/officeDocument/2006/relationships/hyperlink" Target="http://blog.naver.com/kierren/20155485261" TargetMode="External" /><Relationship Id="rId42" Type="http://schemas.openxmlformats.org/officeDocument/2006/relationships/hyperlink" Target="http://podcasts.tortoiseadvisors.com/12ba657f" TargetMode="External" /><Relationship Id="rId43" Type="http://schemas.openxmlformats.org/officeDocument/2006/relationships/hyperlink" Target="https://finance.yahoo.com/news/pg-e-shows-wall-street-110000710.html" TargetMode="External" /><Relationship Id="rId44" Type="http://schemas.openxmlformats.org/officeDocument/2006/relationships/hyperlink" Target="http://podcasts.tortoiseadvisors.com/12ba657f" TargetMode="External" /><Relationship Id="rId45" Type="http://schemas.openxmlformats.org/officeDocument/2006/relationships/hyperlink" Target="https://giveawaygoat.co.za/2019/10/01/win-with-lamaze-and-parenting-hub/" TargetMode="External" /><Relationship Id="rId46" Type="http://schemas.openxmlformats.org/officeDocument/2006/relationships/hyperlink" Target="https://giveawaygoat.co.za/2019/10/01/win-with-lamaze-and-parenting-hub/" TargetMode="External" /><Relationship Id="rId47" Type="http://schemas.openxmlformats.org/officeDocument/2006/relationships/hyperlink" Target="https://parentinghub.co.za/win-with-lamaze/" TargetMode="External" /><Relationship Id="rId48" Type="http://schemas.openxmlformats.org/officeDocument/2006/relationships/hyperlink" Target="https://parentinghub.co.za/win-with-lamaze/" TargetMode="External" /><Relationship Id="rId49" Type="http://schemas.openxmlformats.org/officeDocument/2006/relationships/hyperlink" Target="https://parentinghub.co.za/win-with-lamaze/" TargetMode="External" /><Relationship Id="rId50" Type="http://schemas.openxmlformats.org/officeDocument/2006/relationships/hyperlink" Target="https://www.instagram.com/p/B3o1fpuHAq6/?igshid=tfukyim2xmrt" TargetMode="External" /><Relationship Id="rId51" Type="http://schemas.openxmlformats.org/officeDocument/2006/relationships/hyperlink" Target="https://www.horses.nl/springen/springen-overig/eric-lamaze-ik-gebruik-mijn-energie-voor-paarden-en-sport/?utm_source=dlvr.it&amp;utm_medium=twitter" TargetMode="External" /><Relationship Id="rId52" Type="http://schemas.openxmlformats.org/officeDocument/2006/relationships/hyperlink" Target="https://finance.yahoo.com/news/pg-e-shows-wall-street-110000710.html" TargetMode="External" /><Relationship Id="rId53" Type="http://schemas.openxmlformats.org/officeDocument/2006/relationships/hyperlink" Target="https://finance.yahoo.com/news/pg-e-shows-wall-street-110000710.html" TargetMode="External" /><Relationship Id="rId54" Type="http://schemas.openxmlformats.org/officeDocument/2006/relationships/hyperlink" Targe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TargetMode="External" /><Relationship Id="rId55" Type="http://schemas.openxmlformats.org/officeDocument/2006/relationships/hyperlink" Targe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TargetMode="External" /><Relationship Id="rId56" Type="http://schemas.openxmlformats.org/officeDocument/2006/relationships/hyperlink" Target="https://rover.ebay.com/rover/1/711-127632-2357-0/16?itm=303316665737&amp;user_name=alyssas_treasures&amp;spid=6115&amp;mpre=https%3A%2F%2Fwww.ebay.com%2Fitm%2F303316665737&amp;swd=3&amp;mplxParams=user_name%2Citm%2Cswd%2Cmpre%2C&amp;sojTags=du%3Dmpre%2Citm%3Ditm%2Cuser_name%3Duser_name%2Csuri%3Dsuri%2Cspid%3Dspid%2Cswd%3Dswd%2C" TargetMode="External" /><Relationship Id="rId57" Type="http://schemas.openxmlformats.org/officeDocument/2006/relationships/hyperlink" Target="https://www.e-nas.co.uk/shop/lamaze-cosimo-concerto-soft-touch-musical-baby-toy-from-ages-6-months/" TargetMode="External" /><Relationship Id="rId58" Type="http://schemas.openxmlformats.org/officeDocument/2006/relationships/hyperlink" Target="https://www.e-nas.co.uk/shop/lamaze-octivity-baby-toy/" TargetMode="External" /><Relationship Id="rId59" Type="http://schemas.openxmlformats.org/officeDocument/2006/relationships/hyperlink" Target="https://secure.jbs.elsevierhealth.com/action/getSharedSiteSession?redirect=https%3A%2F%2Fwww.jpeds.com%2Farticle%2FS0022-3476%2819%2931122-9%2Ffulltext&amp;rc=0" TargetMode="External" /><Relationship Id="rId60" Type="http://schemas.openxmlformats.org/officeDocument/2006/relationships/hyperlink" Target="https://www.eventbrite.com/e/septoct-prenatal-lamaze-childbirth-workshops-low-cost-4-week-series-open-to-all-pls-share-tickets-62643303808" TargetMode="External" /><Relationship Id="rId61" Type="http://schemas.openxmlformats.org/officeDocument/2006/relationships/hyperlink" Target="https://www.lamaze.org/Connecting-the-Dots/Post/expecting-more-a-new-ariadne-labs-campaign-that-intends-to-shift-the-narrative-around-childbirth" TargetMode="External" /><Relationship Id="rId62"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63" Type="http://schemas.openxmlformats.org/officeDocument/2006/relationships/hyperlink" Target="https://www.eventbrite.com/e/novdec-prenatal-lamaze-4-week-series-on-thursdays-tickets-70782368971" TargetMode="External" /><Relationship Id="rId64" Type="http://schemas.openxmlformats.org/officeDocument/2006/relationships/hyperlink" Target="https://www.eventbrite.com/e/novdec-prenatal-lamaze-4-week-series-on-thursdays-tickets-70782368971" TargetMode="External" /><Relationship Id="rId65" Type="http://schemas.openxmlformats.org/officeDocument/2006/relationships/hyperlink" Target="https://www.lamaze.org/Home/artmid/436/articleid/2440" TargetMode="External" /><Relationship Id="rId66" Type="http://schemas.openxmlformats.org/officeDocument/2006/relationships/hyperlink" Target="https://www.wegotcharacter.com/products/lamaze-baby-musical-activity-toy-dog" TargetMode="External" /><Relationship Id="rId67" Type="http://schemas.openxmlformats.org/officeDocument/2006/relationships/hyperlink" Target="https://www.unilad.co.uk/news/us-news/allyson-felix-breaks-usain-bolt-record-10-months-after-giving-birth/?fbclid=IwAR2ZOjPsU3cOFL19_LF7B9KXOKsmr7wuXiXa9VFpds8UtxwM9H6sbj4NWTs" TargetMode="External" /><Relationship Id="rId68" Type="http://schemas.openxmlformats.org/officeDocument/2006/relationships/hyperlink" Target="https://www.instagram.com/p/B3Qr342JTaO/?utm_source=ig_web_button_share_sheet" TargetMode="External" /><Relationship Id="rId69" Type="http://schemas.openxmlformats.org/officeDocument/2006/relationships/hyperlink" Target="https://www.lamaze.org/Giving-Birth-with-Confidence/GBWC-Post/what-does-it-mean-to-choose-a-midwife-for-your-birth?fbclid=IwAR17atloF82oS9Z44fVHskyRgxLnyxalxjluObeYjgLX9nUJr7bXyGsqcQc" TargetMode="External" /><Relationship Id="rId70" Type="http://schemas.openxmlformats.org/officeDocument/2006/relationships/hyperlink" Target="https://www.lamaze.org/Parents" TargetMode="External" /><Relationship Id="rId71" Type="http://schemas.openxmlformats.org/officeDocument/2006/relationships/hyperlink" Target="https://www.lamaze.org/Giving-Birth-with-Confidence/GBWC-Post/you-cant-prevent-sids-you-can-lower-your-risk-1" TargetMode="External" /><Relationship Id="rId72" Type="http://schemas.openxmlformats.org/officeDocument/2006/relationships/hyperlink" Target="https://safetosleep.nichd.nih.gov/resources/caregivers/environment/look" TargetMode="External" /><Relationship Id="rId73" Type="http://schemas.openxmlformats.org/officeDocument/2006/relationships/hyperlink" Target="https://www.lamaze.org/Giving-Birth-with-Confidence/GBWC-Post/how-to-survive-losing-a-baby-1" TargetMode="External" /><Relationship Id="rId74" Type="http://schemas.openxmlformats.org/officeDocument/2006/relationships/hyperlink" Target="https://www.lamaze.org/Giving-Birth-with-Confidence/GBWC-Post/do-one-thing-this-month-to-improve-maternity-health-1" TargetMode="External" /><Relationship Id="rId75" Type="http://schemas.openxmlformats.org/officeDocument/2006/relationships/hyperlink" Target="https://safetosleep.nichd.nih.gov/resources/caregivers/environment/look" TargetMode="External" /><Relationship Id="rId76" Type="http://schemas.openxmlformats.org/officeDocument/2006/relationships/hyperlink" Target="http://rover.ebay.com/rover/1/711-53200-19255-0/1?ff3=2&amp;toolid=10039&amp;campid=5336982613&amp;item=293280398026&amp;vectorid=229466&amp;lgeo=1&amp;utm_source=dlvr.it&amp;utm_medium=twitter" TargetMode="External" /><Relationship Id="rId77" Type="http://schemas.openxmlformats.org/officeDocument/2006/relationships/hyperlink" Target="http://rover.ebay.com/rover/1/711-53200-19255-0/1?ff3=2&amp;toolid=10039&amp;campid=5336982613&amp;item=153686313189&amp;vectorid=229466&amp;lgeo=1&amp;utm_source=dlvr.it&amp;utm_medium=twitter" TargetMode="External" /><Relationship Id="rId78" Type="http://schemas.openxmlformats.org/officeDocument/2006/relationships/hyperlink" Target="http://rover.ebay.com/rover/1/711-53200-19255-0/1?ff3=2&amp;toolid=10039&amp;campid=5336982613&amp;item=174068038130&amp;vectorid=229466&amp;lgeo=1&amp;utm_source=dlvr.it&amp;utm_medium=twitter" TargetMode="External" /><Relationship Id="rId79" Type="http://schemas.openxmlformats.org/officeDocument/2006/relationships/hyperlink" Target="http://rover.ebay.com/rover/1/711-53200-19255-0/1?ff3=2&amp;toolid=10039&amp;campid=5336982613&amp;item=202801583840&amp;vectorid=229466&amp;lgeo=1&amp;utm_source=dlvr.it&amp;utm_medium=twitter" TargetMode="External" /><Relationship Id="rId80" Type="http://schemas.openxmlformats.org/officeDocument/2006/relationships/hyperlink" Target="https://twitter.com/thebaddestmitch/status/837114279782412289" TargetMode="External" /><Relationship Id="rId81" Type="http://schemas.openxmlformats.org/officeDocument/2006/relationships/hyperlink" Target="https://www.lamaze.org/Connecting-the-Dots/parsing-the-arrive-trial-should-first-time-parents-be-routinely-induced-at-39-weeks" TargetMode="External" /><Relationship Id="rId82" Type="http://schemas.openxmlformats.org/officeDocument/2006/relationships/hyperlink" Target="https://www.lamaze.org/Connecting-the-Dots/parsing-the-arrive-trial-should-first-time-parents-be-routinely-induced-at-39-weeks" TargetMode="External" /><Relationship Id="rId83" Type="http://schemas.openxmlformats.org/officeDocument/2006/relationships/hyperlink" Target="https://www.pinterandmartin.com/vbp" TargetMode="External" /><Relationship Id="rId84" Type="http://schemas.openxmlformats.org/officeDocument/2006/relationships/hyperlink" Target="https://pbs.twimg.com/media/EGO9FBWXUAAtJXW.jpg" TargetMode="External" /><Relationship Id="rId85" Type="http://schemas.openxmlformats.org/officeDocument/2006/relationships/hyperlink" Target="https://pbs.twimg.com/media/EGWVx-YWwAE0Yz3.jpg" TargetMode="External" /><Relationship Id="rId86" Type="http://schemas.openxmlformats.org/officeDocument/2006/relationships/hyperlink" Target="https://pbs.twimg.com/media/EGYFf1pWkAEIt79.jpg" TargetMode="External" /><Relationship Id="rId87" Type="http://schemas.openxmlformats.org/officeDocument/2006/relationships/hyperlink" Target="https://pbs.twimg.com/media/EGZ13x2UwAAunfM.jpg" TargetMode="External" /><Relationship Id="rId88" Type="http://schemas.openxmlformats.org/officeDocument/2006/relationships/hyperlink" Target="https://pbs.twimg.com/media/CKIlH8kVEAA7vXp.jpg" TargetMode="External" /><Relationship Id="rId89" Type="http://schemas.openxmlformats.org/officeDocument/2006/relationships/hyperlink" Target="https://pbs.twimg.com/tweet_video_thumb/EGnA1VpWkAEYUxD.jpg" TargetMode="External" /><Relationship Id="rId90" Type="http://schemas.openxmlformats.org/officeDocument/2006/relationships/hyperlink" Target="https://pbs.twimg.com/media/EGqLCK6UcAEY6qR.jpg" TargetMode="External" /><Relationship Id="rId91" Type="http://schemas.openxmlformats.org/officeDocument/2006/relationships/hyperlink" Target="https://pbs.twimg.com/media/EGvWoI6U8AAUM4A.jpg" TargetMode="External" /><Relationship Id="rId92" Type="http://schemas.openxmlformats.org/officeDocument/2006/relationships/hyperlink" Target="https://pbs.twimg.com/media/EFZMZxZWkAA6zh7.jpg" TargetMode="External" /><Relationship Id="rId93" Type="http://schemas.openxmlformats.org/officeDocument/2006/relationships/hyperlink" Target="https://pbs.twimg.com/media/EFZMppFWwAEb22K.jpg" TargetMode="External" /><Relationship Id="rId94" Type="http://schemas.openxmlformats.org/officeDocument/2006/relationships/hyperlink" Target="https://pbs.twimg.com/media/EG63ZZ8UUAAQKZG.jpg" TargetMode="External" /><Relationship Id="rId95" Type="http://schemas.openxmlformats.org/officeDocument/2006/relationships/hyperlink" Target="https://pbs.twimg.com/media/EG7laMuX0AEyJ4P.jpg" TargetMode="External" /><Relationship Id="rId96" Type="http://schemas.openxmlformats.org/officeDocument/2006/relationships/hyperlink" Target="https://pbs.twimg.com/media/EG__xwlXkAAltgI.jpg" TargetMode="External" /><Relationship Id="rId97" Type="http://schemas.openxmlformats.org/officeDocument/2006/relationships/hyperlink" Target="https://pbs.twimg.com/media/D_nKzQGXsAAOYQ0.jpg" TargetMode="External" /><Relationship Id="rId98" Type="http://schemas.openxmlformats.org/officeDocument/2006/relationships/hyperlink" Target="https://pbs.twimg.com/media/EGCTVN6XkAIbP8r.jpg" TargetMode="External" /><Relationship Id="rId99" Type="http://schemas.openxmlformats.org/officeDocument/2006/relationships/hyperlink" Target="https://pbs.twimg.com/media/EHAtbAVUcAENtgU.jpg" TargetMode="External" /><Relationship Id="rId100" Type="http://schemas.openxmlformats.org/officeDocument/2006/relationships/hyperlink" Target="https://pbs.twimg.com/ext_tw_video_thumb/1180180650885865479/pu/img/3ss54dzSA3O2eeyu.jpg" TargetMode="External" /><Relationship Id="rId101" Type="http://schemas.openxmlformats.org/officeDocument/2006/relationships/hyperlink" Target="https://pbs.twimg.com/ext_tw_video_thumb/1180180650885865479/pu/img/3ss54dzSA3O2eeyu.jpg" TargetMode="External" /><Relationship Id="rId102" Type="http://schemas.openxmlformats.org/officeDocument/2006/relationships/hyperlink" Target="https://pbs.twimg.com/media/EGxzgg0X0AMhYut.png" TargetMode="External" /><Relationship Id="rId103" Type="http://schemas.openxmlformats.org/officeDocument/2006/relationships/hyperlink" Target="https://pbs.twimg.com/media/EGxzgg0X0AMhYut.png" TargetMode="External" /><Relationship Id="rId104" Type="http://schemas.openxmlformats.org/officeDocument/2006/relationships/hyperlink" Target="https://pbs.twimg.com/media/EGx4QpuW4AQ9kcA.jpg" TargetMode="External" /><Relationship Id="rId105" Type="http://schemas.openxmlformats.org/officeDocument/2006/relationships/hyperlink" Target="https://pbs.twimg.com/ext_tw_video_thumb/1184573657332494338/pu/img/UMOOKEqOtxSfjUcv.jpg" TargetMode="External" /><Relationship Id="rId106" Type="http://schemas.openxmlformats.org/officeDocument/2006/relationships/hyperlink" Target="https://pbs.twimg.com/ext_tw_video_thumb/1184573657332494338/pu/img/UMOOKEqOtxSfjUcv.jpg" TargetMode="External" /><Relationship Id="rId107" Type="http://schemas.openxmlformats.org/officeDocument/2006/relationships/hyperlink" Target="https://pbs.twimg.com/media/EHDxqrBW4AAhPOY.jpg" TargetMode="External" /><Relationship Id="rId108" Type="http://schemas.openxmlformats.org/officeDocument/2006/relationships/hyperlink" Target="https://pbs.twimg.com/tweet_video_thumb/EHEM4RdWoAEfvcb.jpg" TargetMode="External" /><Relationship Id="rId109" Type="http://schemas.openxmlformats.org/officeDocument/2006/relationships/hyperlink" Target="https://pbs.twimg.com/media/EG2PWvpX4AEG91R.jpg" TargetMode="External" /><Relationship Id="rId110" Type="http://schemas.openxmlformats.org/officeDocument/2006/relationships/hyperlink" Target="https://pbs.twimg.com/media/EGCzkH2WwAAeBiN.jpg" TargetMode="External" /><Relationship Id="rId111" Type="http://schemas.openxmlformats.org/officeDocument/2006/relationships/hyperlink" Target="https://pbs.twimg.com/media/EGH9KIKWwAECxmM.png" TargetMode="External" /><Relationship Id="rId112" Type="http://schemas.openxmlformats.org/officeDocument/2006/relationships/hyperlink" Target="https://pbs.twimg.com/media/EGSQV7uW4AE80Tg.jpg" TargetMode="External" /><Relationship Id="rId113" Type="http://schemas.openxmlformats.org/officeDocument/2006/relationships/hyperlink" Target="https://pbs.twimg.com/media/EGcjhUpWkAEIX5M.png" TargetMode="External" /><Relationship Id="rId114" Type="http://schemas.openxmlformats.org/officeDocument/2006/relationships/hyperlink" Target="https://pbs.twimg.com/media/EGhoKIlWoAAoZXZ.jpg" TargetMode="External" /><Relationship Id="rId115" Type="http://schemas.openxmlformats.org/officeDocument/2006/relationships/hyperlink" Target="https://pbs.twimg.com/media/EG7eM8qXkAUEcVz.png" TargetMode="External" /><Relationship Id="rId116" Type="http://schemas.openxmlformats.org/officeDocument/2006/relationships/hyperlink" Target="https://pbs.twimg.com/media/EG70bOEXYAAoHWI.jpg" TargetMode="External" /><Relationship Id="rId117" Type="http://schemas.openxmlformats.org/officeDocument/2006/relationships/hyperlink" Target="https://pbs.twimg.com/media/EHAnzAcWsAYvGKP.png" TargetMode="External" /><Relationship Id="rId118" Type="http://schemas.openxmlformats.org/officeDocument/2006/relationships/hyperlink" Target="https://pbs.twimg.com/media/EHFxYYvXkAUQCqj.jpg" TargetMode="External" /><Relationship Id="rId119" Type="http://schemas.openxmlformats.org/officeDocument/2006/relationships/hyperlink" Target="https://pbs.twimg.com/media/EG8MbS8U4AAundF.jpg" TargetMode="External" /><Relationship Id="rId120" Type="http://schemas.openxmlformats.org/officeDocument/2006/relationships/hyperlink" Target="https://pbs.twimg.com/media/EHAS1tAUUAEFodm.jpg" TargetMode="External" /><Relationship Id="rId121" Type="http://schemas.openxmlformats.org/officeDocument/2006/relationships/hyperlink" Target="https://pbs.twimg.com/media/EHEyNTWVUAAsBTC.jpg" TargetMode="External" /><Relationship Id="rId122" Type="http://schemas.openxmlformats.org/officeDocument/2006/relationships/hyperlink" Target="https://pbs.twimg.com/media/EHF7jq6UEAARFiA.jpg" TargetMode="External" /><Relationship Id="rId123" Type="http://schemas.openxmlformats.org/officeDocument/2006/relationships/hyperlink" Target="http://pbs.twimg.com/profile_images/1070337286338940929/2F7gZ9Cr_normal.jpg" TargetMode="External" /><Relationship Id="rId124" Type="http://schemas.openxmlformats.org/officeDocument/2006/relationships/hyperlink" Target="http://pbs.twimg.com/profile_images/962253342465343488/H3DaFU2E_normal.jpg" TargetMode="External" /><Relationship Id="rId125" Type="http://schemas.openxmlformats.org/officeDocument/2006/relationships/hyperlink" Target="http://pbs.twimg.com/profile_images/1112881773283823617/_6icT7qN_normal.jpg" TargetMode="External" /><Relationship Id="rId126" Type="http://schemas.openxmlformats.org/officeDocument/2006/relationships/hyperlink" Target="http://pbs.twimg.com/profile_images/1071556681971191808/etIDMPBl_normal.jpg" TargetMode="External" /><Relationship Id="rId127" Type="http://schemas.openxmlformats.org/officeDocument/2006/relationships/hyperlink" Target="http://pbs.twimg.com/profile_images/1177809757564014592/rOglaX9n_normal.jpg" TargetMode="External" /><Relationship Id="rId128" Type="http://schemas.openxmlformats.org/officeDocument/2006/relationships/hyperlink" Target="http://pbs.twimg.com/profile_images/1101225453/EndW_normal.JPG" TargetMode="External" /><Relationship Id="rId129" Type="http://schemas.openxmlformats.org/officeDocument/2006/relationships/hyperlink" Target="http://pbs.twimg.com/profile_images/1149666863946842112/adtUZFpC_normal.jpg" TargetMode="External" /><Relationship Id="rId130" Type="http://schemas.openxmlformats.org/officeDocument/2006/relationships/hyperlink" Target="http://pbs.twimg.com/profile_images/1176713702558568448/V9ag5S5H_normal.jpg" TargetMode="External" /><Relationship Id="rId131" Type="http://schemas.openxmlformats.org/officeDocument/2006/relationships/hyperlink" Target="http://pbs.twimg.com/profile_images/1175789261586436098/ynpYwIuj_normal.jpg" TargetMode="External" /><Relationship Id="rId132" Type="http://schemas.openxmlformats.org/officeDocument/2006/relationships/hyperlink" Target="http://pbs.twimg.com/profile_images/1165651205869244417/sUBFNYr9_normal.jpg" TargetMode="External" /><Relationship Id="rId133" Type="http://schemas.openxmlformats.org/officeDocument/2006/relationships/hyperlink" Target="http://pbs.twimg.com/profile_images/861005364849987586/MVOZCVIE_normal.jpg" TargetMode="External" /><Relationship Id="rId134" Type="http://schemas.openxmlformats.org/officeDocument/2006/relationships/hyperlink" Target="http://pbs.twimg.com/profile_images/1177370444447571974/6roTwMSH_normal.jpg" TargetMode="External" /><Relationship Id="rId135" Type="http://schemas.openxmlformats.org/officeDocument/2006/relationships/hyperlink" Target="http://pbs.twimg.com/profile_images/1125123030932389890/FMrQ5ctZ_normal.jpg" TargetMode="External" /><Relationship Id="rId136" Type="http://schemas.openxmlformats.org/officeDocument/2006/relationships/hyperlink" Target="http://pbs.twimg.com/profile_images/1152260315234668544/tfdh4V1x_normal.jpg" TargetMode="External" /><Relationship Id="rId137" Type="http://schemas.openxmlformats.org/officeDocument/2006/relationships/hyperlink" Target="http://pbs.twimg.com/profile_images/1182398791858696192/di_5nwGE_normal.jpg" TargetMode="External" /><Relationship Id="rId138" Type="http://schemas.openxmlformats.org/officeDocument/2006/relationships/hyperlink" Target="http://pbs.twimg.com/profile_images/1162696286325186560/W1t4qnat_normal.jpg" TargetMode="External" /><Relationship Id="rId139" Type="http://schemas.openxmlformats.org/officeDocument/2006/relationships/hyperlink" Target="http://pbs.twimg.com/profile_images/1089933046223007744/xN66Cb7A_normal.jpg" TargetMode="External" /><Relationship Id="rId140" Type="http://schemas.openxmlformats.org/officeDocument/2006/relationships/hyperlink" Target="http://pbs.twimg.com/profile_images/1181321074832629760/3W66C320_normal.jpg" TargetMode="External" /><Relationship Id="rId141" Type="http://schemas.openxmlformats.org/officeDocument/2006/relationships/hyperlink" Target="http://pbs.twimg.com/profile_images/1132029007002841088/BThDwZoc_normal.jpg" TargetMode="External" /><Relationship Id="rId142" Type="http://schemas.openxmlformats.org/officeDocument/2006/relationships/hyperlink" Target="http://pbs.twimg.com/profile_images/1099754456537653248/KqjndLL__normal.png" TargetMode="External" /><Relationship Id="rId143" Type="http://schemas.openxmlformats.org/officeDocument/2006/relationships/hyperlink" Target="http://pbs.twimg.com/profile_images/1179894937611046912/o8FfIW9e_normal.jpg" TargetMode="External" /><Relationship Id="rId144" Type="http://schemas.openxmlformats.org/officeDocument/2006/relationships/hyperlink" Target="http://pbs.twimg.com/profile_images/1154947941590847488/Ll1y3J4G_normal.jpg" TargetMode="External" /><Relationship Id="rId145" Type="http://schemas.openxmlformats.org/officeDocument/2006/relationships/hyperlink" Target="http://pbs.twimg.com/profile_images/1170152986275917829/8jropSNI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850464819350294530/OjBAdUhi_normal.jpg" TargetMode="External" /><Relationship Id="rId148" Type="http://schemas.openxmlformats.org/officeDocument/2006/relationships/hyperlink" Target="http://pbs.twimg.com/profile_images/768069238208638976/hTUxOwKK_normal.png" TargetMode="External" /><Relationship Id="rId149" Type="http://schemas.openxmlformats.org/officeDocument/2006/relationships/hyperlink" Target="http://pbs.twimg.com/profile_images/1074422603400519682/jWeIaN2__normal.jpg" TargetMode="External" /><Relationship Id="rId150" Type="http://schemas.openxmlformats.org/officeDocument/2006/relationships/hyperlink" Target="http://pbs.twimg.com/profile_images/730110622222815234/9DbBMYLi_normal.jpg" TargetMode="External" /><Relationship Id="rId151" Type="http://schemas.openxmlformats.org/officeDocument/2006/relationships/hyperlink" Target="http://pbs.twimg.com/profile_images/845837588908965888/0r9gA7mj_normal.jpg" TargetMode="External" /><Relationship Id="rId152" Type="http://schemas.openxmlformats.org/officeDocument/2006/relationships/hyperlink" Target="http://pbs.twimg.com/profile_images/1171598847178629121/e3i-m2su_normal.jpg" TargetMode="External" /><Relationship Id="rId153" Type="http://schemas.openxmlformats.org/officeDocument/2006/relationships/hyperlink" Target="http://pbs.twimg.com/profile_images/1175697228347740160/-9XmI3SN_normal.jpg" TargetMode="External" /><Relationship Id="rId154" Type="http://schemas.openxmlformats.org/officeDocument/2006/relationships/hyperlink" Target="http://pbs.twimg.com/profile_images/1179176436063703040/w5wzKijm_normal.jpg" TargetMode="External" /><Relationship Id="rId155" Type="http://schemas.openxmlformats.org/officeDocument/2006/relationships/hyperlink" Target="http://pbs.twimg.com/profile_images/1181382530555154433/0XMcZFa7_normal.jpg" TargetMode="External" /><Relationship Id="rId156" Type="http://schemas.openxmlformats.org/officeDocument/2006/relationships/hyperlink" Target="http://pbs.twimg.com/profile_images/1182715280310591488/mWFLHJSQ_normal.jpg" TargetMode="External" /><Relationship Id="rId157" Type="http://schemas.openxmlformats.org/officeDocument/2006/relationships/hyperlink" Target="http://pbs.twimg.com/profile_images/1179886206357655552/v37SLjTm_normal.jpg" TargetMode="External" /><Relationship Id="rId158" Type="http://schemas.openxmlformats.org/officeDocument/2006/relationships/hyperlink" Target="http://pbs.twimg.com/profile_images/1124379814238900224/m4T7pJTj_normal.jpg" TargetMode="External" /><Relationship Id="rId159" Type="http://schemas.openxmlformats.org/officeDocument/2006/relationships/hyperlink" Target="http://pbs.twimg.com/profile_images/760912014277509122/jcqh0kzt_normal.jpg" TargetMode="External" /><Relationship Id="rId160" Type="http://schemas.openxmlformats.org/officeDocument/2006/relationships/hyperlink" Target="http://pbs.twimg.com/profile_images/1087222585648005121/RbiV7C0L_normal.jpg" TargetMode="External" /><Relationship Id="rId161" Type="http://schemas.openxmlformats.org/officeDocument/2006/relationships/hyperlink" Target="http://pbs.twimg.com/profile_images/1147146483008827392/to8ENL3S_normal.jpg" TargetMode="External" /><Relationship Id="rId162" Type="http://schemas.openxmlformats.org/officeDocument/2006/relationships/hyperlink" Target="http://pbs.twimg.com/profile_images/1181470713401593856/_fDF2y-t_normal.jpg" TargetMode="External" /><Relationship Id="rId163" Type="http://schemas.openxmlformats.org/officeDocument/2006/relationships/hyperlink" Target="http://pbs.twimg.com/profile_images/1180282603028410373/iAOZ3Qi5_normal.png" TargetMode="External" /><Relationship Id="rId164" Type="http://schemas.openxmlformats.org/officeDocument/2006/relationships/hyperlink" Target="http://pbs.twimg.com/profile_images/1180282603028410373/iAOZ3Qi5_normal.png" TargetMode="External" /><Relationship Id="rId165" Type="http://schemas.openxmlformats.org/officeDocument/2006/relationships/hyperlink" Target="http://pbs.twimg.com/profile_images/1156494957881860101/5MpPuc72_normal.png" TargetMode="External" /><Relationship Id="rId166" Type="http://schemas.openxmlformats.org/officeDocument/2006/relationships/hyperlink" Target="http://pbs.twimg.com/profile_images/871849184042913792/RQs93Oz6_normal.jpg" TargetMode="External" /><Relationship Id="rId167" Type="http://schemas.openxmlformats.org/officeDocument/2006/relationships/hyperlink" Target="http://pbs.twimg.com/profile_images/871849184042913792/RQs93Oz6_normal.jpg" TargetMode="External" /><Relationship Id="rId168" Type="http://schemas.openxmlformats.org/officeDocument/2006/relationships/hyperlink" Target="http://pbs.twimg.com/profile_images/1119338583469502464/d1Zwg9OO_normal.jpg" TargetMode="External" /><Relationship Id="rId169" Type="http://schemas.openxmlformats.org/officeDocument/2006/relationships/hyperlink" Target="http://pbs.twimg.com/profile_images/862240836448333824/kBk418ge_normal.jpg" TargetMode="External" /><Relationship Id="rId170" Type="http://schemas.openxmlformats.org/officeDocument/2006/relationships/hyperlink" Target="http://pbs.twimg.com/profile_images/1170179686732840961/nkGmUkle_normal.jpg" TargetMode="External" /><Relationship Id="rId171" Type="http://schemas.openxmlformats.org/officeDocument/2006/relationships/hyperlink" Target="http://pbs.twimg.com/profile_images/927212051465990147/B_wmQx3R_normal.jpg" TargetMode="External" /><Relationship Id="rId172" Type="http://schemas.openxmlformats.org/officeDocument/2006/relationships/hyperlink" Target="http://pbs.twimg.com/profile_images/3359588684/5e366a0f4ee2536286719bacbb725ba7_normal.jpeg" TargetMode="External" /><Relationship Id="rId173" Type="http://schemas.openxmlformats.org/officeDocument/2006/relationships/hyperlink" Target="https://pbs.twimg.com/media/EGO9FBWXUAAtJXW.jpg" TargetMode="External" /><Relationship Id="rId174" Type="http://schemas.openxmlformats.org/officeDocument/2006/relationships/hyperlink" Target="http://pbs.twimg.com/profile_images/1169646079975014400/3G9CYNA3_normal.jpg" TargetMode="External" /><Relationship Id="rId175" Type="http://schemas.openxmlformats.org/officeDocument/2006/relationships/hyperlink" Target="http://pbs.twimg.com/profile_images/1180873810381299716/ZZBhwXmR_normal.png" TargetMode="External" /><Relationship Id="rId176" Type="http://schemas.openxmlformats.org/officeDocument/2006/relationships/hyperlink" Target="http://pbs.twimg.com/profile_images/1174623682007916544/jhUXhIAR_normal.jpg" TargetMode="External" /><Relationship Id="rId177" Type="http://schemas.openxmlformats.org/officeDocument/2006/relationships/hyperlink" Target="http://pbs.twimg.com/profile_images/1145892443096846340/G8mw4ACZ_normal.png" TargetMode="External" /><Relationship Id="rId178" Type="http://schemas.openxmlformats.org/officeDocument/2006/relationships/hyperlink" Target="http://pbs.twimg.com/profile_images/1053157516241235968/a521p10J_normal.jpg" TargetMode="External" /><Relationship Id="rId179" Type="http://schemas.openxmlformats.org/officeDocument/2006/relationships/hyperlink" Target="http://pbs.twimg.com/profile_images/1160088713038184448/9h6PVCLp_normal.jpg" TargetMode="External" /><Relationship Id="rId180" Type="http://schemas.openxmlformats.org/officeDocument/2006/relationships/hyperlink" Target="http://pbs.twimg.com/profile_images/1174632426427113475/jZcwjPke_normal.jpg" TargetMode="External" /><Relationship Id="rId181" Type="http://schemas.openxmlformats.org/officeDocument/2006/relationships/hyperlink" Target="http://pbs.twimg.com/profile_images/524187999387389954/lVGi7LDU_normal.jpeg" TargetMode="External" /><Relationship Id="rId182" Type="http://schemas.openxmlformats.org/officeDocument/2006/relationships/hyperlink" Target="http://pbs.twimg.com/profile_images/1181653102560038913/tLvFljhW_normal.jpg" TargetMode="External" /><Relationship Id="rId183" Type="http://schemas.openxmlformats.org/officeDocument/2006/relationships/hyperlink" Target="http://pbs.twimg.com/profile_images/1058585000357040129/ByMfa00M_normal.jpg" TargetMode="External" /><Relationship Id="rId184" Type="http://schemas.openxmlformats.org/officeDocument/2006/relationships/hyperlink" Target="http://pbs.twimg.com/profile_images/961820090197975040/0ZxZFYFc_normal.jpg" TargetMode="External" /><Relationship Id="rId185" Type="http://schemas.openxmlformats.org/officeDocument/2006/relationships/hyperlink" Target="http://pbs.twimg.com/profile_images/1118161015634632704/cat06dXj_normal.jpg" TargetMode="External" /><Relationship Id="rId186" Type="http://schemas.openxmlformats.org/officeDocument/2006/relationships/hyperlink" Target="http://pbs.twimg.com/profile_images/896140932784848896/A313mPnl_normal.jpg" TargetMode="External" /><Relationship Id="rId187" Type="http://schemas.openxmlformats.org/officeDocument/2006/relationships/hyperlink" Target="http://pbs.twimg.com/profile_images/1181380354289963008/5fDH4U2Y_normal.jpg" TargetMode="External" /><Relationship Id="rId188" Type="http://schemas.openxmlformats.org/officeDocument/2006/relationships/hyperlink" Target="https://pbs.twimg.com/media/EGWVx-YWwAE0Yz3.jpg" TargetMode="External" /><Relationship Id="rId189" Type="http://schemas.openxmlformats.org/officeDocument/2006/relationships/hyperlink" Target="http://pbs.twimg.com/profile_images/548421601155244033/CM8sKHn4_normal.png" TargetMode="External" /><Relationship Id="rId190" Type="http://schemas.openxmlformats.org/officeDocument/2006/relationships/hyperlink" Target="http://pbs.twimg.com/profile_images/378800000565489876/a7249a2138a688e6bdb51342787dd4fd_normal.jpeg" TargetMode="External" /><Relationship Id="rId191" Type="http://schemas.openxmlformats.org/officeDocument/2006/relationships/hyperlink" Target="http://pbs.twimg.com/profile_images/1157384334371778565/dAQwtNLK_normal.jpg" TargetMode="External" /><Relationship Id="rId192" Type="http://schemas.openxmlformats.org/officeDocument/2006/relationships/hyperlink" Target="http://pbs.twimg.com/profile_images/807923334256230404/gER_1m1P_normal.jpg" TargetMode="External" /><Relationship Id="rId193" Type="http://schemas.openxmlformats.org/officeDocument/2006/relationships/hyperlink" Target="http://pbs.twimg.com/profile_images/963620395931881472/ekZ171aA_normal.jpg" TargetMode="External" /><Relationship Id="rId194" Type="http://schemas.openxmlformats.org/officeDocument/2006/relationships/hyperlink" Target="https://pbs.twimg.com/media/EGYFf1pWkAEIt79.jpg" TargetMode="External" /><Relationship Id="rId195" Type="http://schemas.openxmlformats.org/officeDocument/2006/relationships/hyperlink" Target="http://pbs.twimg.com/profile_images/699643485/mini-nursin-blocks01_normal.jpg" TargetMode="External" /><Relationship Id="rId196" Type="http://schemas.openxmlformats.org/officeDocument/2006/relationships/hyperlink" Target="http://pbs.twimg.com/profile_images/660167234313166853/s4Z2K3sw_normal.jpg" TargetMode="External" /><Relationship Id="rId197" Type="http://schemas.openxmlformats.org/officeDocument/2006/relationships/hyperlink" Target="http://pbs.twimg.com/profile_images/1165368483661733888/olAsBODy_normal.jpg" TargetMode="External" /><Relationship Id="rId198" Type="http://schemas.openxmlformats.org/officeDocument/2006/relationships/hyperlink" Target="https://pbs.twimg.com/media/EGZ13x2UwAAunfM.jpg" TargetMode="External" /><Relationship Id="rId199" Type="http://schemas.openxmlformats.org/officeDocument/2006/relationships/hyperlink" Target="http://pbs.twimg.com/profile_images/1130700760268853253/Vaf_8yf9_normal.png" TargetMode="External" /><Relationship Id="rId200" Type="http://schemas.openxmlformats.org/officeDocument/2006/relationships/hyperlink" Target="http://pbs.twimg.com/profile_images/513783012408823809/IR6SpqiA_normal.jpeg" TargetMode="External" /><Relationship Id="rId201" Type="http://schemas.openxmlformats.org/officeDocument/2006/relationships/hyperlink" Target="http://pbs.twimg.com/profile_images/509553094904905728/aQdfngly_normal.jpeg" TargetMode="External" /><Relationship Id="rId202" Type="http://schemas.openxmlformats.org/officeDocument/2006/relationships/hyperlink" Target="http://pbs.twimg.com/profile_images/509553094904905728/aQdfngly_normal.jpeg" TargetMode="External" /><Relationship Id="rId203" Type="http://schemas.openxmlformats.org/officeDocument/2006/relationships/hyperlink" Target="http://pbs.twimg.com/profile_images/683768168662171648/nSOMrx3l_normal.jpg" TargetMode="External" /><Relationship Id="rId204" Type="http://schemas.openxmlformats.org/officeDocument/2006/relationships/hyperlink" Target="http://pbs.twimg.com/profile_images/1017592184034521088/5SB1rijr_normal.jpg" TargetMode="External" /><Relationship Id="rId205" Type="http://schemas.openxmlformats.org/officeDocument/2006/relationships/hyperlink" Target="http://pbs.twimg.com/profile_images/872934835169497088/HXU2PaxD_normal.jpg" TargetMode="External" /><Relationship Id="rId206" Type="http://schemas.openxmlformats.org/officeDocument/2006/relationships/hyperlink" Target="http://pbs.twimg.com/profile_images/1182383074635476998/0xxas7Dj_normal.jpg" TargetMode="External" /><Relationship Id="rId207" Type="http://schemas.openxmlformats.org/officeDocument/2006/relationships/hyperlink" Target="http://pbs.twimg.com/profile_images/790307884177383425/ENCx5yve_normal.jpg" TargetMode="External" /><Relationship Id="rId208" Type="http://schemas.openxmlformats.org/officeDocument/2006/relationships/hyperlink" Target="http://pbs.twimg.com/profile_images/1159145926771875840/JeWEpMmB_normal.png" TargetMode="External" /><Relationship Id="rId209" Type="http://schemas.openxmlformats.org/officeDocument/2006/relationships/hyperlink" Target="http://pbs.twimg.com/profile_images/1159145926771875840/JeWEpMmB_normal.png" TargetMode="External" /><Relationship Id="rId210" Type="http://schemas.openxmlformats.org/officeDocument/2006/relationships/hyperlink" Target="http://pbs.twimg.com/profile_images/1139911314862759936/TpNx1aHX_normal.jpg" TargetMode="External" /><Relationship Id="rId211" Type="http://schemas.openxmlformats.org/officeDocument/2006/relationships/hyperlink" Target="http://pbs.twimg.com/profile_images/1159145926771875840/JeWEpMmB_normal.png" TargetMode="External" /><Relationship Id="rId212" Type="http://schemas.openxmlformats.org/officeDocument/2006/relationships/hyperlink" Target="http://pbs.twimg.com/profile_images/1179056539832930306/soWahY_9_normal.jpg" TargetMode="External" /><Relationship Id="rId213" Type="http://schemas.openxmlformats.org/officeDocument/2006/relationships/hyperlink" Target="http://pbs.twimg.com/profile_images/918908948559880192/CpmDULMK_normal.jpg" TargetMode="External" /><Relationship Id="rId214" Type="http://schemas.openxmlformats.org/officeDocument/2006/relationships/hyperlink" Target="http://pbs.twimg.com/profile_images/1181301809190559744/bkfO2WZV_normal.jpg" TargetMode="External" /><Relationship Id="rId215" Type="http://schemas.openxmlformats.org/officeDocument/2006/relationships/hyperlink" Target="http://pbs.twimg.com/profile_images/1127733624613294082/ZmDLVlYj_normal.jpg" TargetMode="External" /><Relationship Id="rId216" Type="http://schemas.openxmlformats.org/officeDocument/2006/relationships/hyperlink" Target="http://pbs.twimg.com/profile_images/1107619244739452929/F6HFr3AS_normal.jpg" TargetMode="External" /><Relationship Id="rId217" Type="http://schemas.openxmlformats.org/officeDocument/2006/relationships/hyperlink" Target="http://pbs.twimg.com/profile_images/803586875617329152/ozFKFBv2_normal.jpg" TargetMode="External" /><Relationship Id="rId218" Type="http://schemas.openxmlformats.org/officeDocument/2006/relationships/hyperlink" Target="http://pbs.twimg.com/profile_images/1114664537037447169/_mpWV6cD_normal.jpg" TargetMode="External" /><Relationship Id="rId219" Type="http://schemas.openxmlformats.org/officeDocument/2006/relationships/hyperlink" Target="http://pbs.twimg.com/profile_images/1057255110009651202/Cq2Pem2q_normal.jpg" TargetMode="External" /><Relationship Id="rId220" Type="http://schemas.openxmlformats.org/officeDocument/2006/relationships/hyperlink" Target="http://pbs.twimg.com/profile_images/1024196740503617536/T8TylJOG_normal.jpg" TargetMode="External" /><Relationship Id="rId221" Type="http://schemas.openxmlformats.org/officeDocument/2006/relationships/hyperlink" Target="http://pbs.twimg.com/profile_images/1168307154362613760/HzQbEbTD_normal.jpg" TargetMode="External" /><Relationship Id="rId222" Type="http://schemas.openxmlformats.org/officeDocument/2006/relationships/hyperlink" Target="http://pbs.twimg.com/profile_images/685352535457042432/DKdgIkUM_normal.jpg" TargetMode="External" /><Relationship Id="rId223" Type="http://schemas.openxmlformats.org/officeDocument/2006/relationships/hyperlink" Target="http://pbs.twimg.com/profile_images/587094799326392320/d8orc6ur_normal.jpg" TargetMode="External" /><Relationship Id="rId224" Type="http://schemas.openxmlformats.org/officeDocument/2006/relationships/hyperlink" Target="http://pbs.twimg.com/profile_images/509676834246504449/MgqtsnAe_normal.jpeg" TargetMode="External" /><Relationship Id="rId225" Type="http://schemas.openxmlformats.org/officeDocument/2006/relationships/hyperlink" Target="http://pbs.twimg.com/profile_images/587094799326392320/d8orc6ur_normal.jpg" TargetMode="External" /><Relationship Id="rId226" Type="http://schemas.openxmlformats.org/officeDocument/2006/relationships/hyperlink" Target="http://pbs.twimg.com/profile_images/587094799326392320/d8orc6ur_normal.jpg" TargetMode="External" /><Relationship Id="rId227" Type="http://schemas.openxmlformats.org/officeDocument/2006/relationships/hyperlink" Target="http://pbs.twimg.com/profile_images/587094799326392320/d8orc6ur_normal.jpg" TargetMode="External" /><Relationship Id="rId228" Type="http://schemas.openxmlformats.org/officeDocument/2006/relationships/hyperlink" Target="http://pbs.twimg.com/profile_images/587094799326392320/d8orc6ur_normal.jpg" TargetMode="External" /><Relationship Id="rId229" Type="http://schemas.openxmlformats.org/officeDocument/2006/relationships/hyperlink" Target="http://pbs.twimg.com/profile_images/1178598279681986561/xqHcHBTA_normal.jpg" TargetMode="External" /><Relationship Id="rId230" Type="http://schemas.openxmlformats.org/officeDocument/2006/relationships/hyperlink" Target="http://pbs.twimg.com/profile_images/3493714640/b62b8b96158496595ff7d98335d06585_normal.jpeg" TargetMode="External" /><Relationship Id="rId231" Type="http://schemas.openxmlformats.org/officeDocument/2006/relationships/hyperlink" Target="http://pbs.twimg.com/profile_images/3493714640/b62b8b96158496595ff7d98335d06585_normal.jpeg" TargetMode="External" /><Relationship Id="rId232" Type="http://schemas.openxmlformats.org/officeDocument/2006/relationships/hyperlink" Target="http://pbs.twimg.com/profile_images/1179515625078689793/3hUVfNCU_normal.jpg" TargetMode="External" /><Relationship Id="rId233" Type="http://schemas.openxmlformats.org/officeDocument/2006/relationships/hyperlink" Target="http://pbs.twimg.com/profile_images/1122908745124712451/fvRKpODW_normal.png" TargetMode="External" /><Relationship Id="rId234" Type="http://schemas.openxmlformats.org/officeDocument/2006/relationships/hyperlink" Target="https://pbs.twimg.com/media/CKIlH8kVEAA7vXp.jpg" TargetMode="External" /><Relationship Id="rId235" Type="http://schemas.openxmlformats.org/officeDocument/2006/relationships/hyperlink" Target="http://pbs.twimg.com/profile_images/732778663444402176/lMzQ7Xx__normal.jpg" TargetMode="External" /><Relationship Id="rId236" Type="http://schemas.openxmlformats.org/officeDocument/2006/relationships/hyperlink" Target="http://pbs.twimg.com/profile_images/470505987430817792/UrFPsAOp_normal.jpeg" TargetMode="External" /><Relationship Id="rId237" Type="http://schemas.openxmlformats.org/officeDocument/2006/relationships/hyperlink" Target="http://pbs.twimg.com/profile_images/470505987430817792/UrFPsAOp_normal.jpeg" TargetMode="External" /><Relationship Id="rId238" Type="http://schemas.openxmlformats.org/officeDocument/2006/relationships/hyperlink" Target="http://pbs.twimg.com/profile_images/1051703144072134656/0su9c2hH_normal.jpg" TargetMode="External" /><Relationship Id="rId239" Type="http://schemas.openxmlformats.org/officeDocument/2006/relationships/hyperlink" Target="http://pbs.twimg.com/profile_images/871864881108180994/jdn52Eeu_normal.jpg" TargetMode="External" /><Relationship Id="rId240" Type="http://schemas.openxmlformats.org/officeDocument/2006/relationships/hyperlink" Target="http://pbs.twimg.com/profile_images/1180611535615528961/yWgHZmK5_normal.jpg" TargetMode="External" /><Relationship Id="rId241" Type="http://schemas.openxmlformats.org/officeDocument/2006/relationships/hyperlink" Target="https://pbs.twimg.com/tweet_video_thumb/EGnA1VpWkAEYUxD.jpg" TargetMode="External" /><Relationship Id="rId242" Type="http://schemas.openxmlformats.org/officeDocument/2006/relationships/hyperlink" Target="http://pbs.twimg.com/profile_images/1182291102528880640/RdriXjOh_normal.jpg" TargetMode="External" /><Relationship Id="rId243" Type="http://schemas.openxmlformats.org/officeDocument/2006/relationships/hyperlink" Target="http://pbs.twimg.com/profile_images/1145510535305338880/-X1F-R86_normal.jpg" TargetMode="External" /><Relationship Id="rId244" Type="http://schemas.openxmlformats.org/officeDocument/2006/relationships/hyperlink" Target="http://pbs.twimg.com/profile_images/1181671349607116805/pWxVZApm_normal.jpg" TargetMode="External" /><Relationship Id="rId245" Type="http://schemas.openxmlformats.org/officeDocument/2006/relationships/hyperlink" Target="http://pbs.twimg.com/profile_images/1182395682310774784/KyfhHZ-c_normal.jpg" TargetMode="External" /><Relationship Id="rId246" Type="http://schemas.openxmlformats.org/officeDocument/2006/relationships/hyperlink" Target="http://pbs.twimg.com/profile_images/771980338662780928/Hi0jlp96_normal.jpg" TargetMode="External" /><Relationship Id="rId247" Type="http://schemas.openxmlformats.org/officeDocument/2006/relationships/hyperlink" Target="http://pbs.twimg.com/profile_images/1166461769260425218/p4w7i0KQ_normal.jpg" TargetMode="External" /><Relationship Id="rId248" Type="http://schemas.openxmlformats.org/officeDocument/2006/relationships/hyperlink" Target="http://pbs.twimg.com/profile_images/1158250519502249985/x_wQTM_2_normal.jpg" TargetMode="External" /><Relationship Id="rId249" Type="http://schemas.openxmlformats.org/officeDocument/2006/relationships/hyperlink" Target="https://pbs.twimg.com/media/EGqLCK6UcAEY6qR.jpg" TargetMode="External" /><Relationship Id="rId250" Type="http://schemas.openxmlformats.org/officeDocument/2006/relationships/hyperlink" Target="http://pbs.twimg.com/profile_images/1011711601513238533/hKeLVwYb_normal.jpg" TargetMode="External" /><Relationship Id="rId251" Type="http://schemas.openxmlformats.org/officeDocument/2006/relationships/hyperlink" Target="http://pbs.twimg.com/profile_images/1883124661/2228497577_4c1a7f68c3_normal.jpg" TargetMode="External" /><Relationship Id="rId252" Type="http://schemas.openxmlformats.org/officeDocument/2006/relationships/hyperlink" Target="http://pbs.twimg.com/profile_images/1883124661/2228497577_4c1a7f68c3_normal.jpg" TargetMode="External" /><Relationship Id="rId253" Type="http://schemas.openxmlformats.org/officeDocument/2006/relationships/hyperlink" Target="http://pbs.twimg.com/profile_images/1883124661/2228497577_4c1a7f68c3_normal.jpg" TargetMode="External" /><Relationship Id="rId254" Type="http://schemas.openxmlformats.org/officeDocument/2006/relationships/hyperlink" Target="http://pbs.twimg.com/profile_images/1146750797209841664/MeJo9URK_normal.jpg" TargetMode="External" /><Relationship Id="rId255" Type="http://schemas.openxmlformats.org/officeDocument/2006/relationships/hyperlink" Target="http://pbs.twimg.com/profile_images/1146750797209841664/MeJo9URK_normal.jpg" TargetMode="External" /><Relationship Id="rId256" Type="http://schemas.openxmlformats.org/officeDocument/2006/relationships/hyperlink" Target="http://pbs.twimg.com/profile_images/1117497077959991297/rDkwSmCS_normal.jpg" TargetMode="External" /><Relationship Id="rId257" Type="http://schemas.openxmlformats.org/officeDocument/2006/relationships/hyperlink" Target="http://pbs.twimg.com/profile_images/795311166776086534/3QLk62Gt_normal.jpg" TargetMode="External" /><Relationship Id="rId258" Type="http://schemas.openxmlformats.org/officeDocument/2006/relationships/hyperlink" Target="http://pbs.twimg.com/profile_images/412607773273096192/RtRqd6ov_normal.jpeg" TargetMode="External" /><Relationship Id="rId259" Type="http://schemas.openxmlformats.org/officeDocument/2006/relationships/hyperlink" Target="http://pbs.twimg.com/profile_images/1153895348756074496/ThNvtpsn_normal.jpg" TargetMode="External" /><Relationship Id="rId260" Type="http://schemas.openxmlformats.org/officeDocument/2006/relationships/hyperlink" Target="https://pbs.twimg.com/media/EGvWoI6U8AAUM4A.jpg" TargetMode="External" /><Relationship Id="rId261" Type="http://schemas.openxmlformats.org/officeDocument/2006/relationships/hyperlink" Target="http://pbs.twimg.com/profile_images/1183485157480624128/4sbi8LJL_normal.jpg" TargetMode="External" /><Relationship Id="rId262" Type="http://schemas.openxmlformats.org/officeDocument/2006/relationships/hyperlink" Target="http://pbs.twimg.com/profile_images/748099556781350912/3z5MEmY-_normal.jpg" TargetMode="External" /><Relationship Id="rId263" Type="http://schemas.openxmlformats.org/officeDocument/2006/relationships/hyperlink" Target="http://pbs.twimg.com/profile_images/1151317561994305536/LS2tXNp6_normal.jpg" TargetMode="External" /><Relationship Id="rId264" Type="http://schemas.openxmlformats.org/officeDocument/2006/relationships/hyperlink" Target="http://pbs.twimg.com/profile_images/1182076556883177472/yfXfWuhY_normal.jpg" TargetMode="External" /><Relationship Id="rId265" Type="http://schemas.openxmlformats.org/officeDocument/2006/relationships/hyperlink" Target="http://pbs.twimg.com/profile_images/740575280972976130/CE6e8BAc_normal.jpg" TargetMode="External" /><Relationship Id="rId266" Type="http://schemas.openxmlformats.org/officeDocument/2006/relationships/hyperlink" Target="http://pbs.twimg.com/profile_images/1151747981013606400/Kil1hlJa_normal.jpg" TargetMode="External" /><Relationship Id="rId267" Type="http://schemas.openxmlformats.org/officeDocument/2006/relationships/hyperlink" Target="http://pbs.twimg.com/profile_images/1053347767450562560/M7cQrLWC_normal.jpg" TargetMode="External" /><Relationship Id="rId268" Type="http://schemas.openxmlformats.org/officeDocument/2006/relationships/hyperlink" Target="http://pbs.twimg.com/profile_images/2125300869/e0088742_8495855_normal.png" TargetMode="External" /><Relationship Id="rId269" Type="http://schemas.openxmlformats.org/officeDocument/2006/relationships/hyperlink" Target="http://pbs.twimg.com/profile_images/2125300869/e0088742_8495855_normal.png" TargetMode="External" /><Relationship Id="rId270" Type="http://schemas.openxmlformats.org/officeDocument/2006/relationships/hyperlink" Target="http://pbs.twimg.com/profile_images/1109582854328143872/wfwW_qeg_normal.jpg" TargetMode="External" /><Relationship Id="rId271" Type="http://schemas.openxmlformats.org/officeDocument/2006/relationships/hyperlink" Target="http://pbs.twimg.com/profile_images/2183154926/marj_normal.jpg" TargetMode="External" /><Relationship Id="rId272" Type="http://schemas.openxmlformats.org/officeDocument/2006/relationships/hyperlink" Target="http://pbs.twimg.com/profile_images/800285361540894720/lQWNPjzW_normal.jpg" TargetMode="External" /><Relationship Id="rId273" Type="http://schemas.openxmlformats.org/officeDocument/2006/relationships/hyperlink" Target="http://pbs.twimg.com/profile_images/1181515717507727360/7Xnbb_b2_normal.jpg" TargetMode="External" /><Relationship Id="rId274" Type="http://schemas.openxmlformats.org/officeDocument/2006/relationships/hyperlink" Target="http://pbs.twimg.com/profile_images/1150023094725238784/qxgJpT1u_normal.jpg" TargetMode="External" /><Relationship Id="rId275" Type="http://schemas.openxmlformats.org/officeDocument/2006/relationships/hyperlink" Target="http://pbs.twimg.com/profile_images/1175819822971674628/2Gb0Oshz_normal.jpg" TargetMode="External" /><Relationship Id="rId276" Type="http://schemas.openxmlformats.org/officeDocument/2006/relationships/hyperlink" Target="http://pbs.twimg.com/profile_images/1084568287256760321/SKY37u9V_normal.jpg" TargetMode="External" /><Relationship Id="rId277" Type="http://schemas.openxmlformats.org/officeDocument/2006/relationships/hyperlink" Target="http://pbs.twimg.com/profile_images/1171325199729471488/cNgmsrx0_normal.jpg" TargetMode="External" /><Relationship Id="rId278" Type="http://schemas.openxmlformats.org/officeDocument/2006/relationships/hyperlink" Target="http://pbs.twimg.com/profile_images/994619140215332864/NbGgiz8T_normal.jpg" TargetMode="External" /><Relationship Id="rId279" Type="http://schemas.openxmlformats.org/officeDocument/2006/relationships/hyperlink" Target="http://pbs.twimg.com/profile_images/901866483906727936/g6Mq1SNx_normal.jpg" TargetMode="External" /><Relationship Id="rId280" Type="http://schemas.openxmlformats.org/officeDocument/2006/relationships/hyperlink" Target="http://pbs.twimg.com/profile_images/1083163640294002689/Jo4toSj5_normal.jpg" TargetMode="External" /><Relationship Id="rId281" Type="http://schemas.openxmlformats.org/officeDocument/2006/relationships/hyperlink" Target="http://pbs.twimg.com/profile_images/567144679180079104/cQTKMxyx_normal.jpeg" TargetMode="External" /><Relationship Id="rId282" Type="http://schemas.openxmlformats.org/officeDocument/2006/relationships/hyperlink" Target="http://pbs.twimg.com/profile_images/892452727858511872/W2MK7DEy_normal.jpg" TargetMode="External" /><Relationship Id="rId283" Type="http://schemas.openxmlformats.org/officeDocument/2006/relationships/hyperlink" Target="http://pbs.twimg.com/profile_images/3345581694/c1e585e40046c0b44769a04ac8f43f47_normal.jpeg" TargetMode="External" /><Relationship Id="rId284" Type="http://schemas.openxmlformats.org/officeDocument/2006/relationships/hyperlink" Target="http://pbs.twimg.com/profile_images/3345581694/c1e585e40046c0b44769a04ac8f43f47_normal.jpeg" TargetMode="External" /><Relationship Id="rId285" Type="http://schemas.openxmlformats.org/officeDocument/2006/relationships/hyperlink" Target="http://pbs.twimg.com/profile_images/3345581694/c1e585e40046c0b44769a04ac8f43f47_normal.jpeg" TargetMode="External" /><Relationship Id="rId286" Type="http://schemas.openxmlformats.org/officeDocument/2006/relationships/hyperlink" Target="http://pbs.twimg.com/profile_images/1176873136098332677/u_x4iNcn_normal.jpg" TargetMode="External" /><Relationship Id="rId287" Type="http://schemas.openxmlformats.org/officeDocument/2006/relationships/hyperlink" Target="http://pbs.twimg.com/profile_images/838038644036366337/P-qBVD4__normal.jpg" TargetMode="External" /><Relationship Id="rId288" Type="http://schemas.openxmlformats.org/officeDocument/2006/relationships/hyperlink" Target="http://pbs.twimg.com/profile_images/1179170217571897346/YE8-kZma_normal.jpg" TargetMode="External" /><Relationship Id="rId289" Type="http://schemas.openxmlformats.org/officeDocument/2006/relationships/hyperlink" Target="http://pbs.twimg.com/profile_images/1156201910124339202/4E1J8TWk_normal.jpg" TargetMode="External" /><Relationship Id="rId290" Type="http://schemas.openxmlformats.org/officeDocument/2006/relationships/hyperlink" Target="http://pbs.twimg.com/profile_images/1142982137978769408/0mg2xL-H_normal.jpg" TargetMode="External" /><Relationship Id="rId291" Type="http://schemas.openxmlformats.org/officeDocument/2006/relationships/hyperlink" Target="http://pbs.twimg.com/profile_images/1142982137978769408/0mg2xL-H_normal.jpg" TargetMode="External" /><Relationship Id="rId292" Type="http://schemas.openxmlformats.org/officeDocument/2006/relationships/hyperlink" Target="http://pbs.twimg.com/profile_images/1153000320223645696/6_NhB7cr_normal.jpg" TargetMode="External" /><Relationship Id="rId293" Type="http://schemas.openxmlformats.org/officeDocument/2006/relationships/hyperlink" Target="http://pbs.twimg.com/profile_images/1050195538744885248/_Sk28Jwn_normal.jpg" TargetMode="External" /><Relationship Id="rId294" Type="http://schemas.openxmlformats.org/officeDocument/2006/relationships/hyperlink" Target="http://pbs.twimg.com/profile_images/1055931740471074816/sFh_oMsj_normal.jpg" TargetMode="External" /><Relationship Id="rId295" Type="http://schemas.openxmlformats.org/officeDocument/2006/relationships/hyperlink" Target="http://pbs.twimg.com/profile_images/1093249970055118857/3q5QQ6lw_normal.jpg" TargetMode="External" /><Relationship Id="rId296" Type="http://schemas.openxmlformats.org/officeDocument/2006/relationships/hyperlink" Target="http://pbs.twimg.com/profile_images/866354111519875072/bBXEiWvS_normal.jpg" TargetMode="External" /><Relationship Id="rId297" Type="http://schemas.openxmlformats.org/officeDocument/2006/relationships/hyperlink" Target="http://pbs.twimg.com/profile_images/1093971681075437570/I4sdBGYe_normal.jpg" TargetMode="External" /><Relationship Id="rId298" Type="http://schemas.openxmlformats.org/officeDocument/2006/relationships/hyperlink" Target="http://pbs.twimg.com/profile_images/840649978729115648/RuMDFZIp_normal.jpg" TargetMode="External" /><Relationship Id="rId299" Type="http://schemas.openxmlformats.org/officeDocument/2006/relationships/hyperlink" Target="http://pbs.twimg.com/profile_images/1063470872722202624/wsTKjSVw_normal.jpg" TargetMode="External" /><Relationship Id="rId300" Type="http://schemas.openxmlformats.org/officeDocument/2006/relationships/hyperlink" Target="http://pbs.twimg.com/profile_images/1151470985033506816/M5kfS4Qw_normal.png" TargetMode="External" /><Relationship Id="rId301" Type="http://schemas.openxmlformats.org/officeDocument/2006/relationships/hyperlink" Target="http://pbs.twimg.com/profile_images/1143102394772938757/8p7l5xI6_normal.png" TargetMode="External" /><Relationship Id="rId302" Type="http://schemas.openxmlformats.org/officeDocument/2006/relationships/hyperlink" Target="https://pbs.twimg.com/media/EFZMZxZWkAA6zh7.jpg" TargetMode="External" /><Relationship Id="rId303" Type="http://schemas.openxmlformats.org/officeDocument/2006/relationships/hyperlink" Target="https://pbs.twimg.com/media/EFZMppFWwAEb22K.jpg" TargetMode="External" /><Relationship Id="rId304" Type="http://schemas.openxmlformats.org/officeDocument/2006/relationships/hyperlink" Target="http://pbs.twimg.com/profile_images/1180567778471874561/C-tv5ONR_normal.jpg" TargetMode="External" /><Relationship Id="rId305" Type="http://schemas.openxmlformats.org/officeDocument/2006/relationships/hyperlink" Target="http://pbs.twimg.com/profile_images/1165582355530039297/SIZ2H7iu_normal.jpg" TargetMode="External" /><Relationship Id="rId306" Type="http://schemas.openxmlformats.org/officeDocument/2006/relationships/hyperlink" Target="http://pbs.twimg.com/profile_images/763962010107207680/m2kwQYkk_normal.jpg" TargetMode="External" /><Relationship Id="rId307" Type="http://schemas.openxmlformats.org/officeDocument/2006/relationships/hyperlink" Target="https://pbs.twimg.com/media/EG63ZZ8UUAAQKZG.jpg" TargetMode="External" /><Relationship Id="rId308" Type="http://schemas.openxmlformats.org/officeDocument/2006/relationships/hyperlink" Target="http://pbs.twimg.com/profile_images/473445359214018561/qMSIEbg7_normal.png" TargetMode="External" /><Relationship Id="rId309" Type="http://schemas.openxmlformats.org/officeDocument/2006/relationships/hyperlink" Target="https://pbs.twimg.com/media/EG7laMuX0AEyJ4P.jpg" TargetMode="External" /><Relationship Id="rId310" Type="http://schemas.openxmlformats.org/officeDocument/2006/relationships/hyperlink" Target="http://pbs.twimg.com/profile_images/3252984819/d9170b0629f5d56720a8807b0e4ad701_normal.jpeg" TargetMode="External" /><Relationship Id="rId311" Type="http://schemas.openxmlformats.org/officeDocument/2006/relationships/hyperlink" Target="http://pbs.twimg.com/profile_images/1056273050927271936/7jV1oq0F_normal.jpg" TargetMode="External" /><Relationship Id="rId312" Type="http://schemas.openxmlformats.org/officeDocument/2006/relationships/hyperlink" Target="http://pbs.twimg.com/profile_images/1175060567901507590/x4xzew7t_normal.jpg" TargetMode="External" /><Relationship Id="rId313" Type="http://schemas.openxmlformats.org/officeDocument/2006/relationships/hyperlink" Target="http://pbs.twimg.com/profile_images/1173059230334640128/pYo4H0m9_normal.jpg" TargetMode="External" /><Relationship Id="rId314" Type="http://schemas.openxmlformats.org/officeDocument/2006/relationships/hyperlink" Target="http://pbs.twimg.com/profile_images/1150630641341542402/nbYrKLjv_normal.jpg" TargetMode="External" /><Relationship Id="rId315" Type="http://schemas.openxmlformats.org/officeDocument/2006/relationships/hyperlink" Target="http://pbs.twimg.com/profile_images/1127679871986143233/kt9E70dC_normal.jpg" TargetMode="External" /><Relationship Id="rId316" Type="http://schemas.openxmlformats.org/officeDocument/2006/relationships/hyperlink" Target="http://pbs.twimg.com/profile_images/1180268486762868737/-TjdH925_normal.jpg" TargetMode="External" /><Relationship Id="rId317" Type="http://schemas.openxmlformats.org/officeDocument/2006/relationships/hyperlink" Target="http://pbs.twimg.com/profile_images/1024036664216150017/wcNTSLSv_normal.jpg" TargetMode="External" /><Relationship Id="rId318" Type="http://schemas.openxmlformats.org/officeDocument/2006/relationships/hyperlink" Target="http://pbs.twimg.com/profile_images/1160609097743384576/rr_gfZgG_normal.jpg" TargetMode="External" /><Relationship Id="rId319" Type="http://schemas.openxmlformats.org/officeDocument/2006/relationships/hyperlink" Target="http://pbs.twimg.com/profile_images/957976460328947712/m24rbtcl_normal.jpg" TargetMode="External" /><Relationship Id="rId320" Type="http://schemas.openxmlformats.org/officeDocument/2006/relationships/hyperlink" Target="http://pbs.twimg.com/profile_images/54466527/051808_001_normal.jpg" TargetMode="External" /><Relationship Id="rId321" Type="http://schemas.openxmlformats.org/officeDocument/2006/relationships/hyperlink" Target="http://pbs.twimg.com/profile_images/54466527/051808_001_normal.jpg" TargetMode="External" /><Relationship Id="rId322" Type="http://schemas.openxmlformats.org/officeDocument/2006/relationships/hyperlink" Target="http://pbs.twimg.com/profile_images/54466527/051808_001_normal.jpg" TargetMode="External" /><Relationship Id="rId323" Type="http://schemas.openxmlformats.org/officeDocument/2006/relationships/hyperlink" Target="http://pbs.twimg.com/profile_images/1125296824263245824/OD3qANN5_normal.jpg" TargetMode="External" /><Relationship Id="rId324" Type="http://schemas.openxmlformats.org/officeDocument/2006/relationships/hyperlink" Target="http://pbs.twimg.com/profile_images/1063664382440177669/rZq8bLb0_normal.jpg" TargetMode="External" /><Relationship Id="rId325" Type="http://schemas.openxmlformats.org/officeDocument/2006/relationships/hyperlink" Target="http://pbs.twimg.com/profile_images/876817021954015232/7ndv4iOl_normal.jpg" TargetMode="External" /><Relationship Id="rId326" Type="http://schemas.openxmlformats.org/officeDocument/2006/relationships/hyperlink" Target="http://pbs.twimg.com/profile_images/1008805880282931201/WZl1eZHa_normal.jpg" TargetMode="External" /><Relationship Id="rId327" Type="http://schemas.openxmlformats.org/officeDocument/2006/relationships/hyperlink" Target="http://pbs.twimg.com/profile_images/1149087377861693440/16Kq-Yow_normal.jpg" TargetMode="External" /><Relationship Id="rId328" Type="http://schemas.openxmlformats.org/officeDocument/2006/relationships/hyperlink" Target="http://pbs.twimg.com/profile_images/1099954329190985728/5xeD1bt5_normal.png" TargetMode="External" /><Relationship Id="rId329" Type="http://schemas.openxmlformats.org/officeDocument/2006/relationships/hyperlink" Target="http://pbs.twimg.com/profile_images/847189597092270080/x_GNpBQ4_normal.jpg" TargetMode="External" /><Relationship Id="rId330" Type="http://schemas.openxmlformats.org/officeDocument/2006/relationships/hyperlink" Target="http://pbs.twimg.com/profile_images/847189597092270080/x_GNpBQ4_normal.jpg" TargetMode="External" /><Relationship Id="rId331" Type="http://schemas.openxmlformats.org/officeDocument/2006/relationships/hyperlink" Target="https://pbs.twimg.com/media/EG__xwlXkAAltgI.jpg" TargetMode="External" /><Relationship Id="rId332" Type="http://schemas.openxmlformats.org/officeDocument/2006/relationships/hyperlink" Target="http://pbs.twimg.com/profile_images/1056329011050278912/KX7Jpn-F_normal.jpg" TargetMode="External" /><Relationship Id="rId333" Type="http://schemas.openxmlformats.org/officeDocument/2006/relationships/hyperlink" Target="http://pbs.twimg.com/profile_images/1174131776689541121/UhgtyArc_normal.jpg" TargetMode="External" /><Relationship Id="rId334" Type="http://schemas.openxmlformats.org/officeDocument/2006/relationships/hyperlink" Target="http://pbs.twimg.com/profile_images/1114209245510217728/Sw3xRBK6_normal.jpg" TargetMode="External" /><Relationship Id="rId335" Type="http://schemas.openxmlformats.org/officeDocument/2006/relationships/hyperlink" Target="https://pbs.twimg.com/media/D_nKzQGXsAAOYQ0.jpg" TargetMode="External" /><Relationship Id="rId336" Type="http://schemas.openxmlformats.org/officeDocument/2006/relationships/hyperlink" Target="http://pbs.twimg.com/profile_images/591575412880191490/eVU41ZDR_normal.jpg" TargetMode="External" /><Relationship Id="rId337" Type="http://schemas.openxmlformats.org/officeDocument/2006/relationships/hyperlink" Target="http://pbs.twimg.com/profile_images/591575412880191490/eVU41ZDR_normal.jpg" TargetMode="External" /><Relationship Id="rId338" Type="http://schemas.openxmlformats.org/officeDocument/2006/relationships/hyperlink" Target="http://pbs.twimg.com/profile_images/591575412880191490/eVU41ZDR_normal.jpg" TargetMode="External" /><Relationship Id="rId339" Type="http://schemas.openxmlformats.org/officeDocument/2006/relationships/hyperlink" Target="https://pbs.twimg.com/media/EGCTVN6XkAIbP8r.jpg" TargetMode="External" /><Relationship Id="rId340" Type="http://schemas.openxmlformats.org/officeDocument/2006/relationships/hyperlink" Target="http://pbs.twimg.com/profile_images/591575412880191490/eVU41ZDR_normal.jpg" TargetMode="External" /><Relationship Id="rId341" Type="http://schemas.openxmlformats.org/officeDocument/2006/relationships/hyperlink" Target="http://pbs.twimg.com/profile_images/591575412880191490/eVU41ZDR_normal.jpg" TargetMode="External" /><Relationship Id="rId342" Type="http://schemas.openxmlformats.org/officeDocument/2006/relationships/hyperlink" Target="http://pbs.twimg.com/profile_images/591575412880191490/eVU41ZDR_normal.jpg" TargetMode="External" /><Relationship Id="rId343" Type="http://schemas.openxmlformats.org/officeDocument/2006/relationships/hyperlink" Target="https://pbs.twimg.com/media/EHAtbAVUcAENtgU.jpg" TargetMode="External" /><Relationship Id="rId344" Type="http://schemas.openxmlformats.org/officeDocument/2006/relationships/hyperlink" Target="http://pbs.twimg.com/profile_images/1115091676446502912/wrw5aUas_normal.jpg" TargetMode="External" /><Relationship Id="rId345" Type="http://schemas.openxmlformats.org/officeDocument/2006/relationships/hyperlink" Target="http://pbs.twimg.com/profile_images/1166091899096244227/VRL5Woq-_normal.jpg" TargetMode="External" /><Relationship Id="rId346" Type="http://schemas.openxmlformats.org/officeDocument/2006/relationships/hyperlink" Target="http://pbs.twimg.com/profile_images/1166091899096244227/VRL5Woq-_normal.jpg" TargetMode="External" /><Relationship Id="rId347" Type="http://schemas.openxmlformats.org/officeDocument/2006/relationships/hyperlink" Target="http://pbs.twimg.com/profile_images/1170914892691329025/_BFm9ACW_normal.jpg" TargetMode="External" /><Relationship Id="rId348" Type="http://schemas.openxmlformats.org/officeDocument/2006/relationships/hyperlink" Target="http://pbs.twimg.com/profile_images/922490786863767552/Ozh2mspI_normal.jpg" TargetMode="External" /><Relationship Id="rId349" Type="http://schemas.openxmlformats.org/officeDocument/2006/relationships/hyperlink" Target="https://pbs.twimg.com/ext_tw_video_thumb/1180180650885865479/pu/img/3ss54dzSA3O2eeyu.jpg" TargetMode="External" /><Relationship Id="rId350" Type="http://schemas.openxmlformats.org/officeDocument/2006/relationships/hyperlink" Target="https://pbs.twimg.com/ext_tw_video_thumb/1180180650885865479/pu/img/3ss54dzSA3O2eeyu.jpg" TargetMode="External" /><Relationship Id="rId351" Type="http://schemas.openxmlformats.org/officeDocument/2006/relationships/hyperlink" Target="http://pbs.twimg.com/profile_images/1158314053544140801/mOIvmQDB_normal.jpg" TargetMode="External" /><Relationship Id="rId352" Type="http://schemas.openxmlformats.org/officeDocument/2006/relationships/hyperlink" Target="http://pbs.twimg.com/profile_images/1175543156101799936/1bkCOhh-_normal.jpg" TargetMode="External" /><Relationship Id="rId353" Type="http://schemas.openxmlformats.org/officeDocument/2006/relationships/hyperlink" Target="https://pbs.twimg.com/media/EGxzgg0X0AMhYut.png" TargetMode="External" /><Relationship Id="rId354" Type="http://schemas.openxmlformats.org/officeDocument/2006/relationships/hyperlink" Target="https://pbs.twimg.com/media/EGxzgg0X0AMhYut.png" TargetMode="External" /><Relationship Id="rId355" Type="http://schemas.openxmlformats.org/officeDocument/2006/relationships/hyperlink" Target="http://pbs.twimg.com/profile_images/1075046191262588928/YrlYkK2W_normal.jpg" TargetMode="External" /><Relationship Id="rId356" Type="http://schemas.openxmlformats.org/officeDocument/2006/relationships/hyperlink" Target="http://pbs.twimg.com/profile_images/1175543156101799936/1bkCOhh-_normal.jpg" TargetMode="External" /><Relationship Id="rId357" Type="http://schemas.openxmlformats.org/officeDocument/2006/relationships/hyperlink" Target="http://pbs.twimg.com/profile_images/1092505802965946370/RCYtBq7m_normal.jpg" TargetMode="External" /><Relationship Id="rId358" Type="http://schemas.openxmlformats.org/officeDocument/2006/relationships/hyperlink" Target="http://pbs.twimg.com/profile_images/1175543156101799936/1bkCOhh-_normal.jpg" TargetMode="External" /><Relationship Id="rId359" Type="http://schemas.openxmlformats.org/officeDocument/2006/relationships/hyperlink" Target="http://pbs.twimg.com/profile_images/1175543156101799936/1bkCOhh-_normal.jpg" TargetMode="External" /><Relationship Id="rId360" Type="http://schemas.openxmlformats.org/officeDocument/2006/relationships/hyperlink" Target="http://pbs.twimg.com/profile_images/1113114796000505857/beDbK9tI_normal.png" TargetMode="External" /><Relationship Id="rId361" Type="http://schemas.openxmlformats.org/officeDocument/2006/relationships/hyperlink" Target="http://pbs.twimg.com/profile_images/1175543156101799936/1bkCOhh-_normal.jpg" TargetMode="External" /><Relationship Id="rId362" Type="http://schemas.openxmlformats.org/officeDocument/2006/relationships/hyperlink" Target="http://pbs.twimg.com/profile_images/1113114796000505857/beDbK9tI_normal.png" TargetMode="External" /><Relationship Id="rId363" Type="http://schemas.openxmlformats.org/officeDocument/2006/relationships/hyperlink" Target="http://pbs.twimg.com/profile_images/1113114796000505857/beDbK9tI_normal.png" TargetMode="External" /><Relationship Id="rId364" Type="http://schemas.openxmlformats.org/officeDocument/2006/relationships/hyperlink" Target="http://pbs.twimg.com/profile_images/1175543156101799936/1bkCOhh-_normal.jpg" TargetMode="External" /><Relationship Id="rId365" Type="http://schemas.openxmlformats.org/officeDocument/2006/relationships/hyperlink" Target="http://pbs.twimg.com/profile_images/1175543156101799936/1bkCOhh-_normal.jpg" TargetMode="External" /><Relationship Id="rId366" Type="http://schemas.openxmlformats.org/officeDocument/2006/relationships/hyperlink" Target="http://pbs.twimg.com/profile_images/1175543156101799936/1bkCOhh-_normal.jpg" TargetMode="External" /><Relationship Id="rId367" Type="http://schemas.openxmlformats.org/officeDocument/2006/relationships/hyperlink" Target="http://pbs.twimg.com/profile_images/1175543156101799936/1bkCOhh-_normal.jpg" TargetMode="External" /><Relationship Id="rId368" Type="http://schemas.openxmlformats.org/officeDocument/2006/relationships/hyperlink" Target="https://pbs.twimg.com/media/EGx4QpuW4AQ9kcA.jpg" TargetMode="External" /><Relationship Id="rId369" Type="http://schemas.openxmlformats.org/officeDocument/2006/relationships/hyperlink" Target="http://pbs.twimg.com/profile_images/1175543156101799936/1bkCOhh-_normal.jpg" TargetMode="External" /><Relationship Id="rId370" Type="http://schemas.openxmlformats.org/officeDocument/2006/relationships/hyperlink" Target="http://pbs.twimg.com/profile_images/1175543156101799936/1bkCOhh-_normal.jpg" TargetMode="External" /><Relationship Id="rId371" Type="http://schemas.openxmlformats.org/officeDocument/2006/relationships/hyperlink" Target="http://pbs.twimg.com/profile_images/1173352540274143232/VEw6-1SN_normal.jpg" TargetMode="External" /><Relationship Id="rId372" Type="http://schemas.openxmlformats.org/officeDocument/2006/relationships/hyperlink" Target="http://pbs.twimg.com/profile_images/1175543156101799936/1bkCOhh-_normal.jpg" TargetMode="External" /><Relationship Id="rId373" Type="http://schemas.openxmlformats.org/officeDocument/2006/relationships/hyperlink" Target="http://pbs.twimg.com/profile_images/1140014550223347713/9qxKwM_1_normal.jpg" TargetMode="External" /><Relationship Id="rId374" Type="http://schemas.openxmlformats.org/officeDocument/2006/relationships/hyperlink" Target="http://pbs.twimg.com/profile_images/1175543156101799936/1bkCOhh-_normal.jpg" TargetMode="External" /><Relationship Id="rId375" Type="http://schemas.openxmlformats.org/officeDocument/2006/relationships/hyperlink" Target="http://pbs.twimg.com/profile_images/1142256448124137472/plWOKV2Z_normal.png" TargetMode="External" /><Relationship Id="rId376" Type="http://schemas.openxmlformats.org/officeDocument/2006/relationships/hyperlink" Target="http://pbs.twimg.com/profile_images/1142256448124137472/plWOKV2Z_normal.png" TargetMode="External" /><Relationship Id="rId377" Type="http://schemas.openxmlformats.org/officeDocument/2006/relationships/hyperlink" Target="https://pbs.twimg.com/ext_tw_video_thumb/1184573657332494338/pu/img/UMOOKEqOtxSfjUcv.jpg" TargetMode="External" /><Relationship Id="rId378" Type="http://schemas.openxmlformats.org/officeDocument/2006/relationships/hyperlink" Target="http://pbs.twimg.com/profile_images/1175543156101799936/1bkCOhh-_normal.jpg" TargetMode="External" /><Relationship Id="rId379" Type="http://schemas.openxmlformats.org/officeDocument/2006/relationships/hyperlink" Target="http://pbs.twimg.com/profile_images/1175543156101799936/1bkCOhh-_normal.jpg" TargetMode="External" /><Relationship Id="rId380" Type="http://schemas.openxmlformats.org/officeDocument/2006/relationships/hyperlink" Target="https://pbs.twimg.com/ext_tw_video_thumb/1184573657332494338/pu/img/UMOOKEqOtxSfjUcv.jpg" TargetMode="External" /><Relationship Id="rId381" Type="http://schemas.openxmlformats.org/officeDocument/2006/relationships/hyperlink" Target="http://pbs.twimg.com/profile_images/1171923535356317696/R1CaoIv-_normal.jpg" TargetMode="External" /><Relationship Id="rId382" Type="http://schemas.openxmlformats.org/officeDocument/2006/relationships/hyperlink" Target="http://pbs.twimg.com/profile_images/957452902754168833/HK6yBieq_normal.jpg" TargetMode="External" /><Relationship Id="rId383" Type="http://schemas.openxmlformats.org/officeDocument/2006/relationships/hyperlink" Target="http://pbs.twimg.com/profile_images/1183558645067538435/B9P2uiED_normal.jpg" TargetMode="External" /><Relationship Id="rId384" Type="http://schemas.openxmlformats.org/officeDocument/2006/relationships/hyperlink" Target="http://pbs.twimg.com/profile_images/885197606149914629/1JqNdq2o_normal.jpg" TargetMode="External" /><Relationship Id="rId385" Type="http://schemas.openxmlformats.org/officeDocument/2006/relationships/hyperlink" Target="http://pbs.twimg.com/profile_images/1179495510509531136/-sSlI_Kz_normal.jpg" TargetMode="External" /><Relationship Id="rId386" Type="http://schemas.openxmlformats.org/officeDocument/2006/relationships/hyperlink" Target="https://pbs.twimg.com/media/EHDxqrBW4AAhPOY.jpg" TargetMode="External" /><Relationship Id="rId387" Type="http://schemas.openxmlformats.org/officeDocument/2006/relationships/hyperlink" Target="http://pbs.twimg.com/profile_images/897485156004413441/DmqhQjsY_normal.jpg" TargetMode="External" /><Relationship Id="rId388" Type="http://schemas.openxmlformats.org/officeDocument/2006/relationships/hyperlink" Target="http://pbs.twimg.com/profile_images/1184994387438256128/tAUJ3-Ds_normal.jpg" TargetMode="External" /><Relationship Id="rId389" Type="http://schemas.openxmlformats.org/officeDocument/2006/relationships/hyperlink" Target="http://pbs.twimg.com/profile_images/1181191845520576513/dHBXu8bf_normal.jpg" TargetMode="External" /><Relationship Id="rId390" Type="http://schemas.openxmlformats.org/officeDocument/2006/relationships/hyperlink" Target="http://pbs.twimg.com/profile_images/633071996729864192/yyXn67jU_normal.jpg" TargetMode="External" /><Relationship Id="rId391" Type="http://schemas.openxmlformats.org/officeDocument/2006/relationships/hyperlink" Target="http://pbs.twimg.com/profile_images/3659167314/66eeef62767ff827a5e76e100cb91dd7_normal.jpeg" TargetMode="External" /><Relationship Id="rId392" Type="http://schemas.openxmlformats.org/officeDocument/2006/relationships/hyperlink" Target="http://pbs.twimg.com/profile_images/3659167314/66eeef62767ff827a5e76e100cb91dd7_normal.jpeg" TargetMode="External" /><Relationship Id="rId393" Type="http://schemas.openxmlformats.org/officeDocument/2006/relationships/hyperlink" Target="http://pbs.twimg.com/profile_images/3659167314/66eeef62767ff827a5e76e100cb91dd7_normal.jpeg" TargetMode="External" /><Relationship Id="rId394" Type="http://schemas.openxmlformats.org/officeDocument/2006/relationships/hyperlink" Target="http://pbs.twimg.com/profile_images/3659167314/66eeef62767ff827a5e76e100cb91dd7_normal.jpeg" TargetMode="External" /><Relationship Id="rId395" Type="http://schemas.openxmlformats.org/officeDocument/2006/relationships/hyperlink" Target="http://pbs.twimg.com/profile_images/3659167314/66eeef62767ff827a5e76e100cb91dd7_normal.jpeg" TargetMode="External" /><Relationship Id="rId396" Type="http://schemas.openxmlformats.org/officeDocument/2006/relationships/hyperlink" Target="http://pbs.twimg.com/profile_images/3659167314/66eeef62767ff827a5e76e100cb91dd7_normal.jpeg" TargetMode="External" /><Relationship Id="rId397" Type="http://schemas.openxmlformats.org/officeDocument/2006/relationships/hyperlink" Target="http://pbs.twimg.com/profile_images/3659167314/66eeef62767ff827a5e76e100cb91dd7_normal.jpeg" TargetMode="External" /><Relationship Id="rId398" Type="http://schemas.openxmlformats.org/officeDocument/2006/relationships/hyperlink" Target="http://pbs.twimg.com/profile_images/3659167314/66eeef62767ff827a5e76e100cb91dd7_normal.jpeg" TargetMode="External" /><Relationship Id="rId399" Type="http://schemas.openxmlformats.org/officeDocument/2006/relationships/hyperlink" Target="http://pbs.twimg.com/profile_images/3659167314/66eeef62767ff827a5e76e100cb91dd7_normal.jpeg" TargetMode="External" /><Relationship Id="rId400" Type="http://schemas.openxmlformats.org/officeDocument/2006/relationships/hyperlink" Target="http://pbs.twimg.com/profile_images/3659167314/66eeef62767ff827a5e76e100cb91dd7_normal.jpeg" TargetMode="External" /><Relationship Id="rId401" Type="http://schemas.openxmlformats.org/officeDocument/2006/relationships/hyperlink" Target="http://pbs.twimg.com/profile_images/3659167314/66eeef62767ff827a5e76e100cb91dd7_normal.jpeg" TargetMode="External" /><Relationship Id="rId402" Type="http://schemas.openxmlformats.org/officeDocument/2006/relationships/hyperlink" Target="http://pbs.twimg.com/profile_images/3659167314/66eeef62767ff827a5e76e100cb91dd7_normal.jpeg" TargetMode="External" /><Relationship Id="rId403" Type="http://schemas.openxmlformats.org/officeDocument/2006/relationships/hyperlink" Target="http://pbs.twimg.com/profile_images/3659167314/66eeef62767ff827a5e76e100cb91dd7_normal.jpeg" TargetMode="External" /><Relationship Id="rId404" Type="http://schemas.openxmlformats.org/officeDocument/2006/relationships/hyperlink" Target="http://pbs.twimg.com/profile_images/3659167314/66eeef62767ff827a5e76e100cb91dd7_normal.jpeg" TargetMode="External" /><Relationship Id="rId405" Type="http://schemas.openxmlformats.org/officeDocument/2006/relationships/hyperlink" Target="https://pbs.twimg.com/tweet_video_thumb/EHEM4RdWoAEfvcb.jpg" TargetMode="External" /><Relationship Id="rId406" Type="http://schemas.openxmlformats.org/officeDocument/2006/relationships/hyperlink" Target="http://pbs.twimg.com/profile_images/1160545934482333696/KNXOs1A8_normal.jpg" TargetMode="External" /><Relationship Id="rId407" Type="http://schemas.openxmlformats.org/officeDocument/2006/relationships/hyperlink" Target="http://pbs.twimg.com/profile_images/1160545934482333696/KNXOs1A8_normal.jpg" TargetMode="External" /><Relationship Id="rId408" Type="http://schemas.openxmlformats.org/officeDocument/2006/relationships/hyperlink" Target="http://pbs.twimg.com/profile_images/1160545934482333696/KNXOs1A8_normal.jpg" TargetMode="External" /><Relationship Id="rId409" Type="http://schemas.openxmlformats.org/officeDocument/2006/relationships/hyperlink" Target="http://pbs.twimg.com/profile_images/1160545934482333696/KNXOs1A8_normal.jpg" TargetMode="External" /><Relationship Id="rId410" Type="http://schemas.openxmlformats.org/officeDocument/2006/relationships/hyperlink" Target="http://pbs.twimg.com/profile_images/1160545934482333696/KNXOs1A8_normal.jpg" TargetMode="External" /><Relationship Id="rId411" Type="http://schemas.openxmlformats.org/officeDocument/2006/relationships/hyperlink" Target="http://pbs.twimg.com/profile_images/1160545934482333696/KNXOs1A8_normal.jpg" TargetMode="External" /><Relationship Id="rId412" Type="http://schemas.openxmlformats.org/officeDocument/2006/relationships/hyperlink" Target="http://pbs.twimg.com/profile_images/1160545934482333696/KNXOs1A8_normal.jpg" TargetMode="External" /><Relationship Id="rId413" Type="http://schemas.openxmlformats.org/officeDocument/2006/relationships/hyperlink" Target="http://pbs.twimg.com/profile_images/1160545934482333696/KNXOs1A8_normal.jpg" TargetMode="External" /><Relationship Id="rId414" Type="http://schemas.openxmlformats.org/officeDocument/2006/relationships/hyperlink" Target="http://pbs.twimg.com/profile_images/1160545934482333696/KNXOs1A8_normal.jpg" TargetMode="External" /><Relationship Id="rId415" Type="http://schemas.openxmlformats.org/officeDocument/2006/relationships/hyperlink" Target="http://pbs.twimg.com/profile_images/1160545934482333696/KNXOs1A8_normal.jpg" TargetMode="External" /><Relationship Id="rId416" Type="http://schemas.openxmlformats.org/officeDocument/2006/relationships/hyperlink" Target="http://pbs.twimg.com/profile_images/1160545934482333696/KNXOs1A8_normal.jpg" TargetMode="External" /><Relationship Id="rId417" Type="http://schemas.openxmlformats.org/officeDocument/2006/relationships/hyperlink" Target="http://pbs.twimg.com/profile_images/971034496555454464/hUTGTkpJ_normal.jpg" TargetMode="External" /><Relationship Id="rId418" Type="http://schemas.openxmlformats.org/officeDocument/2006/relationships/hyperlink" Target="https://pbs.twimg.com/media/EG2PWvpX4AEG91R.jpg" TargetMode="External" /><Relationship Id="rId419" Type="http://schemas.openxmlformats.org/officeDocument/2006/relationships/hyperlink" Target="https://pbs.twimg.com/media/EGCzkH2WwAAeBiN.jpg" TargetMode="External" /><Relationship Id="rId420" Type="http://schemas.openxmlformats.org/officeDocument/2006/relationships/hyperlink" Target="https://pbs.twimg.com/media/EGH9KIKWwAECxmM.png" TargetMode="External" /><Relationship Id="rId421" Type="http://schemas.openxmlformats.org/officeDocument/2006/relationships/hyperlink" Target="https://pbs.twimg.com/media/EGSQV7uW4AE80Tg.jpg" TargetMode="External" /><Relationship Id="rId422" Type="http://schemas.openxmlformats.org/officeDocument/2006/relationships/hyperlink" Target="https://pbs.twimg.com/media/EGcjhUpWkAEIX5M.png" TargetMode="External" /><Relationship Id="rId423" Type="http://schemas.openxmlformats.org/officeDocument/2006/relationships/hyperlink" Target="https://pbs.twimg.com/media/EGhoKIlWoAAoZXZ.jpg" TargetMode="External" /><Relationship Id="rId424" Type="http://schemas.openxmlformats.org/officeDocument/2006/relationships/hyperlink" Target="https://pbs.twimg.com/media/EG7eM8qXkAUEcVz.png" TargetMode="External" /><Relationship Id="rId425" Type="http://schemas.openxmlformats.org/officeDocument/2006/relationships/hyperlink" Target="https://pbs.twimg.com/media/EG70bOEXYAAoHWI.jpg" TargetMode="External" /><Relationship Id="rId426" Type="http://schemas.openxmlformats.org/officeDocument/2006/relationships/hyperlink" Target="https://pbs.twimg.com/media/EHAnzAcWsAYvGKP.png" TargetMode="External" /><Relationship Id="rId427" Type="http://schemas.openxmlformats.org/officeDocument/2006/relationships/hyperlink" Target="https://pbs.twimg.com/media/EHFxYYvXkAUQCqj.jpg" TargetMode="External" /><Relationship Id="rId428" Type="http://schemas.openxmlformats.org/officeDocument/2006/relationships/hyperlink" Target="https://pbs.twimg.com/media/EG8MbS8U4AAundF.jpg" TargetMode="External" /><Relationship Id="rId429" Type="http://schemas.openxmlformats.org/officeDocument/2006/relationships/hyperlink" Target="https://pbs.twimg.com/media/EHAS1tAUUAEFodm.jpg" TargetMode="External" /><Relationship Id="rId430" Type="http://schemas.openxmlformats.org/officeDocument/2006/relationships/hyperlink" Target="https://pbs.twimg.com/media/EHEyNTWVUAAsBTC.jpg" TargetMode="External" /><Relationship Id="rId431" Type="http://schemas.openxmlformats.org/officeDocument/2006/relationships/hyperlink" Target="https://pbs.twimg.com/media/EHF7jq6UEAARFiA.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182013002637201408/vw9JfQCe_normal.jpg" TargetMode="External" /><Relationship Id="rId434" Type="http://schemas.openxmlformats.org/officeDocument/2006/relationships/hyperlink" Target="http://pbs.twimg.com/profile_images/1182387654807023616/wKUQ1jWQ_normal.jpg" TargetMode="External" /><Relationship Id="rId435" Type="http://schemas.openxmlformats.org/officeDocument/2006/relationships/hyperlink" Target="http://pbs.twimg.com/profile_images/1002484130632949760/-wc-oJvP_normal.jpg" TargetMode="External" /><Relationship Id="rId436" Type="http://schemas.openxmlformats.org/officeDocument/2006/relationships/hyperlink" Target="http://pbs.twimg.com/profile_images/1002484130632949760/-wc-oJvP_normal.jpg" TargetMode="External" /><Relationship Id="rId437" Type="http://schemas.openxmlformats.org/officeDocument/2006/relationships/hyperlink" Target="http://pbs.twimg.com/profile_images/1002484130632949760/-wc-oJvP_normal.jpg" TargetMode="External" /><Relationship Id="rId438" Type="http://schemas.openxmlformats.org/officeDocument/2006/relationships/hyperlink" Target="http://pbs.twimg.com/profile_images/1002484130632949760/-wc-oJvP_normal.jpg" TargetMode="External" /><Relationship Id="rId439" Type="http://schemas.openxmlformats.org/officeDocument/2006/relationships/hyperlink" Target="https://twitter.com/#!/rolex/status/1169256887587676161" TargetMode="External" /><Relationship Id="rId440" Type="http://schemas.openxmlformats.org/officeDocument/2006/relationships/hyperlink" Target="https://twitter.com/#!/larryneelis/status/1179958485263323137" TargetMode="External" /><Relationship Id="rId441" Type="http://schemas.openxmlformats.org/officeDocument/2006/relationships/hyperlink" Target="https://twitter.com/#!/rashawnscott/status/1179990249700651008" TargetMode="External" /><Relationship Id="rId442" Type="http://schemas.openxmlformats.org/officeDocument/2006/relationships/hyperlink" Target="https://twitter.com/#!/kelle938/status/1179997627242483712" TargetMode="External" /><Relationship Id="rId443" Type="http://schemas.openxmlformats.org/officeDocument/2006/relationships/hyperlink" Target="https://twitter.com/#!/jcw05887206/status/1180017216999378944" TargetMode="External" /><Relationship Id="rId444" Type="http://schemas.openxmlformats.org/officeDocument/2006/relationships/hyperlink" Target="https://twitter.com/#!/enterandwincoza/status/1180076348556972032" TargetMode="External" /><Relationship Id="rId445" Type="http://schemas.openxmlformats.org/officeDocument/2006/relationships/hyperlink" Target="https://twitter.com/#!/djseanswift1/status/1180102821351436299" TargetMode="External" /><Relationship Id="rId446" Type="http://schemas.openxmlformats.org/officeDocument/2006/relationships/hyperlink" Target="https://twitter.com/#!/clark_gasm/status/1180133679798067201" TargetMode="External" /><Relationship Id="rId447" Type="http://schemas.openxmlformats.org/officeDocument/2006/relationships/hyperlink" Target="https://twitter.com/#!/tafkabdhcg73/status/1180134481459630080" TargetMode="External" /><Relationship Id="rId448" Type="http://schemas.openxmlformats.org/officeDocument/2006/relationships/hyperlink" Target="https://twitter.com/#!/impettyasfuck/status/1180150920602095616" TargetMode="External" /><Relationship Id="rId449" Type="http://schemas.openxmlformats.org/officeDocument/2006/relationships/hyperlink" Target="https://twitter.com/#!/wthompsonjd/status/1180162137202860032" TargetMode="External" /><Relationship Id="rId450" Type="http://schemas.openxmlformats.org/officeDocument/2006/relationships/hyperlink" Target="https://twitter.com/#!/bmwillz1/status/1180176580452196354" TargetMode="External" /><Relationship Id="rId451" Type="http://schemas.openxmlformats.org/officeDocument/2006/relationships/hyperlink" Target="https://twitter.com/#!/aubboq/status/1180182031583584257" TargetMode="External" /><Relationship Id="rId452" Type="http://schemas.openxmlformats.org/officeDocument/2006/relationships/hyperlink" Target="https://twitter.com/#!/cortessemia/status/1180191512614686720" TargetMode="External" /><Relationship Id="rId453" Type="http://schemas.openxmlformats.org/officeDocument/2006/relationships/hyperlink" Target="https://twitter.com/#!/jodingerscat/status/1175408248419168256" TargetMode="External" /><Relationship Id="rId454" Type="http://schemas.openxmlformats.org/officeDocument/2006/relationships/hyperlink" Target="https://twitter.com/#!/maybepilejokes/status/1180208732002648064" TargetMode="External" /><Relationship Id="rId455" Type="http://schemas.openxmlformats.org/officeDocument/2006/relationships/hyperlink" Target="https://twitter.com/#!/cffschroeder/status/1180248192803147776" TargetMode="External" /><Relationship Id="rId456" Type="http://schemas.openxmlformats.org/officeDocument/2006/relationships/hyperlink" Target="https://twitter.com/#!/cherrycordial98/status/1180250056940634112" TargetMode="External" /><Relationship Id="rId457" Type="http://schemas.openxmlformats.org/officeDocument/2006/relationships/hyperlink" Target="https://twitter.com/#!/meladalklimat/status/1180250160540114945" TargetMode="External" /><Relationship Id="rId458" Type="http://schemas.openxmlformats.org/officeDocument/2006/relationships/hyperlink" Target="https://twitter.com/#!/cindizzi/status/1180261672331538432" TargetMode="External" /><Relationship Id="rId459" Type="http://schemas.openxmlformats.org/officeDocument/2006/relationships/hyperlink" Target="https://twitter.com/#!/younglistener/status/1180269967645839360" TargetMode="External" /><Relationship Id="rId460" Type="http://schemas.openxmlformats.org/officeDocument/2006/relationships/hyperlink" Target="https://twitter.com/#!/migali/status/1180283466627391488" TargetMode="External" /><Relationship Id="rId461" Type="http://schemas.openxmlformats.org/officeDocument/2006/relationships/hyperlink" Target="https://twitter.com/#!/gk73986146/status/1180305437062844418" TargetMode="External" /><Relationship Id="rId462" Type="http://schemas.openxmlformats.org/officeDocument/2006/relationships/hyperlink" Target="https://twitter.com/#!/entitybeyond/status/1180345959286329344" TargetMode="External" /><Relationship Id="rId463" Type="http://schemas.openxmlformats.org/officeDocument/2006/relationships/hyperlink" Target="https://twitter.com/#!/jeggit/status/1180458047539482627" TargetMode="External" /><Relationship Id="rId464" Type="http://schemas.openxmlformats.org/officeDocument/2006/relationships/hyperlink" Target="https://twitter.com/#!/madmontesaurus/status/1180460873787351040" TargetMode="External" /><Relationship Id="rId465" Type="http://schemas.openxmlformats.org/officeDocument/2006/relationships/hyperlink" Target="https://twitter.com/#!/lyricsbytia/status/1180471072103288832" TargetMode="External" /><Relationship Id="rId466" Type="http://schemas.openxmlformats.org/officeDocument/2006/relationships/hyperlink" Target="https://twitter.com/#!/scottglasspool/status/1180478245164081152" TargetMode="External" /><Relationship Id="rId467" Type="http://schemas.openxmlformats.org/officeDocument/2006/relationships/hyperlink" Target="https://twitter.com/#!/bear1forty1/status/1180484592169447424" TargetMode="External" /><Relationship Id="rId468" Type="http://schemas.openxmlformats.org/officeDocument/2006/relationships/hyperlink" Target="https://twitter.com/#!/dragonsexclndr/status/1180503259150258182" TargetMode="External" /><Relationship Id="rId469" Type="http://schemas.openxmlformats.org/officeDocument/2006/relationships/hyperlink" Target="https://twitter.com/#!/drkajalsingh1/status/1180504173919363077" TargetMode="External" /><Relationship Id="rId470" Type="http://schemas.openxmlformats.org/officeDocument/2006/relationships/hyperlink" Target="https://twitter.com/#!/dustymoonshine/status/1180520491687333888" TargetMode="External" /><Relationship Id="rId471" Type="http://schemas.openxmlformats.org/officeDocument/2006/relationships/hyperlink" Target="https://twitter.com/#!/scottiemcscoots/status/1180554195130298368" TargetMode="External" /><Relationship Id="rId472" Type="http://schemas.openxmlformats.org/officeDocument/2006/relationships/hyperlink" Target="https://twitter.com/#!/ludosbestfriend/status/1180593937183981572" TargetMode="External" /><Relationship Id="rId473" Type="http://schemas.openxmlformats.org/officeDocument/2006/relationships/hyperlink" Target="https://twitter.com/#!/supgirl/status/1180624410656403457" TargetMode="External" /><Relationship Id="rId474" Type="http://schemas.openxmlformats.org/officeDocument/2006/relationships/hyperlink" Target="https://twitter.com/#!/taylorctaylor67/status/1180645341550518272" TargetMode="External" /><Relationship Id="rId475" Type="http://schemas.openxmlformats.org/officeDocument/2006/relationships/hyperlink" Target="https://twitter.com/#!/cdnolympichorse/status/1180650717784219651" TargetMode="External" /><Relationship Id="rId476" Type="http://schemas.openxmlformats.org/officeDocument/2006/relationships/hyperlink" Target="https://twitter.com/#!/itsjustisaac_/status/1180670594016145408" TargetMode="External" /><Relationship Id="rId477" Type="http://schemas.openxmlformats.org/officeDocument/2006/relationships/hyperlink" Target="https://twitter.com/#!/hildedonnak/status/1180697952253169664" TargetMode="External" /><Relationship Id="rId478" Type="http://schemas.openxmlformats.org/officeDocument/2006/relationships/hyperlink" Target="https://twitter.com/#!/nocontxtbilly/status/1180722205329506305" TargetMode="External" /><Relationship Id="rId479" Type="http://schemas.openxmlformats.org/officeDocument/2006/relationships/hyperlink" Target="https://twitter.com/#!/8bitcanvas/status/1180086952801865729" TargetMode="External" /><Relationship Id="rId480" Type="http://schemas.openxmlformats.org/officeDocument/2006/relationships/hyperlink" Target="https://twitter.com/#!/8bitcanvas/status/1180087208138567680" TargetMode="External" /><Relationship Id="rId481" Type="http://schemas.openxmlformats.org/officeDocument/2006/relationships/hyperlink" Target="https://twitter.com/#!/9888/status/1180736160089268224" TargetMode="External" /><Relationship Id="rId482" Type="http://schemas.openxmlformats.org/officeDocument/2006/relationships/hyperlink" Target="https://twitter.com/#!/sisteragm/status/1180804930216562689" TargetMode="External" /><Relationship Id="rId483" Type="http://schemas.openxmlformats.org/officeDocument/2006/relationships/hyperlink" Target="https://twitter.com/#!/sisteragm/status/1180805519277219840" TargetMode="External" /><Relationship Id="rId484" Type="http://schemas.openxmlformats.org/officeDocument/2006/relationships/hyperlink" Target="https://twitter.com/#!/shellz_gotcheez/status/1180857222823337992" TargetMode="External" /><Relationship Id="rId485" Type="http://schemas.openxmlformats.org/officeDocument/2006/relationships/hyperlink" Target="https://twitter.com/#!/hallmum5/status/1180894221793935360" TargetMode="External" /><Relationship Id="rId486" Type="http://schemas.openxmlformats.org/officeDocument/2006/relationships/hyperlink" Target="https://twitter.com/#!/nmoorewrites/status/1180903355872432128" TargetMode="External" /><Relationship Id="rId487" Type="http://schemas.openxmlformats.org/officeDocument/2006/relationships/hyperlink" Target="https://twitter.com/#!/cyberbulliespod/status/1180937322172428289" TargetMode="External" /><Relationship Id="rId488" Type="http://schemas.openxmlformats.org/officeDocument/2006/relationships/hyperlink" Target="https://twitter.com/#!/kenny973/status/1180953305532555265" TargetMode="External" /><Relationship Id="rId489" Type="http://schemas.openxmlformats.org/officeDocument/2006/relationships/hyperlink" Target="https://twitter.com/#!/appdropped_uk/status/1180995423131115522" TargetMode="External" /><Relationship Id="rId490" Type="http://schemas.openxmlformats.org/officeDocument/2006/relationships/hyperlink" Target="https://twitter.com/#!/lzats/status/1180997498388799488" TargetMode="External" /><Relationship Id="rId491" Type="http://schemas.openxmlformats.org/officeDocument/2006/relationships/hyperlink" Target="https://twitter.com/#!/magicantmelody/status/1181048938788511744" TargetMode="External" /><Relationship Id="rId492" Type="http://schemas.openxmlformats.org/officeDocument/2006/relationships/hyperlink" Target="https://twitter.com/#!/littleroc02/status/1181107593214865408" TargetMode="External" /><Relationship Id="rId493" Type="http://schemas.openxmlformats.org/officeDocument/2006/relationships/hyperlink" Target="https://twitter.com/#!/dark_kudoh/status/1181121321947860992" TargetMode="External" /><Relationship Id="rId494" Type="http://schemas.openxmlformats.org/officeDocument/2006/relationships/hyperlink" Target="https://twitter.com/#!/sandtonseedlin1/status/1181140934198734848" TargetMode="External" /><Relationship Id="rId495" Type="http://schemas.openxmlformats.org/officeDocument/2006/relationships/hyperlink" Target="https://twitter.com/#!/drug8514/status/1181150946052595712" TargetMode="External" /><Relationship Id="rId496" Type="http://schemas.openxmlformats.org/officeDocument/2006/relationships/hyperlink" Target="https://twitter.com/#!/pinkstips/status/1181162818940407808" TargetMode="External" /><Relationship Id="rId497" Type="http://schemas.openxmlformats.org/officeDocument/2006/relationships/hyperlink" Target="https://twitter.com/#!/phillylama/status/1181173299889496064" TargetMode="External" /><Relationship Id="rId498" Type="http://schemas.openxmlformats.org/officeDocument/2006/relationships/hyperlink" Target="https://twitter.com/#!/avinash91251851/status/1181181249018155008" TargetMode="External" /><Relationship Id="rId499" Type="http://schemas.openxmlformats.org/officeDocument/2006/relationships/hyperlink" Target="https://twitter.com/#!/correctingnjt/status/1181222139044777984" TargetMode="External" /><Relationship Id="rId500" Type="http://schemas.openxmlformats.org/officeDocument/2006/relationships/hyperlink" Target="https://twitter.com/#!/yilpy/status/1181312181876473856" TargetMode="External" /><Relationship Id="rId501" Type="http://schemas.openxmlformats.org/officeDocument/2006/relationships/hyperlink" Target="https://twitter.com/#!/agentbigbutt/status/1181318628639162370" TargetMode="External" /><Relationship Id="rId502" Type="http://schemas.openxmlformats.org/officeDocument/2006/relationships/hyperlink" Target="https://twitter.com/#!/thatcasshole/status/1181353901171195904" TargetMode="External" /><Relationship Id="rId503" Type="http://schemas.openxmlformats.org/officeDocument/2006/relationships/hyperlink" Target="https://twitter.com/#!/jhonnyadawau/status/1181415196121849856" TargetMode="External" /><Relationship Id="rId504" Type="http://schemas.openxmlformats.org/officeDocument/2006/relationships/hyperlink" Target="https://twitter.com/#!/themodelstore/status/1181515171052883968" TargetMode="External" /><Relationship Id="rId505" Type="http://schemas.openxmlformats.org/officeDocument/2006/relationships/hyperlink" Target="https://twitter.com/#!/babytotoddlers/status/1181540688845950976" TargetMode="External" /><Relationship Id="rId506" Type="http://schemas.openxmlformats.org/officeDocument/2006/relationships/hyperlink" Target="https://twitter.com/#!/liminaljustice/status/1181606210426068992" TargetMode="External" /><Relationship Id="rId507" Type="http://schemas.openxmlformats.org/officeDocument/2006/relationships/hyperlink" Target="https://twitter.com/#!/hypnobabies/status/1181630469798019074" TargetMode="External" /><Relationship Id="rId508" Type="http://schemas.openxmlformats.org/officeDocument/2006/relationships/hyperlink" Target="https://twitter.com/#!/csherbs19/status/1181638405735800833" TargetMode="External" /><Relationship Id="rId509" Type="http://schemas.openxmlformats.org/officeDocument/2006/relationships/hyperlink" Target="https://twitter.com/#!/momandnewborn/status/1181641123716108288" TargetMode="External" /><Relationship Id="rId510" Type="http://schemas.openxmlformats.org/officeDocument/2006/relationships/hyperlink" Target="https://twitter.com/#!/slidellmemorial/status/1181637998405996545" TargetMode="External" /><Relationship Id="rId511" Type="http://schemas.openxmlformats.org/officeDocument/2006/relationships/hyperlink" Target="https://twitter.com/#!/nursinperson/status/1181642627625750528" TargetMode="External" /><Relationship Id="rId512" Type="http://schemas.openxmlformats.org/officeDocument/2006/relationships/hyperlink" Target="https://twitter.com/#!/dnl62/status/1181661485174546432" TargetMode="External" /><Relationship Id="rId513" Type="http://schemas.openxmlformats.org/officeDocument/2006/relationships/hyperlink" Target="https://twitter.com/#!/disneykid1955/status/1181667676629999616" TargetMode="External" /><Relationship Id="rId514" Type="http://schemas.openxmlformats.org/officeDocument/2006/relationships/hyperlink" Target="https://twitter.com/#!/doulacareusa/status/1181761557849505792" TargetMode="External" /><Relationship Id="rId515" Type="http://schemas.openxmlformats.org/officeDocument/2006/relationships/hyperlink" Target="https://twitter.com/#!/challengegodess/status/1181770123964813313" TargetMode="External" /><Relationship Id="rId516" Type="http://schemas.openxmlformats.org/officeDocument/2006/relationships/hyperlink" Target="https://twitter.com/#!/misophonicspree/status/1181779284341350400" TargetMode="External" /><Relationship Id="rId517" Type="http://schemas.openxmlformats.org/officeDocument/2006/relationships/hyperlink" Target="https://twitter.com/#!/golden_3tree/status/1181839219573981185" TargetMode="External" /><Relationship Id="rId518" Type="http://schemas.openxmlformats.org/officeDocument/2006/relationships/hyperlink" Target="https://twitter.com/#!/golden_3tree/status/1181839225546665984" TargetMode="External" /><Relationship Id="rId519" Type="http://schemas.openxmlformats.org/officeDocument/2006/relationships/hyperlink" Target="https://twitter.com/#!/8tama8tama/status/1181865404244713478" TargetMode="External" /><Relationship Id="rId520" Type="http://schemas.openxmlformats.org/officeDocument/2006/relationships/hyperlink" Target="https://twitter.com/#!/neel_shah/status/1181937992967114752" TargetMode="External" /><Relationship Id="rId521" Type="http://schemas.openxmlformats.org/officeDocument/2006/relationships/hyperlink" Target="https://twitter.com/#!/drmackendo/status/1181974701779931136" TargetMode="External" /><Relationship Id="rId522" Type="http://schemas.openxmlformats.org/officeDocument/2006/relationships/hyperlink" Target="https://twitter.com/#!/justanoutlawfic/status/1181975697163788295" TargetMode="External" /><Relationship Id="rId523" Type="http://schemas.openxmlformats.org/officeDocument/2006/relationships/hyperlink" Target="https://twitter.com/#!/girlygirlsguide/status/1181560154451582976" TargetMode="External" /><Relationship Id="rId524" Type="http://schemas.openxmlformats.org/officeDocument/2006/relationships/hyperlink" Target="https://twitter.com/#!/patriciasinglet/status/1181559756932161538" TargetMode="External" /><Relationship Id="rId525" Type="http://schemas.openxmlformats.org/officeDocument/2006/relationships/hyperlink" Target="https://twitter.com/#!/patriciasinglet/status/1181666382552997889" TargetMode="External" /><Relationship Id="rId526" Type="http://schemas.openxmlformats.org/officeDocument/2006/relationships/hyperlink" Target="https://twitter.com/#!/survivor_mums/status/1182020523829669893" TargetMode="External" /><Relationship Id="rId527" Type="http://schemas.openxmlformats.org/officeDocument/2006/relationships/hyperlink" Target="https://twitter.com/#!/patriciasinglet/status/1182024292361478145" TargetMode="External" /><Relationship Id="rId528" Type="http://schemas.openxmlformats.org/officeDocument/2006/relationships/hyperlink" Target="https://twitter.com/#!/layingegg/status/1182040210705715200" TargetMode="External" /><Relationship Id="rId529" Type="http://schemas.openxmlformats.org/officeDocument/2006/relationships/hyperlink" Target="https://twitter.com/#!/slackeyyyy/status/1182040832922341378" TargetMode="External" /><Relationship Id="rId530" Type="http://schemas.openxmlformats.org/officeDocument/2006/relationships/hyperlink" Target="https://twitter.com/#!/expectmore/status/1181935055855374337" TargetMode="External" /><Relationship Id="rId531" Type="http://schemas.openxmlformats.org/officeDocument/2006/relationships/hyperlink" Target="https://twitter.com/#!/caseycattell/status/1182083713913499648" TargetMode="External" /><Relationship Id="rId532" Type="http://schemas.openxmlformats.org/officeDocument/2006/relationships/hyperlink" Target="https://twitter.com/#!/ko_ono/status/1182120039769464833" TargetMode="External" /><Relationship Id="rId533" Type="http://schemas.openxmlformats.org/officeDocument/2006/relationships/hyperlink" Target="https://twitter.com/#!/torquetastic/status/1182145375118999553" TargetMode="External" /><Relationship Id="rId534" Type="http://schemas.openxmlformats.org/officeDocument/2006/relationships/hyperlink" Target="https://twitter.com/#!/_kleos_/status/1182145310178648065" TargetMode="External" /><Relationship Id="rId535" Type="http://schemas.openxmlformats.org/officeDocument/2006/relationships/hyperlink" Target="https://twitter.com/#!/sydrpfp/status/1182145533143592960" TargetMode="External" /><Relationship Id="rId536" Type="http://schemas.openxmlformats.org/officeDocument/2006/relationships/hyperlink" Target="https://twitter.com/#!/40010gawa/status/1182156502422810625" TargetMode="External" /><Relationship Id="rId537" Type="http://schemas.openxmlformats.org/officeDocument/2006/relationships/hyperlink" Target="https://twitter.com/#!/bends_the/status/1182215425683116032" TargetMode="External" /><Relationship Id="rId538" Type="http://schemas.openxmlformats.org/officeDocument/2006/relationships/hyperlink" Target="https://twitter.com/#!/kouta_birth/status/1182191352655699968" TargetMode="External" /><Relationship Id="rId539" Type="http://schemas.openxmlformats.org/officeDocument/2006/relationships/hyperlink" Target="https://twitter.com/#!/baruvola4/status/1182216787108085760" TargetMode="External" /><Relationship Id="rId540" Type="http://schemas.openxmlformats.org/officeDocument/2006/relationships/hyperlink" Target="https://twitter.com/#!/baruvola/status/1182117843145412609" TargetMode="External" /><Relationship Id="rId541" Type="http://schemas.openxmlformats.org/officeDocument/2006/relationships/hyperlink" Target="https://twitter.com/#!/baruvola4/status/1182217075307110401" TargetMode="External" /><Relationship Id="rId542" Type="http://schemas.openxmlformats.org/officeDocument/2006/relationships/hyperlink" Target="https://twitter.com/#!/baruvola4/status/1181780167653384192" TargetMode="External" /><Relationship Id="rId543" Type="http://schemas.openxmlformats.org/officeDocument/2006/relationships/hyperlink" Target="https://twitter.com/#!/baruvola4/status/1181786858918776833" TargetMode="External" /><Relationship Id="rId544" Type="http://schemas.openxmlformats.org/officeDocument/2006/relationships/hyperlink" Target="https://twitter.com/#!/baruvola4/status/1182145705558695936" TargetMode="External" /><Relationship Id="rId545" Type="http://schemas.openxmlformats.org/officeDocument/2006/relationships/hyperlink" Target="https://twitter.com/#!/fuji_latex/status/1182282750948069378" TargetMode="External" /><Relationship Id="rId546" Type="http://schemas.openxmlformats.org/officeDocument/2006/relationships/hyperlink" Target="https://twitter.com/#!/gardencuts/status/1181939867212767232" TargetMode="External" /><Relationship Id="rId547" Type="http://schemas.openxmlformats.org/officeDocument/2006/relationships/hyperlink" Target="https://twitter.com/#!/gardencuts/status/1182303689886900224" TargetMode="External" /><Relationship Id="rId548" Type="http://schemas.openxmlformats.org/officeDocument/2006/relationships/hyperlink" Target="https://twitter.com/#!/warpaintdfs/status/1182317940970053633" TargetMode="External" /><Relationship Id="rId549" Type="http://schemas.openxmlformats.org/officeDocument/2006/relationships/hyperlink" Target="https://twitter.com/#!/schmuckiiii/status/1182318251059109889" TargetMode="External" /><Relationship Id="rId550" Type="http://schemas.openxmlformats.org/officeDocument/2006/relationships/hyperlink" Target="https://twitter.com/#!/nlpublications/status/1182385312338571265" TargetMode="External" /><Relationship Id="rId551" Type="http://schemas.openxmlformats.org/officeDocument/2006/relationships/hyperlink" Target="https://twitter.com/#!/mandyshelton/status/1182385340725657600" TargetMode="External" /><Relationship Id="rId552" Type="http://schemas.openxmlformats.org/officeDocument/2006/relationships/hyperlink" Target="https://twitter.com/#!/tetojouhou_bot/status/1180962003986202625" TargetMode="External" /><Relationship Id="rId553" Type="http://schemas.openxmlformats.org/officeDocument/2006/relationships/hyperlink" Target="https://twitter.com/#!/tetojouhou_bot/status/1182411559605137408" TargetMode="External" /><Relationship Id="rId554" Type="http://schemas.openxmlformats.org/officeDocument/2006/relationships/hyperlink" Target="https://twitter.com/#!/azaliahjsalleh/status/1182498048884129792" TargetMode="External" /><Relationship Id="rId555" Type="http://schemas.openxmlformats.org/officeDocument/2006/relationships/hyperlink" Target="https://twitter.com/#!/hntrjmpr12/status/1182626947668611072" TargetMode="External" /><Relationship Id="rId556" Type="http://schemas.openxmlformats.org/officeDocument/2006/relationships/hyperlink" Target="https://twitter.com/#!/capricezfloyd/status/1182639757794390016" TargetMode="External" /><Relationship Id="rId557" Type="http://schemas.openxmlformats.org/officeDocument/2006/relationships/hyperlink" Target="https://twitter.com/#!/msenit4life/status/1182688404951228417" TargetMode="External" /><Relationship Id="rId558" Type="http://schemas.openxmlformats.org/officeDocument/2006/relationships/hyperlink" Target="https://twitter.com/#!/miahandley_/status/1182693136776204290" TargetMode="External" /><Relationship Id="rId559" Type="http://schemas.openxmlformats.org/officeDocument/2006/relationships/hyperlink" Target="https://twitter.com/#!/jeonbenet/status/1182730297437233153" TargetMode="External" /><Relationship Id="rId560" Type="http://schemas.openxmlformats.org/officeDocument/2006/relationships/hyperlink" Target="https://twitter.com/#!/lorsque_le_jour/status/1182651516051775488" TargetMode="External" /><Relationship Id="rId561" Type="http://schemas.openxmlformats.org/officeDocument/2006/relationships/hyperlink" Target="https://twitter.com/#!/aqualady_/status/1182745224889667591" TargetMode="External" /><Relationship Id="rId562" Type="http://schemas.openxmlformats.org/officeDocument/2006/relationships/hyperlink" Target="https://twitter.com/#!/rupernino/status/1182777502659272704" TargetMode="External" /><Relationship Id="rId563" Type="http://schemas.openxmlformats.org/officeDocument/2006/relationships/hyperlink" Target="https://twitter.com/#!/ariadnemaze/status/1182796229207560194" TargetMode="External" /><Relationship Id="rId564" Type="http://schemas.openxmlformats.org/officeDocument/2006/relationships/hyperlink" Target="https://twitter.com/#!/dwaltondamem/status/1182812779880865793" TargetMode="External" /><Relationship Id="rId565" Type="http://schemas.openxmlformats.org/officeDocument/2006/relationships/hyperlink" Target="https://twitter.com/#!/all4babies1/status/1182910723128578049" TargetMode="External" /><Relationship Id="rId566" Type="http://schemas.openxmlformats.org/officeDocument/2006/relationships/hyperlink" Target="https://twitter.com/#!/jakelotusmusic/status/1182991423244787713" TargetMode="External" /><Relationship Id="rId567" Type="http://schemas.openxmlformats.org/officeDocument/2006/relationships/hyperlink" Target="https://twitter.com/#!/newbestdeals2/status/1182978056039759872" TargetMode="External" /><Relationship Id="rId568" Type="http://schemas.openxmlformats.org/officeDocument/2006/relationships/hyperlink" Target="https://twitter.com/#!/newbestdeals2/status/1182985574375780352" TargetMode="External" /><Relationship Id="rId569" Type="http://schemas.openxmlformats.org/officeDocument/2006/relationships/hyperlink" Target="https://twitter.com/#!/newbestdeals2/status/1182993114668994570" TargetMode="External" /><Relationship Id="rId570" Type="http://schemas.openxmlformats.org/officeDocument/2006/relationships/hyperlink" Target="https://twitter.com/#!/dior______/status/1182984986703650816" TargetMode="External" /><Relationship Id="rId571" Type="http://schemas.openxmlformats.org/officeDocument/2006/relationships/hyperlink" Target="https://twitter.com/#!/dior______/status/1183004125488975873" TargetMode="External" /><Relationship Id="rId572" Type="http://schemas.openxmlformats.org/officeDocument/2006/relationships/hyperlink" Target="https://twitter.com/#!/minibaby/status/1183030571028680709" TargetMode="External" /><Relationship Id="rId573" Type="http://schemas.openxmlformats.org/officeDocument/2006/relationships/hyperlink" Target="https://twitter.com/#!/bowiecritic/status/1183125262642356224" TargetMode="External" /><Relationship Id="rId574" Type="http://schemas.openxmlformats.org/officeDocument/2006/relationships/hyperlink" Target="https://twitter.com/#!/usbreastfeeding/status/1183185593204912128" TargetMode="External" /><Relationship Id="rId575" Type="http://schemas.openxmlformats.org/officeDocument/2006/relationships/hyperlink" Target="https://twitter.com/#!/wendys_garden/status/1183236507475177472" TargetMode="External" /><Relationship Id="rId576" Type="http://schemas.openxmlformats.org/officeDocument/2006/relationships/hyperlink" Target="https://twitter.com/#!/lady_nishaaa/status/1183275314798985216" TargetMode="External" /><Relationship Id="rId577" Type="http://schemas.openxmlformats.org/officeDocument/2006/relationships/hyperlink" Target="https://twitter.com/#!/rahul96036194/status/1183282721763651585" TargetMode="External" /><Relationship Id="rId578" Type="http://schemas.openxmlformats.org/officeDocument/2006/relationships/hyperlink" Target="https://twitter.com/#!/sheasy64/status/1183513217068232704" TargetMode="External" /><Relationship Id="rId579" Type="http://schemas.openxmlformats.org/officeDocument/2006/relationships/hyperlink" Target="https://twitter.com/#!/tatsuhiisa/status/1183529320062562304" TargetMode="External" /><Relationship Id="rId580" Type="http://schemas.openxmlformats.org/officeDocument/2006/relationships/hyperlink" Target="https://twitter.com/#!/heem_6k/status/1183543561679233026" TargetMode="External" /><Relationship Id="rId581" Type="http://schemas.openxmlformats.org/officeDocument/2006/relationships/hyperlink" Target="https://twitter.com/#!/dcbirthdoulas/status/1183554837541093376" TargetMode="External" /><Relationship Id="rId582" Type="http://schemas.openxmlformats.org/officeDocument/2006/relationships/hyperlink" Target="https://twitter.com/#!/xsuhoerx/status/1183594040018776065" TargetMode="External" /><Relationship Id="rId583" Type="http://schemas.openxmlformats.org/officeDocument/2006/relationships/hyperlink" Target="https://twitter.com/#!/kyleriegel4/status/1183598001333456899" TargetMode="External" /><Relationship Id="rId584" Type="http://schemas.openxmlformats.org/officeDocument/2006/relationships/hyperlink" Target="https://twitter.com/#!/hihuu_bgm_bot/status/1181436152475029505" TargetMode="External" /><Relationship Id="rId585" Type="http://schemas.openxmlformats.org/officeDocument/2006/relationships/hyperlink" Target="https://twitter.com/#!/hihuu_bgm_bot/status/1183610476980129793" TargetMode="External" /><Relationship Id="rId586" Type="http://schemas.openxmlformats.org/officeDocument/2006/relationships/hyperlink" Target="https://twitter.com/#!/beez2016/status/1183626320904892428" TargetMode="External" /><Relationship Id="rId587" Type="http://schemas.openxmlformats.org/officeDocument/2006/relationships/hyperlink" Target="https://twitter.com/#!/marjpamintuan/status/1183632618589323264" TargetMode="External" /><Relationship Id="rId588" Type="http://schemas.openxmlformats.org/officeDocument/2006/relationships/hyperlink" Target="https://twitter.com/#!/poetikmiss/status/1183688101727784961" TargetMode="External" /><Relationship Id="rId589" Type="http://schemas.openxmlformats.org/officeDocument/2006/relationships/hyperlink" Target="https://twitter.com/#!/tumalizerza/status/1183688230467756032" TargetMode="External" /><Relationship Id="rId590" Type="http://schemas.openxmlformats.org/officeDocument/2006/relationships/hyperlink" Target="https://twitter.com/#!/khuthalani_/status/1183689809367306240" TargetMode="External" /><Relationship Id="rId591" Type="http://schemas.openxmlformats.org/officeDocument/2006/relationships/hyperlink" Target="https://twitter.com/#!/scumezza/status/1183690028884643840" TargetMode="External" /><Relationship Id="rId592" Type="http://schemas.openxmlformats.org/officeDocument/2006/relationships/hyperlink" Target="https://twitter.com/#!/jesssysa/status/1183695694030348291" TargetMode="External" /><Relationship Id="rId593" Type="http://schemas.openxmlformats.org/officeDocument/2006/relationships/hyperlink" Target="https://twitter.com/#!/sineshee/status/1183698720023552000" TargetMode="External" /><Relationship Id="rId594" Type="http://schemas.openxmlformats.org/officeDocument/2006/relationships/hyperlink" Target="https://twitter.com/#!/deborahannsaint/status/1183707960616161280" TargetMode="External" /><Relationship Id="rId595" Type="http://schemas.openxmlformats.org/officeDocument/2006/relationships/hyperlink" Target="https://twitter.com/#!/vernellgordon/status/1183708907874783234" TargetMode="External" /><Relationship Id="rId596" Type="http://schemas.openxmlformats.org/officeDocument/2006/relationships/hyperlink" Target="https://twitter.com/#!/senor_phantom/status/1183714165183123457" TargetMode="External" /><Relationship Id="rId597" Type="http://schemas.openxmlformats.org/officeDocument/2006/relationships/hyperlink" Target="https://twitter.com/#!/inboxva/status/1183718635581382656" TargetMode="External" /><Relationship Id="rId598" Type="http://schemas.openxmlformats.org/officeDocument/2006/relationships/hyperlink" Target="https://twitter.com/#!/mariebo02802331/status/1183719024569376769" TargetMode="External" /><Relationship Id="rId599" Type="http://schemas.openxmlformats.org/officeDocument/2006/relationships/hyperlink" Target="https://twitter.com/#!/tortoise_invest/status/1182351115628662785" TargetMode="External" /><Relationship Id="rId600" Type="http://schemas.openxmlformats.org/officeDocument/2006/relationships/hyperlink" Target="https://twitter.com/#!/tortoise_invest/status/1183065160774144000" TargetMode="External" /><Relationship Id="rId601" Type="http://schemas.openxmlformats.org/officeDocument/2006/relationships/hyperlink" Target="https://twitter.com/#!/tortoise_invest/status/1183745555702284289" TargetMode="External" /><Relationship Id="rId602" Type="http://schemas.openxmlformats.org/officeDocument/2006/relationships/hyperlink" Target="https://twitter.com/#!/niela19910314/status/1183746750252797952" TargetMode="External" /><Relationship Id="rId603" Type="http://schemas.openxmlformats.org/officeDocument/2006/relationships/hyperlink" Target="https://twitter.com/#!/shantelgovender/status/1183747509501476865" TargetMode="External" /><Relationship Id="rId604" Type="http://schemas.openxmlformats.org/officeDocument/2006/relationships/hyperlink" Target="https://twitter.com/#!/iammissmichelle/status/1183751674059526144" TargetMode="External" /><Relationship Id="rId605" Type="http://schemas.openxmlformats.org/officeDocument/2006/relationships/hyperlink" Target="https://twitter.com/#!/thatgirljade_/status/1183751733035425795" TargetMode="External" /><Relationship Id="rId606" Type="http://schemas.openxmlformats.org/officeDocument/2006/relationships/hyperlink" Target="https://twitter.com/#!/shareefosexton/status/1183789276909191169" TargetMode="External" /><Relationship Id="rId607" Type="http://schemas.openxmlformats.org/officeDocument/2006/relationships/hyperlink" Target="https://twitter.com/#!/shareefosexton/status/1183791280511508480" TargetMode="External" /><Relationship Id="rId608" Type="http://schemas.openxmlformats.org/officeDocument/2006/relationships/hyperlink" Target="https://twitter.com/#!/cardiwithpearls/status/1183832794499301376" TargetMode="External" /><Relationship Id="rId609" Type="http://schemas.openxmlformats.org/officeDocument/2006/relationships/hyperlink" Target="https://twitter.com/#!/lisaabrandt/status/1183843738017259520" TargetMode="External" /><Relationship Id="rId610" Type="http://schemas.openxmlformats.org/officeDocument/2006/relationships/hyperlink" Target="https://twitter.com/#!/lamazingmedia/status/1183847254400143360" TargetMode="External" /><Relationship Id="rId611" Type="http://schemas.openxmlformats.org/officeDocument/2006/relationships/hyperlink" Target="https://twitter.com/#!/getoffmyzickk/status/1183856790162808833" TargetMode="External" /><Relationship Id="rId612" Type="http://schemas.openxmlformats.org/officeDocument/2006/relationships/hyperlink" Target="https://twitter.com/#!/zeropucksgivn/status/1183901370463719426" TargetMode="External" /><Relationship Id="rId613" Type="http://schemas.openxmlformats.org/officeDocument/2006/relationships/hyperlink" Target="https://twitter.com/#!/bethmoorelpm/status/1183701274505678848" TargetMode="External" /><Relationship Id="rId614" Type="http://schemas.openxmlformats.org/officeDocument/2006/relationships/hyperlink" Target="https://twitter.com/#!/restoration112/status/1183951257054142464" TargetMode="External" /><Relationship Id="rId615" Type="http://schemas.openxmlformats.org/officeDocument/2006/relationships/hyperlink" Target="https://twitter.com/#!/dearmeaggy/status/1183955641783799808" TargetMode="External" /><Relationship Id="rId616" Type="http://schemas.openxmlformats.org/officeDocument/2006/relationships/hyperlink" Target="https://twitter.com/#!/creativersis/status/1183968627655172096" TargetMode="External" /><Relationship Id="rId617" Type="http://schemas.openxmlformats.org/officeDocument/2006/relationships/hyperlink" Target="https://twitter.com/#!/giveawaygoat/status/1183688016554016769" TargetMode="External" /><Relationship Id="rId618" Type="http://schemas.openxmlformats.org/officeDocument/2006/relationships/hyperlink" Target="https://twitter.com/#!/parentinghub1/status/1181101852957372416" TargetMode="External" /><Relationship Id="rId619" Type="http://schemas.openxmlformats.org/officeDocument/2006/relationships/hyperlink" Target="https://twitter.com/#!/parentinghub1/status/1184000955882209281" TargetMode="External" /><Relationship Id="rId620" Type="http://schemas.openxmlformats.org/officeDocument/2006/relationships/hyperlink" Target="https://twitter.com/#!/zai_suleman/status/1184040496148221952" TargetMode="External" /><Relationship Id="rId621" Type="http://schemas.openxmlformats.org/officeDocument/2006/relationships/hyperlink" Target="https://twitter.com/#!/japid421/status/1184064658178592769" TargetMode="External" /><Relationship Id="rId622" Type="http://schemas.openxmlformats.org/officeDocument/2006/relationships/hyperlink" Target="https://twitter.com/#!/anzsy/status/1184076465001893893" TargetMode="External" /><Relationship Id="rId623" Type="http://schemas.openxmlformats.org/officeDocument/2006/relationships/hyperlink" Target="https://twitter.com/#!/paarden/status/1184085400681242624" TargetMode="External" /><Relationship Id="rId624" Type="http://schemas.openxmlformats.org/officeDocument/2006/relationships/hyperlink" Target="https://twitter.com/#!/themaddingkron/status/1184100597705801730" TargetMode="External" /><Relationship Id="rId625" Type="http://schemas.openxmlformats.org/officeDocument/2006/relationships/hyperlink" Target="https://twitter.com/#!/lizpr/status/1184135994586681349" TargetMode="External" /><Relationship Id="rId626" Type="http://schemas.openxmlformats.org/officeDocument/2006/relationships/hyperlink" Target="https://twitter.com/#!/teammfitz/status/1184156021062680576" TargetMode="External" /><Relationship Id="rId627" Type="http://schemas.openxmlformats.org/officeDocument/2006/relationships/hyperlink" Target="https://twitter.com/#!/perkesindiego/status/1184172580539777024" TargetMode="External" /><Relationship Id="rId628" Type="http://schemas.openxmlformats.org/officeDocument/2006/relationships/hyperlink" Target="https://twitter.com/#!/nanacastro_/status/1184199869617115136" TargetMode="External" /><Relationship Id="rId629" Type="http://schemas.openxmlformats.org/officeDocument/2006/relationships/hyperlink" Target="https://twitter.com/#!/killalaura/status/1184200431372771333" TargetMode="External" /><Relationship Id="rId630" Type="http://schemas.openxmlformats.org/officeDocument/2006/relationships/hyperlink" Target="https://twitter.com/#!/mortokaio/status/1184164099388825602" TargetMode="External" /><Relationship Id="rId631" Type="http://schemas.openxmlformats.org/officeDocument/2006/relationships/hyperlink" Target="https://twitter.com/#!/msdotfit1/status/1184167276506996736" TargetMode="External" /><Relationship Id="rId632" Type="http://schemas.openxmlformats.org/officeDocument/2006/relationships/hyperlink" Target="https://twitter.com/#!/cortez_hsp/status/1184217154708819969" TargetMode="External" /><Relationship Id="rId633" Type="http://schemas.openxmlformats.org/officeDocument/2006/relationships/hyperlink" Target="https://twitter.com/#!/maryshuger/status/1184252139800891393" TargetMode="External" /><Relationship Id="rId634" Type="http://schemas.openxmlformats.org/officeDocument/2006/relationships/hyperlink" Target="https://twitter.com/#!/quaffbeer/status/1184259013501784065" TargetMode="External" /><Relationship Id="rId635" Type="http://schemas.openxmlformats.org/officeDocument/2006/relationships/hyperlink" Target="https://twitter.com/#!/3illsweet/status/1184259992561561601" TargetMode="External" /><Relationship Id="rId636" Type="http://schemas.openxmlformats.org/officeDocument/2006/relationships/hyperlink" Target="https://twitter.com/#!/iluvfragrance/status/1180683240652382208" TargetMode="External" /><Relationship Id="rId637" Type="http://schemas.openxmlformats.org/officeDocument/2006/relationships/hyperlink" Target="https://twitter.com/#!/iluvfragrance/status/1182385425262022659" TargetMode="External" /><Relationship Id="rId638" Type="http://schemas.openxmlformats.org/officeDocument/2006/relationships/hyperlink" Target="https://twitter.com/#!/iluvfragrance/status/1184261701098770432" TargetMode="External" /><Relationship Id="rId639" Type="http://schemas.openxmlformats.org/officeDocument/2006/relationships/hyperlink" Target="https://twitter.com/#!/gracesmom48/status/1184248406027460609" TargetMode="External" /><Relationship Id="rId640" Type="http://schemas.openxmlformats.org/officeDocument/2006/relationships/hyperlink" Target="https://twitter.com/#!/mary_markssngr/status/1184264779692535808" TargetMode="External" /><Relationship Id="rId641" Type="http://schemas.openxmlformats.org/officeDocument/2006/relationships/hyperlink" Target="https://twitter.com/#!/parentsbabyexpo/status/1184280502259331072" TargetMode="External" /><Relationship Id="rId642" Type="http://schemas.openxmlformats.org/officeDocument/2006/relationships/hyperlink" Target="https://twitter.com/#!/gga2311/status/1184294948184743937" TargetMode="External" /><Relationship Id="rId643" Type="http://schemas.openxmlformats.org/officeDocument/2006/relationships/hyperlink" Target="https://twitter.com/#!/dagnificent/status/1184362262187761665" TargetMode="External" /><Relationship Id="rId644" Type="http://schemas.openxmlformats.org/officeDocument/2006/relationships/hyperlink" Target="https://twitter.com/#!/isabellecarasso/status/1184384647569870848" TargetMode="External" /><Relationship Id="rId645" Type="http://schemas.openxmlformats.org/officeDocument/2006/relationships/hyperlink" Target="https://twitter.com/#!/enas_shop/status/1182716504212738048" TargetMode="External" /><Relationship Id="rId646" Type="http://schemas.openxmlformats.org/officeDocument/2006/relationships/hyperlink" Target="https://twitter.com/#!/enas_shop/status/1184422749168635905" TargetMode="External" /><Relationship Id="rId647" Type="http://schemas.openxmlformats.org/officeDocument/2006/relationships/hyperlink" Target="https://twitter.com/#!/rmatthewspsyedu/status/1184446483736727552" TargetMode="External" /><Relationship Id="rId648" Type="http://schemas.openxmlformats.org/officeDocument/2006/relationships/hyperlink" Target="https://twitter.com/#!/rmatthewspsyedu/status/1184447597320265728" TargetMode="External" /><Relationship Id="rId649" Type="http://schemas.openxmlformats.org/officeDocument/2006/relationships/hyperlink" Target="https://twitter.com/#!/jesus_buffet/status/1184470181629718533" TargetMode="External" /><Relationship Id="rId650" Type="http://schemas.openxmlformats.org/officeDocument/2006/relationships/hyperlink" Target="https://twitter.com/#!/diegojoani/status/1184482065716260866" TargetMode="External" /><Relationship Id="rId651" Type="http://schemas.openxmlformats.org/officeDocument/2006/relationships/hyperlink" Target="https://twitter.com/#!/msucehs/status/1179445438535077888" TargetMode="External" /><Relationship Id="rId652" Type="http://schemas.openxmlformats.org/officeDocument/2006/relationships/hyperlink" Target="https://twitter.com/#!/jillgw/status/1181591317027135489" TargetMode="External" /><Relationship Id="rId653" Type="http://schemas.openxmlformats.org/officeDocument/2006/relationships/hyperlink" Target="https://twitter.com/#!/jillgw/status/1181731543028568066" TargetMode="External" /><Relationship Id="rId654" Type="http://schemas.openxmlformats.org/officeDocument/2006/relationships/hyperlink" Target="https://twitter.com/#!/jillgw/status/1181970790239088642" TargetMode="External" /><Relationship Id="rId655" Type="http://schemas.openxmlformats.org/officeDocument/2006/relationships/hyperlink" Target="https://twitter.com/#!/jillgw/status/1180105098996932608" TargetMode="External" /><Relationship Id="rId656" Type="http://schemas.openxmlformats.org/officeDocument/2006/relationships/hyperlink" Target="https://twitter.com/#!/jillgw/status/1180137129495728129" TargetMode="External" /><Relationship Id="rId657" Type="http://schemas.openxmlformats.org/officeDocument/2006/relationships/hyperlink" Target="https://twitter.com/#!/jillgw/status/1184490865013731328" TargetMode="External" /><Relationship Id="rId658" Type="http://schemas.openxmlformats.org/officeDocument/2006/relationships/hyperlink" Target="https://twitter.com/#!/jillgw/status/1184490992419921926" TargetMode="External" /><Relationship Id="rId659" Type="http://schemas.openxmlformats.org/officeDocument/2006/relationships/hyperlink" Target="https://twitter.com/#!/coatclinic/status/1184496649894125568" TargetMode="External" /><Relationship Id="rId660" Type="http://schemas.openxmlformats.org/officeDocument/2006/relationships/hyperlink" Target="https://twitter.com/#!/tfromthetdot/status/1184519690087010305" TargetMode="External" /><Relationship Id="rId661" Type="http://schemas.openxmlformats.org/officeDocument/2006/relationships/hyperlink" Target="https://twitter.com/#!/kwholesaler/status/1184243340373573632" TargetMode="External" /><Relationship Id="rId662" Type="http://schemas.openxmlformats.org/officeDocument/2006/relationships/hyperlink" Target="https://twitter.com/#!/kwholesaler/status/1184525051477086208" TargetMode="External" /><Relationship Id="rId663" Type="http://schemas.openxmlformats.org/officeDocument/2006/relationships/hyperlink" Target="https://twitter.com/#!/joe43174234/status/1184549370202476544" TargetMode="External" /><Relationship Id="rId664" Type="http://schemas.openxmlformats.org/officeDocument/2006/relationships/hyperlink" Target="https://twitter.com/#!/goodwomenhealth/status/1184550170710511616" TargetMode="External" /><Relationship Id="rId665" Type="http://schemas.openxmlformats.org/officeDocument/2006/relationships/hyperlink" Target="https://twitter.com/#!/fnxfleder/status/1180180746654408704" TargetMode="External" /><Relationship Id="rId666" Type="http://schemas.openxmlformats.org/officeDocument/2006/relationships/hyperlink" Target="https://twitter.com/#!/lamaze_lucas/status/1180367510975242240" TargetMode="External" /><Relationship Id="rId667" Type="http://schemas.openxmlformats.org/officeDocument/2006/relationships/hyperlink" Target="https://twitter.com/#!/benjyfishy/status/1183448310725644289" TargetMode="External" /><Relationship Id="rId668" Type="http://schemas.openxmlformats.org/officeDocument/2006/relationships/hyperlink" Target="https://twitter.com/#!/lamaze_lucas/status/1183448612736569345" TargetMode="External" /><Relationship Id="rId669" Type="http://schemas.openxmlformats.org/officeDocument/2006/relationships/hyperlink" Target="https://twitter.com/#!/ewok/status/1183447809208586241" TargetMode="External" /><Relationship Id="rId670" Type="http://schemas.openxmlformats.org/officeDocument/2006/relationships/hyperlink" Target="https://twitter.com/#!/lamaze_lucas/status/1183448814126075904" TargetMode="External" /><Relationship Id="rId671" Type="http://schemas.openxmlformats.org/officeDocument/2006/relationships/hyperlink" Target="https://twitter.com/#!/sly_nikof/status/1183448819100536834" TargetMode="External" /><Relationship Id="rId672" Type="http://schemas.openxmlformats.org/officeDocument/2006/relationships/hyperlink" Target="https://twitter.com/#!/lamaze_lucas/status/1183449426666446848" TargetMode="External" /><Relationship Id="rId673" Type="http://schemas.openxmlformats.org/officeDocument/2006/relationships/hyperlink" Target="https://twitter.com/#!/prismteeqzy/status/1183449701003214848" TargetMode="External" /><Relationship Id="rId674" Type="http://schemas.openxmlformats.org/officeDocument/2006/relationships/hyperlink" Target="https://twitter.com/#!/lamaze_lucas/status/1183449841076178962" TargetMode="External" /><Relationship Id="rId675" Type="http://schemas.openxmlformats.org/officeDocument/2006/relationships/hyperlink" Target="https://twitter.com/#!/lamaze_lucas/status/1183449979274321924" TargetMode="External" /><Relationship Id="rId676" Type="http://schemas.openxmlformats.org/officeDocument/2006/relationships/hyperlink" Target="https://twitter.com/#!/mitr0/status/1183453361749856257" TargetMode="External" /><Relationship Id="rId677" Type="http://schemas.openxmlformats.org/officeDocument/2006/relationships/hyperlink" Target="https://twitter.com/#!/lamaze_lucas/status/1183453424488255494" TargetMode="External" /><Relationship Id="rId678" Type="http://schemas.openxmlformats.org/officeDocument/2006/relationships/hyperlink" Target="https://twitter.com/#!/mitr0/status/1183448091502010368" TargetMode="External" /><Relationship Id="rId679" Type="http://schemas.openxmlformats.org/officeDocument/2006/relationships/hyperlink" Target="https://twitter.com/#!/mitr0/status/1183448433153232904" TargetMode="External" /><Relationship Id="rId680" Type="http://schemas.openxmlformats.org/officeDocument/2006/relationships/hyperlink" Target="https://twitter.com/#!/lamaze_lucas/status/1183448638615359488" TargetMode="External" /><Relationship Id="rId681" Type="http://schemas.openxmlformats.org/officeDocument/2006/relationships/hyperlink" Target="https://twitter.com/#!/lamaze_lucas/status/1183448644927868928" TargetMode="External" /><Relationship Id="rId682" Type="http://schemas.openxmlformats.org/officeDocument/2006/relationships/hyperlink" Target="https://twitter.com/#!/lamaze_lucas/status/1183016679674204160" TargetMode="External" /><Relationship Id="rId683" Type="http://schemas.openxmlformats.org/officeDocument/2006/relationships/hyperlink" Target="https://twitter.com/#!/lamaze_lucas/status/1183453904450838528" TargetMode="External" /><Relationship Id="rId684" Type="http://schemas.openxmlformats.org/officeDocument/2006/relationships/hyperlink" Target="https://twitter.com/#!/prismmushway/status/1183453056622563334" TargetMode="External" /><Relationship Id="rId685" Type="http://schemas.openxmlformats.org/officeDocument/2006/relationships/hyperlink" Target="https://twitter.com/#!/lamaze_lucas/status/1183453183957491712" TargetMode="External" /><Relationship Id="rId686" Type="http://schemas.openxmlformats.org/officeDocument/2006/relationships/hyperlink" Target="https://twitter.com/#!/lamaze_lucas/status/1183459503423049728" TargetMode="External" /><Relationship Id="rId687" Type="http://schemas.openxmlformats.org/officeDocument/2006/relationships/hyperlink" Target="https://twitter.com/#!/bkalysseller/status/1183472736678625280" TargetMode="External" /><Relationship Id="rId688" Type="http://schemas.openxmlformats.org/officeDocument/2006/relationships/hyperlink" Target="https://twitter.com/#!/lamaze_lucas/status/1183479547347570689" TargetMode="External" /><Relationship Id="rId689" Type="http://schemas.openxmlformats.org/officeDocument/2006/relationships/hyperlink" Target="https://twitter.com/#!/prismpayam/status/1183788924541558784" TargetMode="External" /><Relationship Id="rId690" Type="http://schemas.openxmlformats.org/officeDocument/2006/relationships/hyperlink" Target="https://twitter.com/#!/lamaze_lucas/status/1183791160277508098" TargetMode="External" /><Relationship Id="rId691" Type="http://schemas.openxmlformats.org/officeDocument/2006/relationships/hyperlink" Target="https://twitter.com/#!/mongraal/status/1183448318338314245" TargetMode="External" /><Relationship Id="rId692" Type="http://schemas.openxmlformats.org/officeDocument/2006/relationships/hyperlink" Target="https://twitter.com/#!/mongraal/status/1183452838778867715" TargetMode="External" /><Relationship Id="rId693" Type="http://schemas.openxmlformats.org/officeDocument/2006/relationships/hyperlink" Target="https://twitter.com/#!/mongraal/status/1184573727817830400" TargetMode="External" /><Relationship Id="rId694" Type="http://schemas.openxmlformats.org/officeDocument/2006/relationships/hyperlink" Target="https://twitter.com/#!/lamaze_lucas/status/1183448592884875266" TargetMode="External" /><Relationship Id="rId695" Type="http://schemas.openxmlformats.org/officeDocument/2006/relationships/hyperlink" Target="https://twitter.com/#!/lamaze_lucas/status/1183453099664560128" TargetMode="External" /><Relationship Id="rId696" Type="http://schemas.openxmlformats.org/officeDocument/2006/relationships/hyperlink" Target="https://twitter.com/#!/lamaze_lucas/status/1184573810592366593" TargetMode="External" /><Relationship Id="rId697" Type="http://schemas.openxmlformats.org/officeDocument/2006/relationships/hyperlink" Target="https://twitter.com/#!/gutethegreat/status/1184617351808860161" TargetMode="External" /><Relationship Id="rId698" Type="http://schemas.openxmlformats.org/officeDocument/2006/relationships/hyperlink" Target="https://twitter.com/#!/frecklesxx20/status/1184668135405711361" TargetMode="External" /><Relationship Id="rId699" Type="http://schemas.openxmlformats.org/officeDocument/2006/relationships/hyperlink" Target="https://twitter.com/#!/katarinadramis/status/1184688310926696449" TargetMode="External" /><Relationship Id="rId700" Type="http://schemas.openxmlformats.org/officeDocument/2006/relationships/hyperlink" Target="https://twitter.com/#!/randilynhh/status/1184582886516776961" TargetMode="External" /><Relationship Id="rId701" Type="http://schemas.openxmlformats.org/officeDocument/2006/relationships/hyperlink" Target="https://twitter.com/#!/iamthewhistleb1/status/1184689118883676160" TargetMode="External" /><Relationship Id="rId702" Type="http://schemas.openxmlformats.org/officeDocument/2006/relationships/hyperlink" Target="https://twitter.com/#!/wegotcharacter_/status/1184712419588923393" TargetMode="External" /><Relationship Id="rId703" Type="http://schemas.openxmlformats.org/officeDocument/2006/relationships/hyperlink" Target="https://twitter.com/#!/photographerwrs/status/1184673986887602176" TargetMode="External" /><Relationship Id="rId704" Type="http://schemas.openxmlformats.org/officeDocument/2006/relationships/hyperlink" Target="https://twitter.com/#!/mae_dayj/status/1184717335086501888" TargetMode="External" /><Relationship Id="rId705" Type="http://schemas.openxmlformats.org/officeDocument/2006/relationships/hyperlink" Target="https://twitter.com/#!/bizelle_/status/1184726152881070081" TargetMode="External" /><Relationship Id="rId706" Type="http://schemas.openxmlformats.org/officeDocument/2006/relationships/hyperlink" Target="https://twitter.com/#!/regularguy630/status/1184734450535419906" TargetMode="External" /><Relationship Id="rId707" Type="http://schemas.openxmlformats.org/officeDocument/2006/relationships/hyperlink" Target="https://twitter.com/#!/ur_radio/status/1180024206014238721" TargetMode="External" /><Relationship Id="rId708" Type="http://schemas.openxmlformats.org/officeDocument/2006/relationships/hyperlink" Target="https://twitter.com/#!/ur_radio/status/1180386218351190017" TargetMode="External" /><Relationship Id="rId709" Type="http://schemas.openxmlformats.org/officeDocument/2006/relationships/hyperlink" Target="https://twitter.com/#!/ur_radio/status/1180748981162434561" TargetMode="External" /><Relationship Id="rId710" Type="http://schemas.openxmlformats.org/officeDocument/2006/relationships/hyperlink" Target="https://twitter.com/#!/ur_radio/status/1181110994933882880" TargetMode="External" /><Relationship Id="rId711" Type="http://schemas.openxmlformats.org/officeDocument/2006/relationships/hyperlink" Target="https://twitter.com/#!/ur_radio/status/1181473761272438785" TargetMode="External" /><Relationship Id="rId712" Type="http://schemas.openxmlformats.org/officeDocument/2006/relationships/hyperlink" Target="https://twitter.com/#!/ur_radio/status/1181836143601561600" TargetMode="External" /><Relationship Id="rId713" Type="http://schemas.openxmlformats.org/officeDocument/2006/relationships/hyperlink" Target="https://twitter.com/#!/ur_radio/status/1182198529277730816" TargetMode="External" /><Relationship Id="rId714" Type="http://schemas.openxmlformats.org/officeDocument/2006/relationships/hyperlink" Target="https://twitter.com/#!/ur_radio/status/1182560919030845442" TargetMode="External" /><Relationship Id="rId715" Type="http://schemas.openxmlformats.org/officeDocument/2006/relationships/hyperlink" Target="https://twitter.com/#!/ur_radio/status/1182923305193484288" TargetMode="External" /><Relationship Id="rId716" Type="http://schemas.openxmlformats.org/officeDocument/2006/relationships/hyperlink" Target="https://twitter.com/#!/ur_radio/status/1183285695026208769" TargetMode="External" /><Relationship Id="rId717" Type="http://schemas.openxmlformats.org/officeDocument/2006/relationships/hyperlink" Target="https://twitter.com/#!/ur_radio/status/1183647710194352129" TargetMode="External" /><Relationship Id="rId718" Type="http://schemas.openxmlformats.org/officeDocument/2006/relationships/hyperlink" Target="https://twitter.com/#!/ur_radio/status/1184010098370383873" TargetMode="External" /><Relationship Id="rId719" Type="http://schemas.openxmlformats.org/officeDocument/2006/relationships/hyperlink" Target="https://twitter.com/#!/ur_radio/status/1184372859625508864" TargetMode="External" /><Relationship Id="rId720" Type="http://schemas.openxmlformats.org/officeDocument/2006/relationships/hyperlink" Target="https://twitter.com/#!/ur_radio/status/1184734872574873600" TargetMode="External" /><Relationship Id="rId721" Type="http://schemas.openxmlformats.org/officeDocument/2006/relationships/hyperlink" Target="https://twitter.com/#!/catheternebula/status/1184742348967809024" TargetMode="External" /><Relationship Id="rId722" Type="http://schemas.openxmlformats.org/officeDocument/2006/relationships/hyperlink" Target="https://twitter.com/#!/ucrstation/status/1180097488524591106" TargetMode="External" /><Relationship Id="rId723" Type="http://schemas.openxmlformats.org/officeDocument/2006/relationships/hyperlink" Target="https://twitter.com/#!/ucrstation/status/1180892634182815750" TargetMode="External" /><Relationship Id="rId724" Type="http://schemas.openxmlformats.org/officeDocument/2006/relationships/hyperlink" Target="https://twitter.com/#!/ucrstation/status/1181110794089586688" TargetMode="External" /><Relationship Id="rId725" Type="http://schemas.openxmlformats.org/officeDocument/2006/relationships/hyperlink" Target="https://twitter.com/#!/ucrstation/status/1182217482330869761" TargetMode="External" /><Relationship Id="rId726" Type="http://schemas.openxmlformats.org/officeDocument/2006/relationships/hyperlink" Target="https://twitter.com/#!/ucrstation/status/1183252586188759040" TargetMode="External" /><Relationship Id="rId727" Type="http://schemas.openxmlformats.org/officeDocument/2006/relationships/hyperlink" Target="https://twitter.com/#!/ucrstation/status/1183392299679703040" TargetMode="External" /><Relationship Id="rId728" Type="http://schemas.openxmlformats.org/officeDocument/2006/relationships/hyperlink" Target="https://twitter.com/#!/ucrstation/status/1183439802017955840" TargetMode="External" /><Relationship Id="rId729" Type="http://schemas.openxmlformats.org/officeDocument/2006/relationships/hyperlink" Target="https://twitter.com/#!/ucrstation/status/1183744096973799425" TargetMode="External" /><Relationship Id="rId730" Type="http://schemas.openxmlformats.org/officeDocument/2006/relationships/hyperlink" Target="https://twitter.com/#!/ucrstation/status/1183969653904809984" TargetMode="External" /><Relationship Id="rId731" Type="http://schemas.openxmlformats.org/officeDocument/2006/relationships/hyperlink" Target="https://twitter.com/#!/ucrstation/status/1184624557971386369" TargetMode="External" /><Relationship Id="rId732" Type="http://schemas.openxmlformats.org/officeDocument/2006/relationships/hyperlink" Target="https://twitter.com/#!/ucrstation/status/1184827211205021698" TargetMode="External" /><Relationship Id="rId733" Type="http://schemas.openxmlformats.org/officeDocument/2006/relationships/hyperlink" Target="https://twitter.com/#!/lamazeonline/status/1182672555175530496" TargetMode="External" /><Relationship Id="rId734" Type="http://schemas.openxmlformats.org/officeDocument/2006/relationships/hyperlink" Target="https://twitter.com/#!/lamazeonline/status/1183759900238893056" TargetMode="External" /><Relationship Id="rId735" Type="http://schemas.openxmlformats.org/officeDocument/2006/relationships/hyperlink" Target="https://twitter.com/#!/lamazeonline/status/1180140536948281344" TargetMode="External" /><Relationship Id="rId736" Type="http://schemas.openxmlformats.org/officeDocument/2006/relationships/hyperlink" Target="https://twitter.com/#!/lamazeonline/status/1180502932049018880" TargetMode="External" /><Relationship Id="rId737" Type="http://schemas.openxmlformats.org/officeDocument/2006/relationships/hyperlink" Target="https://twitter.com/#!/lamazeonline/status/1181227709894135809" TargetMode="External" /><Relationship Id="rId738" Type="http://schemas.openxmlformats.org/officeDocument/2006/relationships/hyperlink" Target="https://twitter.com/#!/lamazeonline/status/1181952484375486466" TargetMode="External" /><Relationship Id="rId739" Type="http://schemas.openxmlformats.org/officeDocument/2006/relationships/hyperlink" Target="https://twitter.com/#!/lamazeonline/status/1182309427157913603" TargetMode="External" /><Relationship Id="rId740" Type="http://schemas.openxmlformats.org/officeDocument/2006/relationships/hyperlink" Target="https://twitter.com/#!/lamazeonline/status/1184128067402371072" TargetMode="External" /><Relationship Id="rId741" Type="http://schemas.openxmlformats.org/officeDocument/2006/relationships/hyperlink" Target="https://twitter.com/#!/lamazeonline/status/1184152502742278145" TargetMode="External" /><Relationship Id="rId742" Type="http://schemas.openxmlformats.org/officeDocument/2006/relationships/hyperlink" Target="https://twitter.com/#!/lamazeonline/status/1184490462012497922" TargetMode="External" /><Relationship Id="rId743" Type="http://schemas.openxmlformats.org/officeDocument/2006/relationships/hyperlink" Target="https://twitter.com/#!/lamazeonline/status/1184852842424815621" TargetMode="External" /><Relationship Id="rId744" Type="http://schemas.openxmlformats.org/officeDocument/2006/relationships/hyperlink" Target="https://twitter.com/#!/finditatfilibi/status/1184178892514320384" TargetMode="External" /><Relationship Id="rId745" Type="http://schemas.openxmlformats.org/officeDocument/2006/relationships/hyperlink" Target="https://twitter.com/#!/finditatfilibi/status/1184467418057281536" TargetMode="External" /><Relationship Id="rId746" Type="http://schemas.openxmlformats.org/officeDocument/2006/relationships/hyperlink" Target="https://twitter.com/#!/finditatfilibi/status/1184783383164899329" TargetMode="External" /><Relationship Id="rId747" Type="http://schemas.openxmlformats.org/officeDocument/2006/relationships/hyperlink" Target="https://twitter.com/#!/finditatfilibi/status/1184864032475336704" TargetMode="External" /><Relationship Id="rId748" Type="http://schemas.openxmlformats.org/officeDocument/2006/relationships/hyperlink" Target="https://twitter.com/#!/tommyra27930311/status/1184878834082078720" TargetMode="External" /><Relationship Id="rId749" Type="http://schemas.openxmlformats.org/officeDocument/2006/relationships/hyperlink" Target="https://twitter.com/#!/_sirhampton_/status/1184936374677327872" TargetMode="External" /><Relationship Id="rId750" Type="http://schemas.openxmlformats.org/officeDocument/2006/relationships/hyperlink" Target="https://twitter.com/#!/bae___max/status/1184949766959947776" TargetMode="External" /><Relationship Id="rId751" Type="http://schemas.openxmlformats.org/officeDocument/2006/relationships/hyperlink" Target="https://twitter.com/#!/berksmaternity/status/1180891656813514752" TargetMode="External" /><Relationship Id="rId752" Type="http://schemas.openxmlformats.org/officeDocument/2006/relationships/hyperlink" Target="https://twitter.com/#!/berksmaternity/status/1183633208224763904" TargetMode="External" /><Relationship Id="rId753" Type="http://schemas.openxmlformats.org/officeDocument/2006/relationships/hyperlink" Target="https://twitter.com/#!/berksmaternity/status/1184948472702746625" TargetMode="External" /><Relationship Id="rId754" Type="http://schemas.openxmlformats.org/officeDocument/2006/relationships/hyperlink" Target="https://twitter.com/#!/berksmaternity/status/1184953774869303298" TargetMode="External" /><Relationship Id="rId755" Type="http://schemas.openxmlformats.org/officeDocument/2006/relationships/hyperlink" Target="https://api.twitter.com/1.1/geo/id/0046bfef79c8e224.json" TargetMode="External" /><Relationship Id="rId756" Type="http://schemas.openxmlformats.org/officeDocument/2006/relationships/hyperlink" Target="https://api.twitter.com/1.1/geo/id/7ae9e2f2ff7a87cd.json" TargetMode="External" /><Relationship Id="rId757" Type="http://schemas.openxmlformats.org/officeDocument/2006/relationships/hyperlink" Target="https://api.twitter.com/1.1/geo/id/3bc1b6cfd27ef7f6.json" TargetMode="External" /><Relationship Id="rId758" Type="http://schemas.openxmlformats.org/officeDocument/2006/relationships/comments" Target="../comments13.xml" /><Relationship Id="rId759" Type="http://schemas.openxmlformats.org/officeDocument/2006/relationships/vmlDrawing" Target="../drawings/vmlDrawing6.vml" /><Relationship Id="rId760" Type="http://schemas.openxmlformats.org/officeDocument/2006/relationships/table" Target="../tables/table23.xml" /><Relationship Id="rId76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bWLFcrZoO" TargetMode="External" /><Relationship Id="rId2" Type="http://schemas.openxmlformats.org/officeDocument/2006/relationships/hyperlink" Target="http://www.kevinstaut.com/" TargetMode="External" /><Relationship Id="rId3" Type="http://schemas.openxmlformats.org/officeDocument/2006/relationships/hyperlink" Target="https://t.co/5yj6pzDpDg" TargetMode="External" /><Relationship Id="rId4" Type="http://schemas.openxmlformats.org/officeDocument/2006/relationships/hyperlink" Target="https://t.co/uyZIzBIcJp" TargetMode="External" /><Relationship Id="rId5" Type="http://schemas.openxmlformats.org/officeDocument/2006/relationships/hyperlink" Target="http://t.co/JQpDQsjAIP" TargetMode="External" /><Relationship Id="rId6" Type="http://schemas.openxmlformats.org/officeDocument/2006/relationships/hyperlink" Target="http://www.nervedjsmixtapes.com/" TargetMode="External" /><Relationship Id="rId7" Type="http://schemas.openxmlformats.org/officeDocument/2006/relationships/hyperlink" Target="https://t.co/CNMLsDNnJ6" TargetMode="External" /><Relationship Id="rId8" Type="http://schemas.openxmlformats.org/officeDocument/2006/relationships/hyperlink" Target="https://twitter.com/search?f=tweets&amp;vertical=default&amp;q=from%3A%40clark_gasm%20-filter%3Areplies" TargetMode="External" /><Relationship Id="rId9" Type="http://schemas.openxmlformats.org/officeDocument/2006/relationships/hyperlink" Target="https://t.co/8NwC3AfrT9" TargetMode="External" /><Relationship Id="rId10" Type="http://schemas.openxmlformats.org/officeDocument/2006/relationships/hyperlink" Target="https://t.co/lXIK7XvLDS" TargetMode="External" /><Relationship Id="rId11" Type="http://schemas.openxmlformats.org/officeDocument/2006/relationships/hyperlink" Target="https://t.co/ThKibt0O8f" TargetMode="External" /><Relationship Id="rId12" Type="http://schemas.openxmlformats.org/officeDocument/2006/relationships/hyperlink" Target="https://t.co/Ys3rvu0J1p" TargetMode="External" /><Relationship Id="rId13" Type="http://schemas.openxmlformats.org/officeDocument/2006/relationships/hyperlink" Target="https://t.co/uxVMGt3tCL" TargetMode="External" /><Relationship Id="rId14" Type="http://schemas.openxmlformats.org/officeDocument/2006/relationships/hyperlink" Target="https://t.co/cAtYPI4zip" TargetMode="External" /><Relationship Id="rId15" Type="http://schemas.openxmlformats.org/officeDocument/2006/relationships/hyperlink" Target="https://cherryflavored98.carrd.co/" TargetMode="External" /><Relationship Id="rId16" Type="http://schemas.openxmlformats.org/officeDocument/2006/relationships/hyperlink" Target="http://t.co/9NyDJH8xak" TargetMode="External" /><Relationship Id="rId17" Type="http://schemas.openxmlformats.org/officeDocument/2006/relationships/hyperlink" Target="https://t.co/sZtjpP7pEt" TargetMode="External" /><Relationship Id="rId18" Type="http://schemas.openxmlformats.org/officeDocument/2006/relationships/hyperlink" Target="https://t.co/b8H9KFPCBs" TargetMode="External" /><Relationship Id="rId19" Type="http://schemas.openxmlformats.org/officeDocument/2006/relationships/hyperlink" Target="https://laurenhoughauthor.com/" TargetMode="External" /><Relationship Id="rId20" Type="http://schemas.openxmlformats.org/officeDocument/2006/relationships/hyperlink" Target="https://t.co/1zcrCzd0iP" TargetMode="External" /><Relationship Id="rId21" Type="http://schemas.openxmlformats.org/officeDocument/2006/relationships/hyperlink" Target="http://www.shadowlovepromo.com/" TargetMode="External" /><Relationship Id="rId22" Type="http://schemas.openxmlformats.org/officeDocument/2006/relationships/hyperlink" Target="https://randompublicjournal.com/" TargetMode="External" /><Relationship Id="rId23" Type="http://schemas.openxmlformats.org/officeDocument/2006/relationships/hyperlink" Target="https://t.co/IeIS1CugsZ" TargetMode="External" /><Relationship Id="rId24" Type="http://schemas.openxmlformats.org/officeDocument/2006/relationships/hyperlink" Target="https://t.co/0ugv5OlVm7" TargetMode="External" /><Relationship Id="rId25" Type="http://schemas.openxmlformats.org/officeDocument/2006/relationships/hyperlink" Target="http://t.co/DxTna1iTru" TargetMode="External" /><Relationship Id="rId26" Type="http://schemas.openxmlformats.org/officeDocument/2006/relationships/hyperlink" Target="https://t.co/46YNBZAL2e" TargetMode="External" /><Relationship Id="rId27" Type="http://schemas.openxmlformats.org/officeDocument/2006/relationships/hyperlink" Target="https://t.co/XOCjQEBDci" TargetMode="External" /><Relationship Id="rId28" Type="http://schemas.openxmlformats.org/officeDocument/2006/relationships/hyperlink" Target="https://t.co/WfbZqYf9gg" TargetMode="External" /><Relationship Id="rId29" Type="http://schemas.openxmlformats.org/officeDocument/2006/relationships/hyperlink" Target="https://t.co/DKvso1OP1M" TargetMode="External" /><Relationship Id="rId30" Type="http://schemas.openxmlformats.org/officeDocument/2006/relationships/hyperlink" Target="https://t.co/goOnf2Wryh" TargetMode="External" /><Relationship Id="rId31" Type="http://schemas.openxmlformats.org/officeDocument/2006/relationships/hyperlink" Target="http://www.facebook.com/J91287" TargetMode="External" /><Relationship Id="rId32" Type="http://schemas.openxmlformats.org/officeDocument/2006/relationships/hyperlink" Target="http://www.globeandmail.com/" TargetMode="External" /><Relationship Id="rId33" Type="http://schemas.openxmlformats.org/officeDocument/2006/relationships/hyperlink" Target="https://t.co/WOPvTNFBaz" TargetMode="External" /><Relationship Id="rId34" Type="http://schemas.openxmlformats.org/officeDocument/2006/relationships/hyperlink" Target="https://t.co/iGp1WXYG7A" TargetMode="External" /><Relationship Id="rId35" Type="http://schemas.openxmlformats.org/officeDocument/2006/relationships/hyperlink" Target="https://t.co/W3udPbuxs6" TargetMode="External" /><Relationship Id="rId36" Type="http://schemas.openxmlformats.org/officeDocument/2006/relationships/hyperlink" Target="https://t.co/36gC0GsLtC" TargetMode="External" /><Relationship Id="rId37" Type="http://schemas.openxmlformats.org/officeDocument/2006/relationships/hyperlink" Target="https://t.co/WwdZsYEMVK" TargetMode="External" /><Relationship Id="rId38" Type="http://schemas.openxmlformats.org/officeDocument/2006/relationships/hyperlink" Target="https://podcasts.apple.com/us/podcast/oh-my-goff/id1468571274" TargetMode="External" /><Relationship Id="rId39" Type="http://schemas.openxmlformats.org/officeDocument/2006/relationships/hyperlink" Target="https://t.co/rqB18JkjJ0" TargetMode="External" /><Relationship Id="rId40" Type="http://schemas.openxmlformats.org/officeDocument/2006/relationships/hyperlink" Target="https://t.co/0f0T5wQfYX" TargetMode="External" /><Relationship Id="rId41" Type="http://schemas.openxmlformats.org/officeDocument/2006/relationships/hyperlink" Target="http://ripe-tomato.org/" TargetMode="External" /><Relationship Id="rId42" Type="http://schemas.openxmlformats.org/officeDocument/2006/relationships/hyperlink" Target="https://t.co/BDia3VgtkD" TargetMode="External" /><Relationship Id="rId43" Type="http://schemas.openxmlformats.org/officeDocument/2006/relationships/hyperlink" Target="https://t.co/KxjOkP1XVx" TargetMode="External" /><Relationship Id="rId44" Type="http://schemas.openxmlformats.org/officeDocument/2006/relationships/hyperlink" Target="http://t.co/jsWvp23JME" TargetMode="External" /><Relationship Id="rId45" Type="http://schemas.openxmlformats.org/officeDocument/2006/relationships/hyperlink" Target="https://t.co/gj3b9XmUar" TargetMode="External" /><Relationship Id="rId46" Type="http://schemas.openxmlformats.org/officeDocument/2006/relationships/hyperlink" Target="https://t.co/ngsiYCueXL" TargetMode="External" /><Relationship Id="rId47" Type="http://schemas.openxmlformats.org/officeDocument/2006/relationships/hyperlink" Target="https://t.co/olonDg3rGw" TargetMode="External" /><Relationship Id="rId48" Type="http://schemas.openxmlformats.org/officeDocument/2006/relationships/hyperlink" Target="https://t.co/OB56FX9KZM" TargetMode="External" /><Relationship Id="rId49" Type="http://schemas.openxmlformats.org/officeDocument/2006/relationships/hyperlink" Target="https://t.co/trxnVlM9WY" TargetMode="External" /><Relationship Id="rId50" Type="http://schemas.openxmlformats.org/officeDocument/2006/relationships/hyperlink" Target="https://t.co/18nNykJFlv" TargetMode="External" /><Relationship Id="rId51" Type="http://schemas.openxmlformats.org/officeDocument/2006/relationships/hyperlink" Target="http://www.appdropped.com/" TargetMode="External" /><Relationship Id="rId52" Type="http://schemas.openxmlformats.org/officeDocument/2006/relationships/hyperlink" Target="https://t.co/xynoagxKD9" TargetMode="External" /><Relationship Id="rId53" Type="http://schemas.openxmlformats.org/officeDocument/2006/relationships/hyperlink" Target="https://t.co/FcPnyGlgeM" TargetMode="External" /><Relationship Id="rId54" Type="http://schemas.openxmlformats.org/officeDocument/2006/relationships/hyperlink" Target="https://t.co/ZbgOwhPxBS" TargetMode="External" /><Relationship Id="rId55" Type="http://schemas.openxmlformats.org/officeDocument/2006/relationships/hyperlink" Target="https://t.co/xpmC1zuYJ9" TargetMode="External" /><Relationship Id="rId56" Type="http://schemas.openxmlformats.org/officeDocument/2006/relationships/hyperlink" Target="https://t.co/5TgdPiBKVI" TargetMode="External" /><Relationship Id="rId57" Type="http://schemas.openxmlformats.org/officeDocument/2006/relationships/hyperlink" Target="https://t.co/q5YhPAEvFG" TargetMode="External" /><Relationship Id="rId58" Type="http://schemas.openxmlformats.org/officeDocument/2006/relationships/hyperlink" Target="https://t.co/jPQYigsckr" TargetMode="External" /><Relationship Id="rId59" Type="http://schemas.openxmlformats.org/officeDocument/2006/relationships/hyperlink" Target="https://t.co/eTtUSsdigD" TargetMode="External" /><Relationship Id="rId60" Type="http://schemas.openxmlformats.org/officeDocument/2006/relationships/hyperlink" Target="https://t.co/4t9YCAFOwA" TargetMode="External" /><Relationship Id="rId61" Type="http://schemas.openxmlformats.org/officeDocument/2006/relationships/hyperlink" Target="http://coreybroady.com/" TargetMode="External" /><Relationship Id="rId62" Type="http://schemas.openxmlformats.org/officeDocument/2006/relationships/hyperlink" Target="https://t.co/NOXqd3SUam" TargetMode="External" /><Relationship Id="rId63" Type="http://schemas.openxmlformats.org/officeDocument/2006/relationships/hyperlink" Target="https://t.co/ZVzbVsPJcz" TargetMode="External" /><Relationship Id="rId64" Type="http://schemas.openxmlformats.org/officeDocument/2006/relationships/hyperlink" Target="https://t.co/gVWNKMJOwK" TargetMode="External" /><Relationship Id="rId65" Type="http://schemas.openxmlformats.org/officeDocument/2006/relationships/hyperlink" Target="http://t.co/8KAxXnZRs5" TargetMode="External" /><Relationship Id="rId66" Type="http://schemas.openxmlformats.org/officeDocument/2006/relationships/hyperlink" Target="http://t.co/yaQ0lsQiGR" TargetMode="External" /><Relationship Id="rId67" Type="http://schemas.openxmlformats.org/officeDocument/2006/relationships/hyperlink" Target="https://t.co/S7vXAVh5TZ" TargetMode="External" /><Relationship Id="rId68" Type="http://schemas.openxmlformats.org/officeDocument/2006/relationships/hyperlink" Target="http://t.co/D0nnaXgfez" TargetMode="External" /><Relationship Id="rId69" Type="http://schemas.openxmlformats.org/officeDocument/2006/relationships/hyperlink" Target="https://t.co/5jpXuSnwli" TargetMode="External" /><Relationship Id="rId70" Type="http://schemas.openxmlformats.org/officeDocument/2006/relationships/hyperlink" Target="https://t.co/KAzgP8IvC9" TargetMode="External" /><Relationship Id="rId71" Type="http://schemas.openxmlformats.org/officeDocument/2006/relationships/hyperlink" Target="https://t.co/ZUgz9jVXHs" TargetMode="External" /><Relationship Id="rId72" Type="http://schemas.openxmlformats.org/officeDocument/2006/relationships/hyperlink" Target="http://m.imdb.com/name/nm1184035/" TargetMode="External" /><Relationship Id="rId73" Type="http://schemas.openxmlformats.org/officeDocument/2006/relationships/hyperlink" Target="https://t.co/mD1okiOJcB" TargetMode="External" /><Relationship Id="rId74" Type="http://schemas.openxmlformats.org/officeDocument/2006/relationships/hyperlink" Target="https://t.co/VPADj8qg6B" TargetMode="External" /><Relationship Id="rId75" Type="http://schemas.openxmlformats.org/officeDocument/2006/relationships/hyperlink" Target="https://t.co/UMxiKL5R8S" TargetMode="External" /><Relationship Id="rId76" Type="http://schemas.openxmlformats.org/officeDocument/2006/relationships/hyperlink" Target="https://t.co/dGnDuclly4" TargetMode="External" /><Relationship Id="rId77" Type="http://schemas.openxmlformats.org/officeDocument/2006/relationships/hyperlink" Target="http://jillwodnick.com/" TargetMode="External" /><Relationship Id="rId78" Type="http://schemas.openxmlformats.org/officeDocument/2006/relationships/hyperlink" Target="https://t.co/lgPVTOsaLr" TargetMode="External" /><Relationship Id="rId79" Type="http://schemas.openxmlformats.org/officeDocument/2006/relationships/hyperlink" Target="https://t.co/6t99bFh5oj" TargetMode="External" /><Relationship Id="rId80" Type="http://schemas.openxmlformats.org/officeDocument/2006/relationships/hyperlink" Target="https://t.co/tlXbHcYmb8" TargetMode="External" /><Relationship Id="rId81" Type="http://schemas.openxmlformats.org/officeDocument/2006/relationships/hyperlink" Target="https://t.co/5LXzSJXW4V" TargetMode="External" /><Relationship Id="rId82" Type="http://schemas.openxmlformats.org/officeDocument/2006/relationships/hyperlink" Target="http://www.danaarcuri.com/" TargetMode="External" /><Relationship Id="rId83" Type="http://schemas.openxmlformats.org/officeDocument/2006/relationships/hyperlink" Target="https://t.co/bCHsCJvLus" TargetMode="External" /><Relationship Id="rId84" Type="http://schemas.openxmlformats.org/officeDocument/2006/relationships/hyperlink" Target="http://t.co/NWLwlmmfOt" TargetMode="External" /><Relationship Id="rId85" Type="http://schemas.openxmlformats.org/officeDocument/2006/relationships/hyperlink" Target="https://t.co/FeRdPntip1" TargetMode="External" /><Relationship Id="rId86" Type="http://schemas.openxmlformats.org/officeDocument/2006/relationships/hyperlink" Target="https://t.co/pE7mMxxnEZ" TargetMode="External" /><Relationship Id="rId87" Type="http://schemas.openxmlformats.org/officeDocument/2006/relationships/hyperlink" Target="https://t.co/AMZXF4nje0" TargetMode="External" /><Relationship Id="rId88" Type="http://schemas.openxmlformats.org/officeDocument/2006/relationships/hyperlink" Target="https://t.co/yvZ1Hssbfz" TargetMode="External" /><Relationship Id="rId89" Type="http://schemas.openxmlformats.org/officeDocument/2006/relationships/hyperlink" Target="https://t.co/0LTKQZxIrK" TargetMode="External" /><Relationship Id="rId90" Type="http://schemas.openxmlformats.org/officeDocument/2006/relationships/hyperlink" Target="https://t.co/klzPZXCTLv" TargetMode="External" /><Relationship Id="rId91" Type="http://schemas.openxmlformats.org/officeDocument/2006/relationships/hyperlink" Target="https://t.co/fUKNGGKDUc" TargetMode="External" /><Relationship Id="rId92" Type="http://schemas.openxmlformats.org/officeDocument/2006/relationships/hyperlink" Target="https://t.co/RcmTZiHQCd" TargetMode="External" /><Relationship Id="rId93" Type="http://schemas.openxmlformats.org/officeDocument/2006/relationships/hyperlink" Target="https://t.co/kr4E4uy6VT" TargetMode="External" /><Relationship Id="rId94" Type="http://schemas.openxmlformats.org/officeDocument/2006/relationships/hyperlink" Target="https://t.co/RcmTZiHQCd" TargetMode="External" /><Relationship Id="rId95" Type="http://schemas.openxmlformats.org/officeDocument/2006/relationships/hyperlink" Target="https://t.co/ufeLen4M4Y" TargetMode="External" /><Relationship Id="rId96" Type="http://schemas.openxmlformats.org/officeDocument/2006/relationships/hyperlink" Target="http://t.co/CkOu6sSIUV" TargetMode="External" /><Relationship Id="rId97" Type="http://schemas.openxmlformats.org/officeDocument/2006/relationships/hyperlink" Target="http://bit.ly/GetPosh_1" TargetMode="External" /><Relationship Id="rId98" Type="http://schemas.openxmlformats.org/officeDocument/2006/relationships/hyperlink" Target="http://instagram.com/j01872" TargetMode="External" /><Relationship Id="rId99" Type="http://schemas.openxmlformats.org/officeDocument/2006/relationships/hyperlink" Target="https://t.co/igyZAEuORR" TargetMode="External" /><Relationship Id="rId100" Type="http://schemas.openxmlformats.org/officeDocument/2006/relationships/hyperlink" Target="https://t.co/Et930Hvwlq" TargetMode="External" /><Relationship Id="rId101" Type="http://schemas.openxmlformats.org/officeDocument/2006/relationships/hyperlink" Target="https://t.co/FgShhJM7JW" TargetMode="External" /><Relationship Id="rId102" Type="http://schemas.openxmlformats.org/officeDocument/2006/relationships/hyperlink" Target="https://t.co/ZVQ0Mq6BuU" TargetMode="External" /><Relationship Id="rId103" Type="http://schemas.openxmlformats.org/officeDocument/2006/relationships/hyperlink" Target="https://t.co/zWgzIqJbvB" TargetMode="External" /><Relationship Id="rId104" Type="http://schemas.openxmlformats.org/officeDocument/2006/relationships/hyperlink" Target="https://t.co/AhM4fOMJfv" TargetMode="External" /><Relationship Id="rId105" Type="http://schemas.openxmlformats.org/officeDocument/2006/relationships/hyperlink" Target="https://www.facebook.com/watch/" TargetMode="External" /><Relationship Id="rId106" Type="http://schemas.openxmlformats.org/officeDocument/2006/relationships/hyperlink" Target="https://t.co/uMKmKCyBkg" TargetMode="External" /><Relationship Id="rId107" Type="http://schemas.openxmlformats.org/officeDocument/2006/relationships/hyperlink" Target="http://www.yedlin.net/" TargetMode="External" /><Relationship Id="rId108" Type="http://schemas.openxmlformats.org/officeDocument/2006/relationships/hyperlink" Target="https://t.co/84WtBVs774" TargetMode="External" /><Relationship Id="rId109" Type="http://schemas.openxmlformats.org/officeDocument/2006/relationships/hyperlink" Target="https://t.co/TXoF7iVRAR" TargetMode="External" /><Relationship Id="rId110" Type="http://schemas.openxmlformats.org/officeDocument/2006/relationships/hyperlink" Target="http://t.co/snR3Zbke94" TargetMode="External" /><Relationship Id="rId111" Type="http://schemas.openxmlformats.org/officeDocument/2006/relationships/hyperlink" Target="https://t.co/Ugqi8B0CKt" TargetMode="External" /><Relationship Id="rId112" Type="http://schemas.openxmlformats.org/officeDocument/2006/relationships/hyperlink" Target="https://t.co/cPHeFOBzWs" TargetMode="External" /><Relationship Id="rId113" Type="http://schemas.openxmlformats.org/officeDocument/2006/relationships/hyperlink" Target="https://t.co/MSL9B7mHtv" TargetMode="External" /><Relationship Id="rId114" Type="http://schemas.openxmlformats.org/officeDocument/2006/relationships/hyperlink" Target="https://society6.com/infinite_scream" TargetMode="External" /><Relationship Id="rId115" Type="http://schemas.openxmlformats.org/officeDocument/2006/relationships/hyperlink" Target="https://t.co/VyegtkPPfj" TargetMode="External" /><Relationship Id="rId116" Type="http://schemas.openxmlformats.org/officeDocument/2006/relationships/hyperlink" Target="https://t.co/MUUwt6RQxV" TargetMode="External" /><Relationship Id="rId117" Type="http://schemas.openxmlformats.org/officeDocument/2006/relationships/hyperlink" Target="https://t.co/72Sb0e4k7a" TargetMode="External" /><Relationship Id="rId118" Type="http://schemas.openxmlformats.org/officeDocument/2006/relationships/hyperlink" Target="https://t.co/jDYtdGlMYg" TargetMode="External" /><Relationship Id="rId119" Type="http://schemas.openxmlformats.org/officeDocument/2006/relationships/hyperlink" Target="https://t.co/OIpTSbkrFL" TargetMode="External" /><Relationship Id="rId120" Type="http://schemas.openxmlformats.org/officeDocument/2006/relationships/hyperlink" Target="http://t.co/hb196h9nQf" TargetMode="External" /><Relationship Id="rId121" Type="http://schemas.openxmlformats.org/officeDocument/2006/relationships/hyperlink" Target="https://thewritersamantha.com/" TargetMode="External" /><Relationship Id="rId122" Type="http://schemas.openxmlformats.org/officeDocument/2006/relationships/hyperlink" Target="https://t.co/MnEcLP5OXG" TargetMode="External" /><Relationship Id="rId123" Type="http://schemas.openxmlformats.org/officeDocument/2006/relationships/hyperlink" Target="https://t.co/JpzqQx4XOo" TargetMode="External" /><Relationship Id="rId124" Type="http://schemas.openxmlformats.org/officeDocument/2006/relationships/hyperlink" Target="https://t.co/Z5NnsNmJd3" TargetMode="External" /><Relationship Id="rId125" Type="http://schemas.openxmlformats.org/officeDocument/2006/relationships/hyperlink" Target="https://t.co/WvnnkYd0PQ" TargetMode="External" /><Relationship Id="rId126" Type="http://schemas.openxmlformats.org/officeDocument/2006/relationships/hyperlink" Target="https://t.co/kidDxOCJyv" TargetMode="External" /><Relationship Id="rId127" Type="http://schemas.openxmlformats.org/officeDocument/2006/relationships/hyperlink" Target="https://t.co/990q7Opv1s" TargetMode="External" /><Relationship Id="rId128" Type="http://schemas.openxmlformats.org/officeDocument/2006/relationships/hyperlink" Target="http://www.roxanegay.com/" TargetMode="External" /><Relationship Id="rId129" Type="http://schemas.openxmlformats.org/officeDocument/2006/relationships/hyperlink" Target="https://t.co/YYPaBcQ5b3" TargetMode="External" /><Relationship Id="rId130" Type="http://schemas.openxmlformats.org/officeDocument/2006/relationships/hyperlink" Target="https://t.co/WxhQmDSDJ2" TargetMode="External" /><Relationship Id="rId131" Type="http://schemas.openxmlformats.org/officeDocument/2006/relationships/hyperlink" Target="https://t.co/bCyAnPfqrr" TargetMode="External" /><Relationship Id="rId132" Type="http://schemas.openxmlformats.org/officeDocument/2006/relationships/hyperlink" Target="https://www.revelatur.com/" TargetMode="External" /><Relationship Id="rId133" Type="http://schemas.openxmlformats.org/officeDocument/2006/relationships/hyperlink" Target="https://t.co/Yc3P2MiiDP" TargetMode="External" /><Relationship Id="rId134" Type="http://schemas.openxmlformats.org/officeDocument/2006/relationships/hyperlink" Target="http://www.instagram.com/meloy.jpeg" TargetMode="External" /><Relationship Id="rId135" Type="http://schemas.openxmlformats.org/officeDocument/2006/relationships/hyperlink" Target="https://t.co/oWgkdrZ0ME" TargetMode="External" /><Relationship Id="rId136" Type="http://schemas.openxmlformats.org/officeDocument/2006/relationships/hyperlink" Target="https://t.co/SYWRA6AI2x" TargetMode="External" /><Relationship Id="rId137" Type="http://schemas.openxmlformats.org/officeDocument/2006/relationships/hyperlink" Target="https://t.co/5njemeh9UM" TargetMode="External" /><Relationship Id="rId138" Type="http://schemas.openxmlformats.org/officeDocument/2006/relationships/hyperlink" Target="http://www.tweetstart.com/" TargetMode="External" /><Relationship Id="rId139" Type="http://schemas.openxmlformats.org/officeDocument/2006/relationships/hyperlink" Target="https://t.co/k3O62BErSa" TargetMode="External" /><Relationship Id="rId140" Type="http://schemas.openxmlformats.org/officeDocument/2006/relationships/hyperlink" Target="http://t.co/J9PtYMMaYH" TargetMode="External" /><Relationship Id="rId141" Type="http://schemas.openxmlformats.org/officeDocument/2006/relationships/hyperlink" Target="https://t.co/c3ODLTtAVL" TargetMode="External" /><Relationship Id="rId142" Type="http://schemas.openxmlformats.org/officeDocument/2006/relationships/hyperlink" Target="https://t.co/LDC4dtXdoA" TargetMode="External" /><Relationship Id="rId143" Type="http://schemas.openxmlformats.org/officeDocument/2006/relationships/hyperlink" Target="https://t.co/cX65DADomT" TargetMode="External" /><Relationship Id="rId144" Type="http://schemas.openxmlformats.org/officeDocument/2006/relationships/hyperlink" Target="https://t.co/gLAIoU8EUL" TargetMode="External" /><Relationship Id="rId145" Type="http://schemas.openxmlformats.org/officeDocument/2006/relationships/hyperlink" Target="https://t.co/S49cT1pCPH" TargetMode="External" /><Relationship Id="rId146" Type="http://schemas.openxmlformats.org/officeDocument/2006/relationships/hyperlink" Target="http://t.co/xUwErAqo14" TargetMode="External" /><Relationship Id="rId147" Type="http://schemas.openxmlformats.org/officeDocument/2006/relationships/hyperlink" Target="http://t.co/OOTO6rmnxk" TargetMode="External" /><Relationship Id="rId148" Type="http://schemas.openxmlformats.org/officeDocument/2006/relationships/hyperlink" Target="https://t.co/ye5Axaqul4" TargetMode="External" /><Relationship Id="rId149" Type="http://schemas.openxmlformats.org/officeDocument/2006/relationships/hyperlink" Target="https://t.co/7jw6i49ITs" TargetMode="External" /><Relationship Id="rId150" Type="http://schemas.openxmlformats.org/officeDocument/2006/relationships/hyperlink" Target="https://t.co/0Jtre4NZko" TargetMode="External" /><Relationship Id="rId151" Type="http://schemas.openxmlformats.org/officeDocument/2006/relationships/hyperlink" Target="http://smugindustries.com/" TargetMode="External" /><Relationship Id="rId152" Type="http://schemas.openxmlformats.org/officeDocument/2006/relationships/hyperlink" Target="https://t.co/QxsJZjE8tl" TargetMode="External" /><Relationship Id="rId153" Type="http://schemas.openxmlformats.org/officeDocument/2006/relationships/hyperlink" Target="https://t.co/iKNsjkMgY5" TargetMode="External" /><Relationship Id="rId154" Type="http://schemas.openxmlformats.org/officeDocument/2006/relationships/hyperlink" Target="https://t.co/u7eI4GKk6n" TargetMode="External" /><Relationship Id="rId155" Type="http://schemas.openxmlformats.org/officeDocument/2006/relationships/hyperlink" Target="http://t.co/xyPYOLomYX" TargetMode="External" /><Relationship Id="rId156" Type="http://schemas.openxmlformats.org/officeDocument/2006/relationships/hyperlink" Target="https://t.co/tri6i7Pzdf" TargetMode="External" /><Relationship Id="rId157" Type="http://schemas.openxmlformats.org/officeDocument/2006/relationships/hyperlink" Target="https://t.co/UadtxFzDII" TargetMode="External" /><Relationship Id="rId158" Type="http://schemas.openxmlformats.org/officeDocument/2006/relationships/hyperlink" Target="https://t.co/N5IaRvWkrw" TargetMode="External" /><Relationship Id="rId159" Type="http://schemas.openxmlformats.org/officeDocument/2006/relationships/hyperlink" Target="https://t.co/nS7Hippswq" TargetMode="External" /><Relationship Id="rId160" Type="http://schemas.openxmlformats.org/officeDocument/2006/relationships/hyperlink" Target="https://t.co/RX0SA3i1aH" TargetMode="External" /><Relationship Id="rId161" Type="http://schemas.openxmlformats.org/officeDocument/2006/relationships/hyperlink" Target="https://t.co/hZxnFsijV0" TargetMode="External" /><Relationship Id="rId162" Type="http://schemas.openxmlformats.org/officeDocument/2006/relationships/hyperlink" Target="https://t.co/ccZUUzQL8w" TargetMode="External" /><Relationship Id="rId163" Type="http://schemas.openxmlformats.org/officeDocument/2006/relationships/hyperlink" Target="https://t.co/XOhBfOCJ4i" TargetMode="External" /><Relationship Id="rId164" Type="http://schemas.openxmlformats.org/officeDocument/2006/relationships/hyperlink" Target="https://t.co/sXNJKDHVOi" TargetMode="External" /><Relationship Id="rId165" Type="http://schemas.openxmlformats.org/officeDocument/2006/relationships/hyperlink" Target="https://t.co/d8ABvMnr8x" TargetMode="External" /><Relationship Id="rId166" Type="http://schemas.openxmlformats.org/officeDocument/2006/relationships/hyperlink" Target="https://t.co/Hju8xKC9eD" TargetMode="External" /><Relationship Id="rId167" Type="http://schemas.openxmlformats.org/officeDocument/2006/relationships/hyperlink" Target="https://t.co/jxIrMQuD8e" TargetMode="External" /><Relationship Id="rId168" Type="http://schemas.openxmlformats.org/officeDocument/2006/relationships/hyperlink" Target="https://t.co/40mNPILZLq" TargetMode="External" /><Relationship Id="rId169" Type="http://schemas.openxmlformats.org/officeDocument/2006/relationships/hyperlink" Target="https://t.co/zjospCzV8O" TargetMode="External" /><Relationship Id="rId170" Type="http://schemas.openxmlformats.org/officeDocument/2006/relationships/hyperlink" Target="https://t.co/ZqHigp7O8Y" TargetMode="External" /><Relationship Id="rId171" Type="http://schemas.openxmlformats.org/officeDocument/2006/relationships/hyperlink" Target="http://nicollewallace.com/" TargetMode="External" /><Relationship Id="rId172" Type="http://schemas.openxmlformats.org/officeDocument/2006/relationships/hyperlink" Target="https://www.amazon.com/author/joyannreid" TargetMode="External" /><Relationship Id="rId173" Type="http://schemas.openxmlformats.org/officeDocument/2006/relationships/hyperlink" Target="https://t.co/gBdY2gtvXJ" TargetMode="External" /><Relationship Id="rId174" Type="http://schemas.openxmlformats.org/officeDocument/2006/relationships/hyperlink" Target="https://t.co/7ISF7jb8al" TargetMode="External" /><Relationship Id="rId175" Type="http://schemas.openxmlformats.org/officeDocument/2006/relationships/hyperlink" Target="http://t.co/61G4YG9WL9" TargetMode="External" /><Relationship Id="rId176" Type="http://schemas.openxmlformats.org/officeDocument/2006/relationships/hyperlink" Target="https://t.co/c4E81im6xS" TargetMode="External" /><Relationship Id="rId177" Type="http://schemas.openxmlformats.org/officeDocument/2006/relationships/hyperlink" Target="https://t.co/7ISF7jsJ1T" TargetMode="External" /><Relationship Id="rId178" Type="http://schemas.openxmlformats.org/officeDocument/2006/relationships/hyperlink" Target="https://t.co/gBdY2gL6Ph" TargetMode="External" /><Relationship Id="rId179" Type="http://schemas.openxmlformats.org/officeDocument/2006/relationships/hyperlink" Target="https://t.co/gBdY2gL6Ph" TargetMode="External" /><Relationship Id="rId180" Type="http://schemas.openxmlformats.org/officeDocument/2006/relationships/hyperlink" Target="https://t.co/hzfzIfPZ7O" TargetMode="External" /><Relationship Id="rId181" Type="http://schemas.openxmlformats.org/officeDocument/2006/relationships/hyperlink" Target="http://www.invisiblenotbroken.com/" TargetMode="External" /><Relationship Id="rId182" Type="http://schemas.openxmlformats.org/officeDocument/2006/relationships/hyperlink" Target="https://ko-fi.com/tinuwrites" TargetMode="External" /><Relationship Id="rId183" Type="http://schemas.openxmlformats.org/officeDocument/2006/relationships/hyperlink" Target="https://t.co/SOKJxFyjbr" TargetMode="External" /><Relationship Id="rId184" Type="http://schemas.openxmlformats.org/officeDocument/2006/relationships/hyperlink" Target="http://amazon.com/shop/NerdNomadMom" TargetMode="External" /><Relationship Id="rId185" Type="http://schemas.openxmlformats.org/officeDocument/2006/relationships/hyperlink" Target="https://t.co/08u50O9V7t" TargetMode="External" /><Relationship Id="rId186" Type="http://schemas.openxmlformats.org/officeDocument/2006/relationships/hyperlink" Target="http://t.co/NDlI1BOQVG" TargetMode="External" /><Relationship Id="rId187" Type="http://schemas.openxmlformats.org/officeDocument/2006/relationships/hyperlink" Target="https://t.co/iirpBAHPxb" TargetMode="External" /><Relationship Id="rId188" Type="http://schemas.openxmlformats.org/officeDocument/2006/relationships/hyperlink" Target="https://t.co/K2UeJviB97" TargetMode="External" /><Relationship Id="rId189" Type="http://schemas.openxmlformats.org/officeDocument/2006/relationships/hyperlink" Target="http://t.co/6ohR0vvxfU" TargetMode="External" /><Relationship Id="rId190" Type="http://schemas.openxmlformats.org/officeDocument/2006/relationships/hyperlink" Target="https://dineshdsouza.com/" TargetMode="External" /><Relationship Id="rId191" Type="http://schemas.openxmlformats.org/officeDocument/2006/relationships/hyperlink" Target="https://t.co/wvCpwxUt6W" TargetMode="External" /><Relationship Id="rId192" Type="http://schemas.openxmlformats.org/officeDocument/2006/relationships/hyperlink" Target="https://t.co/qXJXX5dcB2" TargetMode="External" /><Relationship Id="rId193" Type="http://schemas.openxmlformats.org/officeDocument/2006/relationships/hyperlink" Target="https://t.co/GqrGPqJwnL" TargetMode="External" /><Relationship Id="rId194" Type="http://schemas.openxmlformats.org/officeDocument/2006/relationships/hyperlink" Target="https://t.co/BZJRN1kPOV" TargetMode="External" /><Relationship Id="rId195" Type="http://schemas.openxmlformats.org/officeDocument/2006/relationships/hyperlink" Target="https://t.co/w5YAKPQ7dx" TargetMode="External" /><Relationship Id="rId196" Type="http://schemas.openxmlformats.org/officeDocument/2006/relationships/hyperlink" Target="https://t.co/qoJKpRWpmc" TargetMode="External" /><Relationship Id="rId197" Type="http://schemas.openxmlformats.org/officeDocument/2006/relationships/hyperlink" Target="https://t.co/Qvferk9nIH" TargetMode="External" /><Relationship Id="rId198" Type="http://schemas.openxmlformats.org/officeDocument/2006/relationships/hyperlink" Target="https://t.co/zf0S2rW0Jb" TargetMode="External" /><Relationship Id="rId199" Type="http://schemas.openxmlformats.org/officeDocument/2006/relationships/hyperlink" Target="https://t.co/YMAaQeG42v" TargetMode="External" /><Relationship Id="rId200" Type="http://schemas.openxmlformats.org/officeDocument/2006/relationships/hyperlink" Target="https://pbs.twimg.com/profile_banners/494027712/1562176000" TargetMode="External" /><Relationship Id="rId201" Type="http://schemas.openxmlformats.org/officeDocument/2006/relationships/hyperlink" Target="https://pbs.twimg.com/profile_banners/132845025/1452086760" TargetMode="External" /><Relationship Id="rId202" Type="http://schemas.openxmlformats.org/officeDocument/2006/relationships/hyperlink" Target="https://pbs.twimg.com/profile_banners/49552110/1525241724" TargetMode="External" /><Relationship Id="rId203" Type="http://schemas.openxmlformats.org/officeDocument/2006/relationships/hyperlink" Target="https://pbs.twimg.com/profile_banners/44205329/1565830238" TargetMode="External" /><Relationship Id="rId204" Type="http://schemas.openxmlformats.org/officeDocument/2006/relationships/hyperlink" Target="https://pbs.twimg.com/profile_banners/397852205/1522112083" TargetMode="External" /><Relationship Id="rId205" Type="http://schemas.openxmlformats.org/officeDocument/2006/relationships/hyperlink" Target="https://pbs.twimg.com/profile_banners/249335510/1549489394" TargetMode="External" /><Relationship Id="rId206" Type="http://schemas.openxmlformats.org/officeDocument/2006/relationships/hyperlink" Target="https://pbs.twimg.com/profile_banners/1046466578466971650/1538370577" TargetMode="External" /><Relationship Id="rId207" Type="http://schemas.openxmlformats.org/officeDocument/2006/relationships/hyperlink" Target="https://pbs.twimg.com/profile_banners/144035135/1540655970" TargetMode="External" /><Relationship Id="rId208" Type="http://schemas.openxmlformats.org/officeDocument/2006/relationships/hyperlink" Target="https://pbs.twimg.com/profile_banners/4509763455/1565530633" TargetMode="External" /><Relationship Id="rId209" Type="http://schemas.openxmlformats.org/officeDocument/2006/relationships/hyperlink" Target="https://pbs.twimg.com/profile_banners/14249393/1569385384" TargetMode="External" /><Relationship Id="rId210" Type="http://schemas.openxmlformats.org/officeDocument/2006/relationships/hyperlink" Target="https://pbs.twimg.com/profile_banners/801490569025507328/1570544285" TargetMode="External" /><Relationship Id="rId211" Type="http://schemas.openxmlformats.org/officeDocument/2006/relationships/hyperlink" Target="https://pbs.twimg.com/profile_banners/1175509028031606784/1569716564" TargetMode="External" /><Relationship Id="rId212" Type="http://schemas.openxmlformats.org/officeDocument/2006/relationships/hyperlink" Target="https://pbs.twimg.com/profile_banners/823331418046664704/1551045431" TargetMode="External" /><Relationship Id="rId213" Type="http://schemas.openxmlformats.org/officeDocument/2006/relationships/hyperlink" Target="https://pbs.twimg.com/profile_banners/4107317134/1566867968" TargetMode="External" /><Relationship Id="rId214" Type="http://schemas.openxmlformats.org/officeDocument/2006/relationships/hyperlink" Target="https://pbs.twimg.com/profile_banners/1201364256/1567102022" TargetMode="External" /><Relationship Id="rId215" Type="http://schemas.openxmlformats.org/officeDocument/2006/relationships/hyperlink" Target="https://pbs.twimg.com/profile_banners/56655453/1570303000" TargetMode="External" /><Relationship Id="rId216" Type="http://schemas.openxmlformats.org/officeDocument/2006/relationships/hyperlink" Target="https://pbs.twimg.com/profile_banners/1125121786960588801/1561308506" TargetMode="External" /><Relationship Id="rId217" Type="http://schemas.openxmlformats.org/officeDocument/2006/relationships/hyperlink" Target="https://pbs.twimg.com/profile_banners/2370188558/1568197320" TargetMode="External" /><Relationship Id="rId218" Type="http://schemas.openxmlformats.org/officeDocument/2006/relationships/hyperlink" Target="https://pbs.twimg.com/profile_banners/80820758/1493631936" TargetMode="External" /><Relationship Id="rId219" Type="http://schemas.openxmlformats.org/officeDocument/2006/relationships/hyperlink" Target="https://pbs.twimg.com/profile_banners/1047454419158282240/1542133702" TargetMode="External" /><Relationship Id="rId220" Type="http://schemas.openxmlformats.org/officeDocument/2006/relationships/hyperlink" Target="https://pbs.twimg.com/profile_banners/1097968816326406147/1566904562" TargetMode="External" /><Relationship Id="rId221" Type="http://schemas.openxmlformats.org/officeDocument/2006/relationships/hyperlink" Target="https://pbs.twimg.com/profile_banners/1098744601907589120/1550796639" TargetMode="External" /><Relationship Id="rId222" Type="http://schemas.openxmlformats.org/officeDocument/2006/relationships/hyperlink" Target="https://pbs.twimg.com/profile_banners/4128590771/1502940074" TargetMode="External" /><Relationship Id="rId223" Type="http://schemas.openxmlformats.org/officeDocument/2006/relationships/hyperlink" Target="https://pbs.twimg.com/profile_banners/46551474/1570483604" TargetMode="External" /><Relationship Id="rId224" Type="http://schemas.openxmlformats.org/officeDocument/2006/relationships/hyperlink" Target="https://pbs.twimg.com/profile_banners/954158060951556096/1558731723" TargetMode="External" /><Relationship Id="rId225" Type="http://schemas.openxmlformats.org/officeDocument/2006/relationships/hyperlink" Target="https://pbs.twimg.com/profile_banners/24178380/1397995403" TargetMode="External" /><Relationship Id="rId226" Type="http://schemas.openxmlformats.org/officeDocument/2006/relationships/hyperlink" Target="https://pbs.twimg.com/profile_banners/627481017/1406366122" TargetMode="External" /><Relationship Id="rId227" Type="http://schemas.openxmlformats.org/officeDocument/2006/relationships/hyperlink" Target="https://pbs.twimg.com/profile_banners/864851389/1449081900" TargetMode="External" /><Relationship Id="rId228" Type="http://schemas.openxmlformats.org/officeDocument/2006/relationships/hyperlink" Target="https://pbs.twimg.com/profile_banners/1364740802/1498234765" TargetMode="External" /><Relationship Id="rId229" Type="http://schemas.openxmlformats.org/officeDocument/2006/relationships/hyperlink" Target="https://pbs.twimg.com/profile_banners/109761773/1522153986" TargetMode="External" /><Relationship Id="rId230" Type="http://schemas.openxmlformats.org/officeDocument/2006/relationships/hyperlink" Target="https://pbs.twimg.com/profile_banners/42707337/1511749725" TargetMode="External" /><Relationship Id="rId231" Type="http://schemas.openxmlformats.org/officeDocument/2006/relationships/hyperlink" Target="https://pbs.twimg.com/profile_banners/553699980/1563287239" TargetMode="External" /><Relationship Id="rId232" Type="http://schemas.openxmlformats.org/officeDocument/2006/relationships/hyperlink" Target="https://pbs.twimg.com/profile_banners/16568735/1566430366" TargetMode="External" /><Relationship Id="rId233" Type="http://schemas.openxmlformats.org/officeDocument/2006/relationships/hyperlink" Target="https://pbs.twimg.com/profile_banners/250831586/1559766227" TargetMode="External" /><Relationship Id="rId234" Type="http://schemas.openxmlformats.org/officeDocument/2006/relationships/hyperlink" Target="https://pbs.twimg.com/profile_banners/307633778/1562044695" TargetMode="External" /><Relationship Id="rId235" Type="http://schemas.openxmlformats.org/officeDocument/2006/relationships/hyperlink" Target="https://pbs.twimg.com/profile_banners/733016616531832832/1491602321" TargetMode="External" /><Relationship Id="rId236" Type="http://schemas.openxmlformats.org/officeDocument/2006/relationships/hyperlink" Target="https://pbs.twimg.com/profile_banners/159088259/1544997143" TargetMode="External" /><Relationship Id="rId237" Type="http://schemas.openxmlformats.org/officeDocument/2006/relationships/hyperlink" Target="https://pbs.twimg.com/profile_banners/845809783575887872/1490507595" TargetMode="External" /><Relationship Id="rId238" Type="http://schemas.openxmlformats.org/officeDocument/2006/relationships/hyperlink" Target="https://pbs.twimg.com/profile_banners/2597270070/1556079803" TargetMode="External" /><Relationship Id="rId239" Type="http://schemas.openxmlformats.org/officeDocument/2006/relationships/hyperlink" Target="https://pbs.twimg.com/profile_banners/1172568503947120640/1569143039" TargetMode="External" /><Relationship Id="rId240" Type="http://schemas.openxmlformats.org/officeDocument/2006/relationships/hyperlink" Target="https://pbs.twimg.com/profile_banners/20598058/1561991172" TargetMode="External" /><Relationship Id="rId241" Type="http://schemas.openxmlformats.org/officeDocument/2006/relationships/hyperlink" Target="https://pbs.twimg.com/profile_banners/1179175684398354432/1569972688" TargetMode="External" /><Relationship Id="rId242" Type="http://schemas.openxmlformats.org/officeDocument/2006/relationships/hyperlink" Target="https://pbs.twimg.com/profile_banners/36556014/1469288720" TargetMode="External" /><Relationship Id="rId243" Type="http://schemas.openxmlformats.org/officeDocument/2006/relationships/hyperlink" Target="https://pbs.twimg.com/profile_banners/83036893/1549292510" TargetMode="External" /><Relationship Id="rId244" Type="http://schemas.openxmlformats.org/officeDocument/2006/relationships/hyperlink" Target="https://pbs.twimg.com/profile_banners/44364726/1471040943" TargetMode="External" /><Relationship Id="rId245" Type="http://schemas.openxmlformats.org/officeDocument/2006/relationships/hyperlink" Target="https://pbs.twimg.com/profile_banners/1022128903236800512/1570975271" TargetMode="External" /><Relationship Id="rId246" Type="http://schemas.openxmlformats.org/officeDocument/2006/relationships/hyperlink" Target="https://pbs.twimg.com/profile_banners/3834819796/1495545727" TargetMode="External" /><Relationship Id="rId247" Type="http://schemas.openxmlformats.org/officeDocument/2006/relationships/hyperlink" Target="https://pbs.twimg.com/profile_banners/997484230119772161/1571280227" TargetMode="External" /><Relationship Id="rId248" Type="http://schemas.openxmlformats.org/officeDocument/2006/relationships/hyperlink" Target="https://pbs.twimg.com/profile_banners/237572596/1532049618" TargetMode="External" /><Relationship Id="rId249" Type="http://schemas.openxmlformats.org/officeDocument/2006/relationships/hyperlink" Target="https://pbs.twimg.com/profile_banners/26899715/1454815213" TargetMode="External" /><Relationship Id="rId250" Type="http://schemas.openxmlformats.org/officeDocument/2006/relationships/hyperlink" Target="https://pbs.twimg.com/profile_banners/27598503/1530406320" TargetMode="External" /><Relationship Id="rId251" Type="http://schemas.openxmlformats.org/officeDocument/2006/relationships/hyperlink" Target="https://pbs.twimg.com/profile_banners/2728468209/1556907830" TargetMode="External" /><Relationship Id="rId252" Type="http://schemas.openxmlformats.org/officeDocument/2006/relationships/hyperlink" Target="https://pbs.twimg.com/profile_banners/8736882/1569593247" TargetMode="External" /><Relationship Id="rId253" Type="http://schemas.openxmlformats.org/officeDocument/2006/relationships/hyperlink" Target="https://pbs.twimg.com/profile_banners/760907323267125249/1470250662" TargetMode="External" /><Relationship Id="rId254" Type="http://schemas.openxmlformats.org/officeDocument/2006/relationships/hyperlink" Target="https://pbs.twimg.com/profile_banners/4865478792/1568860119" TargetMode="External" /><Relationship Id="rId255" Type="http://schemas.openxmlformats.org/officeDocument/2006/relationships/hyperlink" Target="https://pbs.twimg.com/profile_banners/841457430345138176/1550975974" TargetMode="External" /><Relationship Id="rId256" Type="http://schemas.openxmlformats.org/officeDocument/2006/relationships/hyperlink" Target="https://pbs.twimg.com/profile_banners/1112075774578683904/1570519544" TargetMode="External" /><Relationship Id="rId257" Type="http://schemas.openxmlformats.org/officeDocument/2006/relationships/hyperlink" Target="https://pbs.twimg.com/profile_banners/1117968148907614208/1556466229" TargetMode="External" /><Relationship Id="rId258" Type="http://schemas.openxmlformats.org/officeDocument/2006/relationships/hyperlink" Target="https://pbs.twimg.com/profile_banners/2343272875/1569683075" TargetMode="External" /><Relationship Id="rId259" Type="http://schemas.openxmlformats.org/officeDocument/2006/relationships/hyperlink" Target="https://pbs.twimg.com/profile_banners/19646196/1533189010" TargetMode="External" /><Relationship Id="rId260" Type="http://schemas.openxmlformats.org/officeDocument/2006/relationships/hyperlink" Target="https://pbs.twimg.com/profile_banners/15219854/1562599623" TargetMode="External" /><Relationship Id="rId261" Type="http://schemas.openxmlformats.org/officeDocument/2006/relationships/hyperlink" Target="https://pbs.twimg.com/profile_banners/53274578/1461357096" TargetMode="External" /><Relationship Id="rId262" Type="http://schemas.openxmlformats.org/officeDocument/2006/relationships/hyperlink" Target="https://pbs.twimg.com/profile_banners/41275564/1567471199" TargetMode="External" /><Relationship Id="rId263" Type="http://schemas.openxmlformats.org/officeDocument/2006/relationships/hyperlink" Target="https://pbs.twimg.com/profile_banners/345595142/1435965143" TargetMode="External" /><Relationship Id="rId264" Type="http://schemas.openxmlformats.org/officeDocument/2006/relationships/hyperlink" Target="https://pbs.twimg.com/profile_banners/117873637/1552042957" TargetMode="External" /><Relationship Id="rId265" Type="http://schemas.openxmlformats.org/officeDocument/2006/relationships/hyperlink" Target="https://pbs.twimg.com/profile_banners/24351795/1419778661" TargetMode="External" /><Relationship Id="rId266" Type="http://schemas.openxmlformats.org/officeDocument/2006/relationships/hyperlink" Target="https://pbs.twimg.com/profile_banners/1091740834138071041/1550489645" TargetMode="External" /><Relationship Id="rId267" Type="http://schemas.openxmlformats.org/officeDocument/2006/relationships/hyperlink" Target="https://pbs.twimg.com/profile_banners/278072553/1558361582" TargetMode="External" /><Relationship Id="rId268" Type="http://schemas.openxmlformats.org/officeDocument/2006/relationships/hyperlink" Target="https://pbs.twimg.com/profile_banners/264121073/1438783576" TargetMode="External" /><Relationship Id="rId269" Type="http://schemas.openxmlformats.org/officeDocument/2006/relationships/hyperlink" Target="https://pbs.twimg.com/profile_banners/1496502829/1462886917" TargetMode="External" /><Relationship Id="rId270" Type="http://schemas.openxmlformats.org/officeDocument/2006/relationships/hyperlink" Target="https://pbs.twimg.com/profile_banners/2815852258/1465749597" TargetMode="External" /><Relationship Id="rId271" Type="http://schemas.openxmlformats.org/officeDocument/2006/relationships/hyperlink" Target="https://pbs.twimg.com/profile_banners/1081910065098121216/1567374219" TargetMode="External" /><Relationship Id="rId272" Type="http://schemas.openxmlformats.org/officeDocument/2006/relationships/hyperlink" Target="https://pbs.twimg.com/profile_banners/208643146/1566920813" TargetMode="External" /><Relationship Id="rId273" Type="http://schemas.openxmlformats.org/officeDocument/2006/relationships/hyperlink" Target="https://pbs.twimg.com/profile_banners/17793844/1561820385" TargetMode="External" /><Relationship Id="rId274" Type="http://schemas.openxmlformats.org/officeDocument/2006/relationships/hyperlink" Target="https://pbs.twimg.com/profile_banners/64245400/1362870426" TargetMode="External" /><Relationship Id="rId275" Type="http://schemas.openxmlformats.org/officeDocument/2006/relationships/hyperlink" Target="https://pbs.twimg.com/profile_banners/858636167184560129/1493553678" TargetMode="External" /><Relationship Id="rId276" Type="http://schemas.openxmlformats.org/officeDocument/2006/relationships/hyperlink" Target="https://pbs.twimg.com/profile_banners/348101296/1474044486" TargetMode="External" /><Relationship Id="rId277" Type="http://schemas.openxmlformats.org/officeDocument/2006/relationships/hyperlink" Target="https://pbs.twimg.com/profile_banners/3618720793/1558767319" TargetMode="External" /><Relationship Id="rId278" Type="http://schemas.openxmlformats.org/officeDocument/2006/relationships/hyperlink" Target="https://pbs.twimg.com/profile_banners/3321672198/1536989934" TargetMode="External" /><Relationship Id="rId279" Type="http://schemas.openxmlformats.org/officeDocument/2006/relationships/hyperlink" Target="https://pbs.twimg.com/profile_banners/964373410879963137/1535336477" TargetMode="External" /><Relationship Id="rId280" Type="http://schemas.openxmlformats.org/officeDocument/2006/relationships/hyperlink" Target="https://pbs.twimg.com/profile_banners/1916415997/1565171401" TargetMode="External" /><Relationship Id="rId281" Type="http://schemas.openxmlformats.org/officeDocument/2006/relationships/hyperlink" Target="https://pbs.twimg.com/profile_banners/1005815693663723521/1568835304" TargetMode="External" /><Relationship Id="rId282" Type="http://schemas.openxmlformats.org/officeDocument/2006/relationships/hyperlink" Target="https://pbs.twimg.com/profile_banners/594715752/1567750960" TargetMode="External" /><Relationship Id="rId283" Type="http://schemas.openxmlformats.org/officeDocument/2006/relationships/hyperlink" Target="https://pbs.twimg.com/profile_banners/287803629/1398194713" TargetMode="External" /><Relationship Id="rId284" Type="http://schemas.openxmlformats.org/officeDocument/2006/relationships/hyperlink" Target="https://pbs.twimg.com/profile_banners/1052092230419316736/1539927471" TargetMode="External" /><Relationship Id="rId285" Type="http://schemas.openxmlformats.org/officeDocument/2006/relationships/hyperlink" Target="https://pbs.twimg.com/profile_banners/829238149/1569237412" TargetMode="External" /><Relationship Id="rId286" Type="http://schemas.openxmlformats.org/officeDocument/2006/relationships/hyperlink" Target="https://pbs.twimg.com/profile_banners/574540716/1466448335" TargetMode="External" /><Relationship Id="rId287" Type="http://schemas.openxmlformats.org/officeDocument/2006/relationships/hyperlink" Target="https://pbs.twimg.com/profile_banners/75329555/1399395991" TargetMode="External" /><Relationship Id="rId288" Type="http://schemas.openxmlformats.org/officeDocument/2006/relationships/hyperlink" Target="https://pbs.twimg.com/profile_banners/1049974911911903232/1565502987" TargetMode="External" /><Relationship Id="rId289" Type="http://schemas.openxmlformats.org/officeDocument/2006/relationships/hyperlink" Target="https://pbs.twimg.com/profile_banners/1057476578773553152/1541220530" TargetMode="External" /><Relationship Id="rId290" Type="http://schemas.openxmlformats.org/officeDocument/2006/relationships/hyperlink" Target="https://pbs.twimg.com/profile_banners/2183878805/1504238178" TargetMode="External" /><Relationship Id="rId291" Type="http://schemas.openxmlformats.org/officeDocument/2006/relationships/hyperlink" Target="https://pbs.twimg.com/profile_banners/2281596901/1435421298" TargetMode="External" /><Relationship Id="rId292" Type="http://schemas.openxmlformats.org/officeDocument/2006/relationships/hyperlink" Target="https://pbs.twimg.com/profile_banners/4073736139/1495425691" TargetMode="External" /><Relationship Id="rId293" Type="http://schemas.openxmlformats.org/officeDocument/2006/relationships/hyperlink" Target="https://pbs.twimg.com/profile_banners/152143422/1554817013" TargetMode="External" /><Relationship Id="rId294" Type="http://schemas.openxmlformats.org/officeDocument/2006/relationships/hyperlink" Target="https://pbs.twimg.com/profile_banners/23013434/1454802322" TargetMode="External" /><Relationship Id="rId295" Type="http://schemas.openxmlformats.org/officeDocument/2006/relationships/hyperlink" Target="https://pbs.twimg.com/profile_banners/1108008898848612352/1563959251" TargetMode="External" /><Relationship Id="rId296" Type="http://schemas.openxmlformats.org/officeDocument/2006/relationships/hyperlink" Target="https://pbs.twimg.com/profile_banners/2941930985/1546449870" TargetMode="External" /><Relationship Id="rId297" Type="http://schemas.openxmlformats.org/officeDocument/2006/relationships/hyperlink" Target="https://pbs.twimg.com/profile_banners/28133800/1442599373" TargetMode="External" /><Relationship Id="rId298" Type="http://schemas.openxmlformats.org/officeDocument/2006/relationships/hyperlink" Target="https://pbs.twimg.com/profile_banners/19618527/1552922853" TargetMode="External" /><Relationship Id="rId299" Type="http://schemas.openxmlformats.org/officeDocument/2006/relationships/hyperlink" Target="https://pbs.twimg.com/profile_banners/94687040/1569961877" TargetMode="External" /><Relationship Id="rId300" Type="http://schemas.openxmlformats.org/officeDocument/2006/relationships/hyperlink" Target="https://pbs.twimg.com/profile_banners/289723529/1434542985" TargetMode="External" /><Relationship Id="rId301" Type="http://schemas.openxmlformats.org/officeDocument/2006/relationships/hyperlink" Target="https://pbs.twimg.com/profile_banners/1059966836/1395637451" TargetMode="External" /><Relationship Id="rId302" Type="http://schemas.openxmlformats.org/officeDocument/2006/relationships/hyperlink" Target="https://pbs.twimg.com/profile_banners/537791715/1518580249" TargetMode="External" /><Relationship Id="rId303" Type="http://schemas.openxmlformats.org/officeDocument/2006/relationships/hyperlink" Target="https://pbs.twimg.com/profile_banners/761661781/1388420799" TargetMode="External" /><Relationship Id="rId304" Type="http://schemas.openxmlformats.org/officeDocument/2006/relationships/hyperlink" Target="https://pbs.twimg.com/profile_banners/357606935/1549675771" TargetMode="External" /><Relationship Id="rId305" Type="http://schemas.openxmlformats.org/officeDocument/2006/relationships/hyperlink" Target="https://pbs.twimg.com/profile_banners/1853310463/1562220639" TargetMode="External" /><Relationship Id="rId306" Type="http://schemas.openxmlformats.org/officeDocument/2006/relationships/hyperlink" Target="https://pbs.twimg.com/profile_banners/17034933/1561774570" TargetMode="External" /><Relationship Id="rId307" Type="http://schemas.openxmlformats.org/officeDocument/2006/relationships/hyperlink" Target="https://pbs.twimg.com/profile_banners/498448547/1526340234" TargetMode="External" /><Relationship Id="rId308" Type="http://schemas.openxmlformats.org/officeDocument/2006/relationships/hyperlink" Target="https://pbs.twimg.com/profile_banners/1037793100247298048/1566049409" TargetMode="External" /><Relationship Id="rId309" Type="http://schemas.openxmlformats.org/officeDocument/2006/relationships/hyperlink" Target="https://pbs.twimg.com/profile_banners/2824930687/1499476616" TargetMode="External" /><Relationship Id="rId310" Type="http://schemas.openxmlformats.org/officeDocument/2006/relationships/hyperlink" Target="https://pbs.twimg.com/profile_banners/1474494756/1409142940" TargetMode="External" /><Relationship Id="rId311" Type="http://schemas.openxmlformats.org/officeDocument/2006/relationships/hyperlink" Target="https://pbs.twimg.com/profile_banners/3150149617/1528595892" TargetMode="External" /><Relationship Id="rId312" Type="http://schemas.openxmlformats.org/officeDocument/2006/relationships/hyperlink" Target="https://pbs.twimg.com/profile_banners/532214995/1504361234" TargetMode="External" /><Relationship Id="rId313" Type="http://schemas.openxmlformats.org/officeDocument/2006/relationships/hyperlink" Target="https://pbs.twimg.com/profile_banners/19866236/1561234136" TargetMode="External" /><Relationship Id="rId314" Type="http://schemas.openxmlformats.org/officeDocument/2006/relationships/hyperlink" Target="https://pbs.twimg.com/profile_banners/1164947793783300096/1567520518" TargetMode="External" /><Relationship Id="rId315" Type="http://schemas.openxmlformats.org/officeDocument/2006/relationships/hyperlink" Target="https://pbs.twimg.com/profile_banners/14207128/1513791401" TargetMode="External" /><Relationship Id="rId316" Type="http://schemas.openxmlformats.org/officeDocument/2006/relationships/hyperlink" Target="https://pbs.twimg.com/profile_banners/485664214/1526853967" TargetMode="External" /><Relationship Id="rId317" Type="http://schemas.openxmlformats.org/officeDocument/2006/relationships/hyperlink" Target="https://pbs.twimg.com/profile_banners/878111022/1552852118" TargetMode="External" /><Relationship Id="rId318" Type="http://schemas.openxmlformats.org/officeDocument/2006/relationships/hyperlink" Target="https://pbs.twimg.com/profile_banners/31128733/1568292959" TargetMode="External" /><Relationship Id="rId319" Type="http://schemas.openxmlformats.org/officeDocument/2006/relationships/hyperlink" Target="https://pbs.twimg.com/profile_banners/905993308002013184/1570213341" TargetMode="External" /><Relationship Id="rId320" Type="http://schemas.openxmlformats.org/officeDocument/2006/relationships/hyperlink" Target="https://pbs.twimg.com/profile_banners/25769038/1564510957" TargetMode="External" /><Relationship Id="rId321" Type="http://schemas.openxmlformats.org/officeDocument/2006/relationships/hyperlink" Target="https://pbs.twimg.com/profile_banners/1121401408220217349/1559330862" TargetMode="External" /><Relationship Id="rId322" Type="http://schemas.openxmlformats.org/officeDocument/2006/relationships/hyperlink" Target="https://pbs.twimg.com/profile_banners/1172682151319482369/1569943998" TargetMode="External" /><Relationship Id="rId323" Type="http://schemas.openxmlformats.org/officeDocument/2006/relationships/hyperlink" Target="https://pbs.twimg.com/profile_banners/914891923491622912/1564543545" TargetMode="External" /><Relationship Id="rId324" Type="http://schemas.openxmlformats.org/officeDocument/2006/relationships/hyperlink" Target="https://pbs.twimg.com/profile_banners/708493535633346560/1533243212" TargetMode="External" /><Relationship Id="rId325" Type="http://schemas.openxmlformats.org/officeDocument/2006/relationships/hyperlink" Target="https://pbs.twimg.com/profile_banners/322330544/1411204080" TargetMode="External" /><Relationship Id="rId326" Type="http://schemas.openxmlformats.org/officeDocument/2006/relationships/hyperlink" Target="https://pbs.twimg.com/profile_banners/273238566/1410351516" TargetMode="External" /><Relationship Id="rId327" Type="http://schemas.openxmlformats.org/officeDocument/2006/relationships/hyperlink" Target="https://pbs.twimg.com/profile_banners/69020175/1453525082" TargetMode="External" /><Relationship Id="rId328" Type="http://schemas.openxmlformats.org/officeDocument/2006/relationships/hyperlink" Target="https://pbs.twimg.com/profile_banners/1181000991145156609/1570409482" TargetMode="External" /><Relationship Id="rId329" Type="http://schemas.openxmlformats.org/officeDocument/2006/relationships/hyperlink" Target="https://pbs.twimg.com/profile_banners/846522863049998338/1568236605" TargetMode="External" /><Relationship Id="rId330" Type="http://schemas.openxmlformats.org/officeDocument/2006/relationships/hyperlink" Target="https://pbs.twimg.com/profile_banners/987711480/1529689980" TargetMode="External" /><Relationship Id="rId331" Type="http://schemas.openxmlformats.org/officeDocument/2006/relationships/hyperlink" Target="https://pbs.twimg.com/profile_banners/724659990/1512895662" TargetMode="External" /><Relationship Id="rId332" Type="http://schemas.openxmlformats.org/officeDocument/2006/relationships/hyperlink" Target="https://pbs.twimg.com/profile_banners/116864225/1568552352" TargetMode="External" /><Relationship Id="rId333" Type="http://schemas.openxmlformats.org/officeDocument/2006/relationships/hyperlink" Target="https://pbs.twimg.com/profile_banners/1043872055987294214/1569886335" TargetMode="External" /><Relationship Id="rId334" Type="http://schemas.openxmlformats.org/officeDocument/2006/relationships/hyperlink" Target="https://pbs.twimg.com/profile_banners/1178873746905546752/1569900693" TargetMode="External" /><Relationship Id="rId335" Type="http://schemas.openxmlformats.org/officeDocument/2006/relationships/hyperlink" Target="https://pbs.twimg.com/profile_banners/3293637919/1530496843" TargetMode="External" /><Relationship Id="rId336" Type="http://schemas.openxmlformats.org/officeDocument/2006/relationships/hyperlink" Target="https://pbs.twimg.com/profile_banners/586785185/1531792706" TargetMode="External" /><Relationship Id="rId337" Type="http://schemas.openxmlformats.org/officeDocument/2006/relationships/hyperlink" Target="https://pbs.twimg.com/profile_banners/4492444587/1507047746" TargetMode="External" /><Relationship Id="rId338" Type="http://schemas.openxmlformats.org/officeDocument/2006/relationships/hyperlink" Target="https://pbs.twimg.com/profile_banners/2585853686/1567879733" TargetMode="External" /><Relationship Id="rId339" Type="http://schemas.openxmlformats.org/officeDocument/2006/relationships/hyperlink" Target="https://pbs.twimg.com/profile_banners/1467990516/1507047639" TargetMode="External" /><Relationship Id="rId340" Type="http://schemas.openxmlformats.org/officeDocument/2006/relationships/hyperlink" Target="https://pbs.twimg.com/profile_banners/764856835677487104/1569443825" TargetMode="External" /><Relationship Id="rId341" Type="http://schemas.openxmlformats.org/officeDocument/2006/relationships/hyperlink" Target="https://pbs.twimg.com/profile_banners/826288847562559488/1492647585" TargetMode="External" /><Relationship Id="rId342" Type="http://schemas.openxmlformats.org/officeDocument/2006/relationships/hyperlink" Target="https://pbs.twimg.com/profile_banners/2407468831/1405969214" TargetMode="External" /><Relationship Id="rId343" Type="http://schemas.openxmlformats.org/officeDocument/2006/relationships/hyperlink" Target="https://pbs.twimg.com/profile_banners/374757382/1454990551" TargetMode="External" /><Relationship Id="rId344" Type="http://schemas.openxmlformats.org/officeDocument/2006/relationships/hyperlink" Target="https://pbs.twimg.com/profile_banners/357211620/1508294764" TargetMode="External" /><Relationship Id="rId345" Type="http://schemas.openxmlformats.org/officeDocument/2006/relationships/hyperlink" Target="https://pbs.twimg.com/profile_banners/2520396194/1453010451" TargetMode="External" /><Relationship Id="rId346" Type="http://schemas.openxmlformats.org/officeDocument/2006/relationships/hyperlink" Target="https://pbs.twimg.com/profile_banners/328253859/1470579907" TargetMode="External" /><Relationship Id="rId347" Type="http://schemas.openxmlformats.org/officeDocument/2006/relationships/hyperlink" Target="https://pbs.twimg.com/profile_banners/169880264/1420352474" TargetMode="External" /><Relationship Id="rId348" Type="http://schemas.openxmlformats.org/officeDocument/2006/relationships/hyperlink" Target="https://pbs.twimg.com/profile_banners/2182959145/1559753224" TargetMode="External" /><Relationship Id="rId349" Type="http://schemas.openxmlformats.org/officeDocument/2006/relationships/hyperlink" Target="https://pbs.twimg.com/profile_banners/2273159233/1570314700" TargetMode="External" /><Relationship Id="rId350" Type="http://schemas.openxmlformats.org/officeDocument/2006/relationships/hyperlink" Target="https://pbs.twimg.com/profile_banners/2194674191/1565967789" TargetMode="External" /><Relationship Id="rId351" Type="http://schemas.openxmlformats.org/officeDocument/2006/relationships/hyperlink" Target="https://pbs.twimg.com/profile_banners/1121436087803629568/1570027772" TargetMode="External" /><Relationship Id="rId352" Type="http://schemas.openxmlformats.org/officeDocument/2006/relationships/hyperlink" Target="https://pbs.twimg.com/profile_banners/221995410/1570655982" TargetMode="External" /><Relationship Id="rId353" Type="http://schemas.openxmlformats.org/officeDocument/2006/relationships/hyperlink" Target="https://pbs.twimg.com/profile_banners/1039988368539570176/1566799638" TargetMode="External" /><Relationship Id="rId354" Type="http://schemas.openxmlformats.org/officeDocument/2006/relationships/hyperlink" Target="https://pbs.twimg.com/profile_banners/1062979196958490624/1567601950" TargetMode="External" /><Relationship Id="rId355" Type="http://schemas.openxmlformats.org/officeDocument/2006/relationships/hyperlink" Target="https://pbs.twimg.com/profile_banners/4612725328/1568188830" TargetMode="External" /><Relationship Id="rId356" Type="http://schemas.openxmlformats.org/officeDocument/2006/relationships/hyperlink" Target="https://pbs.twimg.com/profile_banners/27495395/1417195618" TargetMode="External" /><Relationship Id="rId357" Type="http://schemas.openxmlformats.org/officeDocument/2006/relationships/hyperlink" Target="https://pbs.twimg.com/profile_banners/25216150/1566941259" TargetMode="External" /><Relationship Id="rId358" Type="http://schemas.openxmlformats.org/officeDocument/2006/relationships/hyperlink" Target="https://pbs.twimg.com/profile_banners/51084973/1559295272" TargetMode="External" /><Relationship Id="rId359" Type="http://schemas.openxmlformats.org/officeDocument/2006/relationships/hyperlink" Target="https://pbs.twimg.com/profile_banners/1027194143100088320/1564983419" TargetMode="External" /><Relationship Id="rId360" Type="http://schemas.openxmlformats.org/officeDocument/2006/relationships/hyperlink" Target="https://pbs.twimg.com/profile_banners/899733078641225728/1534186174" TargetMode="External" /><Relationship Id="rId361" Type="http://schemas.openxmlformats.org/officeDocument/2006/relationships/hyperlink" Target="https://pbs.twimg.com/profile_banners/242728453/1557163055" TargetMode="External" /><Relationship Id="rId362" Type="http://schemas.openxmlformats.org/officeDocument/2006/relationships/hyperlink" Target="https://pbs.twimg.com/profile_banners/1643913042/1462203089" TargetMode="External" /><Relationship Id="rId363" Type="http://schemas.openxmlformats.org/officeDocument/2006/relationships/hyperlink" Target="https://pbs.twimg.com/profile_banners/225420563/1546801246" TargetMode="External" /><Relationship Id="rId364" Type="http://schemas.openxmlformats.org/officeDocument/2006/relationships/hyperlink" Target="https://pbs.twimg.com/profile_banners/939570735059783682/1515568048" TargetMode="External" /><Relationship Id="rId365" Type="http://schemas.openxmlformats.org/officeDocument/2006/relationships/hyperlink" Target="https://pbs.twimg.com/profile_banners/25629019/1551716109" TargetMode="External" /><Relationship Id="rId366" Type="http://schemas.openxmlformats.org/officeDocument/2006/relationships/hyperlink" Target="https://pbs.twimg.com/profile_banners/304679484/1559428517" TargetMode="External" /><Relationship Id="rId367" Type="http://schemas.openxmlformats.org/officeDocument/2006/relationships/hyperlink" Target="https://pbs.twimg.com/profile_banners/19297773/1398942875" TargetMode="External" /><Relationship Id="rId368" Type="http://schemas.openxmlformats.org/officeDocument/2006/relationships/hyperlink" Target="https://pbs.twimg.com/profile_banners/4532956038/1513565028" TargetMode="External" /><Relationship Id="rId369" Type="http://schemas.openxmlformats.org/officeDocument/2006/relationships/hyperlink" Target="https://pbs.twimg.com/profile_banners/781441904873463809/1475146991" TargetMode="External" /><Relationship Id="rId370" Type="http://schemas.openxmlformats.org/officeDocument/2006/relationships/hyperlink" Target="https://pbs.twimg.com/profile_banners/384940101/1570747349" TargetMode="External" /><Relationship Id="rId371" Type="http://schemas.openxmlformats.org/officeDocument/2006/relationships/hyperlink" Target="https://pbs.twimg.com/profile_banners/194889029/1366941359" TargetMode="External" /><Relationship Id="rId372" Type="http://schemas.openxmlformats.org/officeDocument/2006/relationships/hyperlink" Target="https://pbs.twimg.com/profile_banners/34708255/1557067482" TargetMode="External" /><Relationship Id="rId373" Type="http://schemas.openxmlformats.org/officeDocument/2006/relationships/hyperlink" Target="https://pbs.twimg.com/profile_banners/37980313/1462403052" TargetMode="External" /><Relationship Id="rId374" Type="http://schemas.openxmlformats.org/officeDocument/2006/relationships/hyperlink" Target="https://pbs.twimg.com/profile_banners/257664900/1533740969" TargetMode="External" /><Relationship Id="rId375" Type="http://schemas.openxmlformats.org/officeDocument/2006/relationships/hyperlink" Target="https://pbs.twimg.com/profile_banners/134041626/1556220616" TargetMode="External" /><Relationship Id="rId376" Type="http://schemas.openxmlformats.org/officeDocument/2006/relationships/hyperlink" Target="https://pbs.twimg.com/profile_banners/3887467873/1444793986" TargetMode="External" /><Relationship Id="rId377" Type="http://schemas.openxmlformats.org/officeDocument/2006/relationships/hyperlink" Target="https://pbs.twimg.com/profile_banners/15181689/1553396635" TargetMode="External" /><Relationship Id="rId378" Type="http://schemas.openxmlformats.org/officeDocument/2006/relationships/hyperlink" Target="https://pbs.twimg.com/profile_banners/550876905/1449444321" TargetMode="External" /><Relationship Id="rId379" Type="http://schemas.openxmlformats.org/officeDocument/2006/relationships/hyperlink" Target="https://pbs.twimg.com/profile_banners/357310324/1568395923" TargetMode="External" /><Relationship Id="rId380" Type="http://schemas.openxmlformats.org/officeDocument/2006/relationships/hyperlink" Target="https://pbs.twimg.com/profile_banners/759911629165211649/1563824024" TargetMode="External" /><Relationship Id="rId381" Type="http://schemas.openxmlformats.org/officeDocument/2006/relationships/hyperlink" Target="https://pbs.twimg.com/profile_banners/1052732554867027968/1570772569" TargetMode="External" /><Relationship Id="rId382" Type="http://schemas.openxmlformats.org/officeDocument/2006/relationships/hyperlink" Target="https://pbs.twimg.com/profile_banners/4386243819/1566492145" TargetMode="External" /><Relationship Id="rId383" Type="http://schemas.openxmlformats.org/officeDocument/2006/relationships/hyperlink" Target="https://pbs.twimg.com/profile_banners/872895602652217346/1570231001" TargetMode="External" /><Relationship Id="rId384" Type="http://schemas.openxmlformats.org/officeDocument/2006/relationships/hyperlink" Target="https://pbs.twimg.com/profile_banners/1053111167198158853/1559371732" TargetMode="External" /><Relationship Id="rId385" Type="http://schemas.openxmlformats.org/officeDocument/2006/relationships/hyperlink" Target="https://pbs.twimg.com/profile_banners/1143949832618500097/1563192409" TargetMode="External" /><Relationship Id="rId386" Type="http://schemas.openxmlformats.org/officeDocument/2006/relationships/hyperlink" Target="https://pbs.twimg.com/profile_banners/782561684149800961/1541509966" TargetMode="External" /><Relationship Id="rId387" Type="http://schemas.openxmlformats.org/officeDocument/2006/relationships/hyperlink" Target="https://pbs.twimg.com/profile_banners/2371036584/1566403485" TargetMode="External" /><Relationship Id="rId388" Type="http://schemas.openxmlformats.org/officeDocument/2006/relationships/hyperlink" Target="https://pbs.twimg.com/profile_banners/89435010/1430981376" TargetMode="External" /><Relationship Id="rId389" Type="http://schemas.openxmlformats.org/officeDocument/2006/relationships/hyperlink" Target="https://pbs.twimg.com/profile_banners/58199201/1479637796" TargetMode="External" /><Relationship Id="rId390" Type="http://schemas.openxmlformats.org/officeDocument/2006/relationships/hyperlink" Target="https://pbs.twimg.com/profile_banners/268150820/1535133137" TargetMode="External" /><Relationship Id="rId391" Type="http://schemas.openxmlformats.org/officeDocument/2006/relationships/hyperlink" Target="https://pbs.twimg.com/profile_banners/367608254/1550923349" TargetMode="External" /><Relationship Id="rId392" Type="http://schemas.openxmlformats.org/officeDocument/2006/relationships/hyperlink" Target="https://pbs.twimg.com/profile_banners/1605947118/1566547812" TargetMode="External" /><Relationship Id="rId393" Type="http://schemas.openxmlformats.org/officeDocument/2006/relationships/hyperlink" Target="https://pbs.twimg.com/profile_banners/1059778360048525313/1547079583" TargetMode="External" /><Relationship Id="rId394" Type="http://schemas.openxmlformats.org/officeDocument/2006/relationships/hyperlink" Target="https://pbs.twimg.com/profile_banners/1354790605/1568100722" TargetMode="External" /><Relationship Id="rId395" Type="http://schemas.openxmlformats.org/officeDocument/2006/relationships/hyperlink" Target="https://pbs.twimg.com/profile_banners/934511313140748289/1526335996" TargetMode="External" /><Relationship Id="rId396" Type="http://schemas.openxmlformats.org/officeDocument/2006/relationships/hyperlink" Target="https://pbs.twimg.com/profile_banners/156012476/1549658149" TargetMode="External" /><Relationship Id="rId397" Type="http://schemas.openxmlformats.org/officeDocument/2006/relationships/hyperlink" Target="https://pbs.twimg.com/profile_banners/463405445/1569711708" TargetMode="External" /><Relationship Id="rId398" Type="http://schemas.openxmlformats.org/officeDocument/2006/relationships/hyperlink" Target="https://pbs.twimg.com/profile_banners/538416151/1547081980" TargetMode="External" /><Relationship Id="rId399" Type="http://schemas.openxmlformats.org/officeDocument/2006/relationships/hyperlink" Target="https://pbs.twimg.com/profile_banners/6974622/1522732267" TargetMode="External" /><Relationship Id="rId400" Type="http://schemas.openxmlformats.org/officeDocument/2006/relationships/hyperlink" Target="https://pbs.twimg.com/profile_banners/1098720150/1362584749" TargetMode="External" /><Relationship Id="rId401" Type="http://schemas.openxmlformats.org/officeDocument/2006/relationships/hyperlink" Target="https://pbs.twimg.com/profile_banners/104237736/1537478908" TargetMode="External" /><Relationship Id="rId402" Type="http://schemas.openxmlformats.org/officeDocument/2006/relationships/hyperlink" Target="https://pbs.twimg.com/profile_banners/2787356547/1488639376" TargetMode="External" /><Relationship Id="rId403" Type="http://schemas.openxmlformats.org/officeDocument/2006/relationships/hyperlink" Target="https://pbs.twimg.com/profile_banners/224011051/1500948040" TargetMode="External" /><Relationship Id="rId404" Type="http://schemas.openxmlformats.org/officeDocument/2006/relationships/hyperlink" Target="https://pbs.twimg.com/profile_banners/1552061509/1569165239" TargetMode="External" /><Relationship Id="rId405" Type="http://schemas.openxmlformats.org/officeDocument/2006/relationships/hyperlink" Target="https://pbs.twimg.com/profile_banners/91680968/1520644099" TargetMode="External" /><Relationship Id="rId406" Type="http://schemas.openxmlformats.org/officeDocument/2006/relationships/hyperlink" Target="https://pbs.twimg.com/profile_banners/79879197/1563731675" TargetMode="External" /><Relationship Id="rId407" Type="http://schemas.openxmlformats.org/officeDocument/2006/relationships/hyperlink" Target="https://pbs.twimg.com/profile_banners/219718241/1547788198" TargetMode="External" /><Relationship Id="rId408" Type="http://schemas.openxmlformats.org/officeDocument/2006/relationships/hyperlink" Target="https://pbs.twimg.com/profile_banners/776684886/1418673862" TargetMode="External" /><Relationship Id="rId409" Type="http://schemas.openxmlformats.org/officeDocument/2006/relationships/hyperlink" Target="https://pbs.twimg.com/profile_banners/53044340/1497671900" TargetMode="External" /><Relationship Id="rId410" Type="http://schemas.openxmlformats.org/officeDocument/2006/relationships/hyperlink" Target="https://pbs.twimg.com/profile_banners/3317091152/1566663516" TargetMode="External" /><Relationship Id="rId411" Type="http://schemas.openxmlformats.org/officeDocument/2006/relationships/hyperlink" Target="https://pbs.twimg.com/profile_banners/46048144/1536925584" TargetMode="External" /><Relationship Id="rId412" Type="http://schemas.openxmlformats.org/officeDocument/2006/relationships/hyperlink" Target="https://pbs.twimg.com/profile_banners/2879631270/1500059829" TargetMode="External" /><Relationship Id="rId413" Type="http://schemas.openxmlformats.org/officeDocument/2006/relationships/hyperlink" Target="https://pbs.twimg.com/profile_banners/1059847377668968448/1569484565" TargetMode="External" /><Relationship Id="rId414" Type="http://schemas.openxmlformats.org/officeDocument/2006/relationships/hyperlink" Target="https://pbs.twimg.com/profile_banners/961195732945563650/1565542217" TargetMode="External" /><Relationship Id="rId415" Type="http://schemas.openxmlformats.org/officeDocument/2006/relationships/hyperlink" Target="https://pbs.twimg.com/profile_banners/345068987/1450393647" TargetMode="External" /><Relationship Id="rId416" Type="http://schemas.openxmlformats.org/officeDocument/2006/relationships/hyperlink" Target="https://pbs.twimg.com/profile_banners/17953972/1557164655" TargetMode="External" /><Relationship Id="rId417" Type="http://schemas.openxmlformats.org/officeDocument/2006/relationships/hyperlink" Target="https://pbs.twimg.com/profile_banners/840645010026594304/1516239777" TargetMode="External" /><Relationship Id="rId418" Type="http://schemas.openxmlformats.org/officeDocument/2006/relationships/hyperlink" Target="https://pbs.twimg.com/profile_banners/715991192916332545/1459808812" TargetMode="External" /><Relationship Id="rId419" Type="http://schemas.openxmlformats.org/officeDocument/2006/relationships/hyperlink" Target="https://pbs.twimg.com/profile_banners/966766809381789696/1563366152" TargetMode="External" /><Relationship Id="rId420" Type="http://schemas.openxmlformats.org/officeDocument/2006/relationships/hyperlink" Target="https://pbs.twimg.com/profile_banners/124678017/1569203031" TargetMode="External" /><Relationship Id="rId421" Type="http://schemas.openxmlformats.org/officeDocument/2006/relationships/hyperlink" Target="https://pbs.twimg.com/profile_banners/394831170/1470977686" TargetMode="External" /><Relationship Id="rId422" Type="http://schemas.openxmlformats.org/officeDocument/2006/relationships/hyperlink" Target="https://pbs.twimg.com/profile_banners/17598492/1399902193" TargetMode="External" /><Relationship Id="rId423" Type="http://schemas.openxmlformats.org/officeDocument/2006/relationships/hyperlink" Target="https://pbs.twimg.com/profile_banners/2539918279/1565702733" TargetMode="External" /><Relationship Id="rId424" Type="http://schemas.openxmlformats.org/officeDocument/2006/relationships/hyperlink" Target="https://pbs.twimg.com/profile_banners/14506909/1551118854" TargetMode="External" /><Relationship Id="rId425" Type="http://schemas.openxmlformats.org/officeDocument/2006/relationships/hyperlink" Target="https://pbs.twimg.com/profile_banners/18146147/1568421338" TargetMode="External" /><Relationship Id="rId426" Type="http://schemas.openxmlformats.org/officeDocument/2006/relationships/hyperlink" Target="https://pbs.twimg.com/profile_banners/737662502553722881/1555619588" TargetMode="External" /><Relationship Id="rId427" Type="http://schemas.openxmlformats.org/officeDocument/2006/relationships/hyperlink" Target="https://pbs.twimg.com/profile_banners/30732427/1348006038" TargetMode="External" /><Relationship Id="rId428" Type="http://schemas.openxmlformats.org/officeDocument/2006/relationships/hyperlink" Target="https://pbs.twimg.com/profile_banners/511981293/1556040970" TargetMode="External" /><Relationship Id="rId429" Type="http://schemas.openxmlformats.org/officeDocument/2006/relationships/hyperlink" Target="https://pbs.twimg.com/profile_banners/28675636/1463688136" TargetMode="External" /><Relationship Id="rId430" Type="http://schemas.openxmlformats.org/officeDocument/2006/relationships/hyperlink" Target="https://pbs.twimg.com/profile_banners/217041119/1525005416" TargetMode="External" /><Relationship Id="rId431" Type="http://schemas.openxmlformats.org/officeDocument/2006/relationships/hyperlink" Target="https://pbs.twimg.com/profile_banners/123779980/1563327341" TargetMode="External" /><Relationship Id="rId432" Type="http://schemas.openxmlformats.org/officeDocument/2006/relationships/hyperlink" Target="https://pbs.twimg.com/profile_banners/26127407/1562452941" TargetMode="External" /><Relationship Id="rId433" Type="http://schemas.openxmlformats.org/officeDocument/2006/relationships/hyperlink" Target="https://pbs.twimg.com/profile_banners/1021947282558615552/1571176108" TargetMode="External" /><Relationship Id="rId434" Type="http://schemas.openxmlformats.org/officeDocument/2006/relationships/hyperlink" Target="https://pbs.twimg.com/profile_banners/2258369514/1522383952" TargetMode="External" /><Relationship Id="rId435" Type="http://schemas.openxmlformats.org/officeDocument/2006/relationships/hyperlink" Target="https://pbs.twimg.com/profile_banners/253378035/1554406410" TargetMode="External" /><Relationship Id="rId436" Type="http://schemas.openxmlformats.org/officeDocument/2006/relationships/hyperlink" Target="https://pbs.twimg.com/profile_banners/1066359889398771713/1566852949" TargetMode="External" /><Relationship Id="rId437" Type="http://schemas.openxmlformats.org/officeDocument/2006/relationships/hyperlink" Target="https://pbs.twimg.com/profile_banners/19709040/1554418975" TargetMode="External" /><Relationship Id="rId438" Type="http://schemas.openxmlformats.org/officeDocument/2006/relationships/hyperlink" Target="https://pbs.twimg.com/profile_banners/1049060166/1546830474" TargetMode="External" /><Relationship Id="rId439" Type="http://schemas.openxmlformats.org/officeDocument/2006/relationships/hyperlink" Target="https://pbs.twimg.com/profile_banners/2784491247/1551836610" TargetMode="External" /><Relationship Id="rId440" Type="http://schemas.openxmlformats.org/officeDocument/2006/relationships/hyperlink" Target="https://pbs.twimg.com/profile_banners/981175398/1542432327" TargetMode="External" /><Relationship Id="rId441" Type="http://schemas.openxmlformats.org/officeDocument/2006/relationships/hyperlink" Target="https://pbs.twimg.com/profile_banners/1377686516/1497884489" TargetMode="External" /><Relationship Id="rId442" Type="http://schemas.openxmlformats.org/officeDocument/2006/relationships/hyperlink" Target="https://pbs.twimg.com/profile_banners/17060573/1523985720" TargetMode="External" /><Relationship Id="rId443" Type="http://schemas.openxmlformats.org/officeDocument/2006/relationships/hyperlink" Target="https://pbs.twimg.com/profile_banners/3327650140/1532636731" TargetMode="External" /><Relationship Id="rId444" Type="http://schemas.openxmlformats.org/officeDocument/2006/relationships/hyperlink" Target="https://pbs.twimg.com/profile_banners/570161467/1551084597" TargetMode="External" /><Relationship Id="rId445" Type="http://schemas.openxmlformats.org/officeDocument/2006/relationships/hyperlink" Target="https://pbs.twimg.com/profile_banners/3884281401/1445431929" TargetMode="External" /><Relationship Id="rId446" Type="http://schemas.openxmlformats.org/officeDocument/2006/relationships/hyperlink" Target="https://pbs.twimg.com/profile_banners/566687079/1568402173" TargetMode="External" /><Relationship Id="rId447" Type="http://schemas.openxmlformats.org/officeDocument/2006/relationships/hyperlink" Target="https://pbs.twimg.com/profile_banners/193237254/1542233708" TargetMode="External" /><Relationship Id="rId448" Type="http://schemas.openxmlformats.org/officeDocument/2006/relationships/hyperlink" Target="https://pbs.twimg.com/profile_banners/20159794/1524641962" TargetMode="External" /><Relationship Id="rId449" Type="http://schemas.openxmlformats.org/officeDocument/2006/relationships/hyperlink" Target="https://pbs.twimg.com/profile_banners/2376440756/1562372920" TargetMode="External" /><Relationship Id="rId450" Type="http://schemas.openxmlformats.org/officeDocument/2006/relationships/hyperlink" Target="https://pbs.twimg.com/profile_banners/765780442326892544/1471414391" TargetMode="External" /><Relationship Id="rId451" Type="http://schemas.openxmlformats.org/officeDocument/2006/relationships/hyperlink" Target="https://pbs.twimg.com/profile_banners/700869831935942657/1568736243" TargetMode="External" /><Relationship Id="rId452" Type="http://schemas.openxmlformats.org/officeDocument/2006/relationships/hyperlink" Target="https://pbs.twimg.com/profile_banners/1132932597259165696/1562341654" TargetMode="External" /><Relationship Id="rId453" Type="http://schemas.openxmlformats.org/officeDocument/2006/relationships/hyperlink" Target="https://pbs.twimg.com/profile_banners/160249634/1385154152" TargetMode="External" /><Relationship Id="rId454" Type="http://schemas.openxmlformats.org/officeDocument/2006/relationships/hyperlink" Target="https://pbs.twimg.com/profile_banners/4818747454/1563993219" TargetMode="External" /><Relationship Id="rId455" Type="http://schemas.openxmlformats.org/officeDocument/2006/relationships/hyperlink" Target="https://pbs.twimg.com/profile_banners/66131850/1448432284" TargetMode="External" /><Relationship Id="rId456" Type="http://schemas.openxmlformats.org/officeDocument/2006/relationships/hyperlink" Target="https://pbs.twimg.com/profile_banners/1620703825/1415387179" TargetMode="External" /><Relationship Id="rId457" Type="http://schemas.openxmlformats.org/officeDocument/2006/relationships/hyperlink" Target="https://pbs.twimg.com/profile_banners/5625972/1565035712" TargetMode="External" /><Relationship Id="rId458" Type="http://schemas.openxmlformats.org/officeDocument/2006/relationships/hyperlink" Target="https://pbs.twimg.com/profile_banners/1150696051356999680/1564661376" TargetMode="External" /><Relationship Id="rId459" Type="http://schemas.openxmlformats.org/officeDocument/2006/relationships/hyperlink" Target="https://pbs.twimg.com/profile_banners/111883938/1508010335" TargetMode="External" /><Relationship Id="rId460" Type="http://schemas.openxmlformats.org/officeDocument/2006/relationships/hyperlink" Target="https://pbs.twimg.com/profile_banners/16326882/1400511199" TargetMode="External" /><Relationship Id="rId461" Type="http://schemas.openxmlformats.org/officeDocument/2006/relationships/hyperlink" Target="https://pbs.twimg.com/profile_banners/744696897902776320/1488216617" TargetMode="External" /><Relationship Id="rId462" Type="http://schemas.openxmlformats.org/officeDocument/2006/relationships/hyperlink" Target="https://pbs.twimg.com/profile_banners/22448617/1535400880" TargetMode="External" /><Relationship Id="rId463" Type="http://schemas.openxmlformats.org/officeDocument/2006/relationships/hyperlink" Target="https://pbs.twimg.com/profile_banners/4598260169/1537382013" TargetMode="External" /><Relationship Id="rId464" Type="http://schemas.openxmlformats.org/officeDocument/2006/relationships/hyperlink" Target="https://pbs.twimg.com/profile_banners/1072973644744351745/1555541240" TargetMode="External" /><Relationship Id="rId465" Type="http://schemas.openxmlformats.org/officeDocument/2006/relationships/hyperlink" Target="https://pbs.twimg.com/profile_banners/731532930934280192/1564787898" TargetMode="External" /><Relationship Id="rId466" Type="http://schemas.openxmlformats.org/officeDocument/2006/relationships/hyperlink" Target="https://pbs.twimg.com/profile_banners/980885188828958721/1549221201" TargetMode="External" /><Relationship Id="rId467" Type="http://schemas.openxmlformats.org/officeDocument/2006/relationships/hyperlink" Target="https://pbs.twimg.com/profile_banners/1050479376868024321/1549637223" TargetMode="External" /><Relationship Id="rId468" Type="http://schemas.openxmlformats.org/officeDocument/2006/relationships/hyperlink" Target="https://pbs.twimg.com/profile_banners/870520531/1553693869" TargetMode="External" /><Relationship Id="rId469" Type="http://schemas.openxmlformats.org/officeDocument/2006/relationships/hyperlink" Target="https://pbs.twimg.com/profile_banners/1078614259284787200/1555890848" TargetMode="External" /><Relationship Id="rId470" Type="http://schemas.openxmlformats.org/officeDocument/2006/relationships/hyperlink" Target="https://pbs.twimg.com/profile_banners/2389280766/1520346152" TargetMode="External" /><Relationship Id="rId471" Type="http://schemas.openxmlformats.org/officeDocument/2006/relationships/hyperlink" Target="https://pbs.twimg.com/profile_banners/220048411/1565025724" TargetMode="External" /><Relationship Id="rId472" Type="http://schemas.openxmlformats.org/officeDocument/2006/relationships/hyperlink" Target="https://pbs.twimg.com/profile_banners/1045751090111754240/1549215082" TargetMode="External" /><Relationship Id="rId473" Type="http://schemas.openxmlformats.org/officeDocument/2006/relationships/hyperlink" Target="https://pbs.twimg.com/profile_banners/1159468821259968517/1568579883" TargetMode="External" /><Relationship Id="rId474" Type="http://schemas.openxmlformats.org/officeDocument/2006/relationships/hyperlink" Target="https://pbs.twimg.com/profile_banners/1039196755491991552/1560635624" TargetMode="External" /><Relationship Id="rId475" Type="http://schemas.openxmlformats.org/officeDocument/2006/relationships/hyperlink" Target="https://pbs.twimg.com/profile_banners/1720393164/1568537981" TargetMode="External" /><Relationship Id="rId476" Type="http://schemas.openxmlformats.org/officeDocument/2006/relationships/hyperlink" Target="https://pbs.twimg.com/profile_banners/1178312521/1537705968" TargetMode="External" /><Relationship Id="rId477" Type="http://schemas.openxmlformats.org/officeDocument/2006/relationships/hyperlink" Target="https://pbs.twimg.com/profile_banners/803978944160534528/1485270228" TargetMode="External" /><Relationship Id="rId478" Type="http://schemas.openxmlformats.org/officeDocument/2006/relationships/hyperlink" Target="https://pbs.twimg.com/profile_banners/860555190/1555712752" TargetMode="External" /><Relationship Id="rId479" Type="http://schemas.openxmlformats.org/officeDocument/2006/relationships/hyperlink" Target="https://pbs.twimg.com/profile_banners/49698134/1561574533" TargetMode="External" /><Relationship Id="rId480" Type="http://schemas.openxmlformats.org/officeDocument/2006/relationships/hyperlink" Target="https://pbs.twimg.com/profile_banners/828479367126908929/1571274330" TargetMode="External" /><Relationship Id="rId481" Type="http://schemas.openxmlformats.org/officeDocument/2006/relationships/hyperlink" Target="https://pbs.twimg.com/profile_banners/101777639/1559968793" TargetMode="External" /><Relationship Id="rId482" Type="http://schemas.openxmlformats.org/officeDocument/2006/relationships/hyperlink" Target="https://pbs.twimg.com/profile_banners/79005781/1561067222" TargetMode="External" /><Relationship Id="rId483" Type="http://schemas.openxmlformats.org/officeDocument/2006/relationships/hyperlink" Target="https://pbs.twimg.com/profile_banners/79004963/1425738240" TargetMode="External" /><Relationship Id="rId484" Type="http://schemas.openxmlformats.org/officeDocument/2006/relationships/hyperlink" Target="https://pbs.twimg.com/profile_banners/56166138/1560543079" TargetMode="External" /><Relationship Id="rId485" Type="http://schemas.openxmlformats.org/officeDocument/2006/relationships/hyperlink" Target="https://pbs.twimg.com/profile_banners/61194002/1560575055" TargetMode="External" /><Relationship Id="rId486" Type="http://schemas.openxmlformats.org/officeDocument/2006/relationships/hyperlink" Target="https://pbs.twimg.com/profile_banners/57745971/1556675949" TargetMode="External" /><Relationship Id="rId487" Type="http://schemas.openxmlformats.org/officeDocument/2006/relationships/hyperlink" Target="https://pbs.twimg.com/profile_banners/75466587/1563563791" TargetMode="External" /><Relationship Id="rId488" Type="http://schemas.openxmlformats.org/officeDocument/2006/relationships/hyperlink" Target="https://pbs.twimg.com/profile_banners/1179069668104892416/1570045418" TargetMode="External" /><Relationship Id="rId489" Type="http://schemas.openxmlformats.org/officeDocument/2006/relationships/hyperlink" Target="https://pbs.twimg.com/profile_banners/544366956/1563803018" TargetMode="External" /><Relationship Id="rId490" Type="http://schemas.openxmlformats.org/officeDocument/2006/relationships/hyperlink" Target="https://pbs.twimg.com/profile_banners/17780444/1502812112" TargetMode="External" /><Relationship Id="rId491" Type="http://schemas.openxmlformats.org/officeDocument/2006/relationships/hyperlink" Target="https://pbs.twimg.com/profile_banners/6323932/1511147489" TargetMode="External" /><Relationship Id="rId492" Type="http://schemas.openxmlformats.org/officeDocument/2006/relationships/hyperlink" Target="https://pbs.twimg.com/profile_banners/95398415/1516694608" TargetMode="External" /><Relationship Id="rId493" Type="http://schemas.openxmlformats.org/officeDocument/2006/relationships/hyperlink" Target="https://pbs.twimg.com/profile_banners/30948978/1569247973" TargetMode="External" /><Relationship Id="rId494" Type="http://schemas.openxmlformats.org/officeDocument/2006/relationships/hyperlink" Target="https://pbs.twimg.com/profile_banners/829673923/1566965570" TargetMode="External" /><Relationship Id="rId495" Type="http://schemas.openxmlformats.org/officeDocument/2006/relationships/hyperlink" Target="https://pbs.twimg.com/profile_banners/62396427/1379189912" TargetMode="External" /><Relationship Id="rId496" Type="http://schemas.openxmlformats.org/officeDocument/2006/relationships/hyperlink" Target="https://pbs.twimg.com/profile_banners/140175033/1571062451" TargetMode="External" /><Relationship Id="rId497" Type="http://schemas.openxmlformats.org/officeDocument/2006/relationships/hyperlink" Target="https://pbs.twimg.com/profile_banners/24485503/1564595150" TargetMode="External" /><Relationship Id="rId498" Type="http://schemas.openxmlformats.org/officeDocument/2006/relationships/hyperlink" Target="https://pbs.twimg.com/profile_banners/55117855/1481663314" TargetMode="External" /><Relationship Id="rId499" Type="http://schemas.openxmlformats.org/officeDocument/2006/relationships/hyperlink" Target="https://pbs.twimg.com/profile_banners/86102399/1430397732" TargetMode="External" /><Relationship Id="rId500" Type="http://schemas.openxmlformats.org/officeDocument/2006/relationships/hyperlink" Target="https://pbs.twimg.com/profile_banners/91882544/1540936118" TargetMode="External" /><Relationship Id="rId501" Type="http://schemas.openxmlformats.org/officeDocument/2006/relationships/hyperlink" Target="https://pbs.twimg.com/profile_banners/2550447338/1431127532" TargetMode="External" /><Relationship Id="rId502" Type="http://schemas.openxmlformats.org/officeDocument/2006/relationships/hyperlink" Target="https://pbs.twimg.com/profile_banners/24224696/1567135407" TargetMode="External" /><Relationship Id="rId503" Type="http://schemas.openxmlformats.org/officeDocument/2006/relationships/hyperlink" Target="https://pbs.twimg.com/profile_banners/408563576/1428005097" TargetMode="External" /><Relationship Id="rId504" Type="http://schemas.openxmlformats.org/officeDocument/2006/relationships/hyperlink" Target="https://pbs.twimg.com/profile_banners/613469003/1547546165" TargetMode="External" /><Relationship Id="rId505" Type="http://schemas.openxmlformats.org/officeDocument/2006/relationships/hyperlink" Target="https://pbs.twimg.com/profile_banners/1618920494/1437337567" TargetMode="External" /><Relationship Id="rId506" Type="http://schemas.openxmlformats.org/officeDocument/2006/relationships/hyperlink" Target="https://pbs.twimg.com/profile_banners/3346555161/1509312169" TargetMode="External" /><Relationship Id="rId507" Type="http://schemas.openxmlformats.org/officeDocument/2006/relationships/hyperlink" Target="https://pbs.twimg.com/profile_banners/867033343396900864/1512067772" TargetMode="External" /><Relationship Id="rId508" Type="http://schemas.openxmlformats.org/officeDocument/2006/relationships/hyperlink" Target="https://pbs.twimg.com/profile_banners/89975589/1565122897" TargetMode="External" /><Relationship Id="rId509" Type="http://schemas.openxmlformats.org/officeDocument/2006/relationships/hyperlink" Target="https://pbs.twimg.com/profile_banners/17929934/1533120973" TargetMode="External" /><Relationship Id="rId510" Type="http://schemas.openxmlformats.org/officeDocument/2006/relationships/hyperlink" Target="https://pbs.twimg.com/profile_banners/785498610112798722/1494870187" TargetMode="External" /><Relationship Id="rId511" Type="http://schemas.openxmlformats.org/officeDocument/2006/relationships/hyperlink" Target="https://pbs.twimg.com/profile_banners/67333343/1541407979" TargetMode="External" /><Relationship Id="rId512" Type="http://schemas.openxmlformats.org/officeDocument/2006/relationships/hyperlink" Target="https://pbs.twimg.com/profile_banners/295895981/1531434124" TargetMode="External" /><Relationship Id="rId513" Type="http://schemas.openxmlformats.org/officeDocument/2006/relationships/hyperlink" Target="https://pbs.twimg.com/profile_banners/38152031/1528010095"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pbs.twimg.com/profile_background_images/674941144/c96f7ffdacd91fd0c0c90b42c00f1830.jpe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15/bg.png" TargetMode="External" /><Relationship Id="rId522" Type="http://schemas.openxmlformats.org/officeDocument/2006/relationships/hyperlink" Target="http://abs.twimg.com/images/themes/theme14/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3/bg.gif" TargetMode="External" /><Relationship Id="rId525" Type="http://schemas.openxmlformats.org/officeDocument/2006/relationships/hyperlink" Target="http://abs.twimg.com/images/themes/theme9/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7/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0/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pbs.twimg.com/profile_background_images/537222412/550101_10150735729123839_41245493838_9727551_2082854332_n.jpg" TargetMode="External" /><Relationship Id="rId533" Type="http://schemas.openxmlformats.org/officeDocument/2006/relationships/hyperlink" Target="http://pbs.twimg.com/profile_background_images/441219641377955840/inIjlA_n.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7/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4/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3/bg.gif" TargetMode="External" /><Relationship Id="rId549" Type="http://schemas.openxmlformats.org/officeDocument/2006/relationships/hyperlink" Target="http://pbs.twimg.com/profile_background_images/715911276/d7141fc6bc3042da32371a60d111d9d2.jpeg"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9/bg.gif" TargetMode="External" /><Relationship Id="rId555" Type="http://schemas.openxmlformats.org/officeDocument/2006/relationships/hyperlink" Target="http://abs.twimg.com/images/themes/theme10/bg.gif" TargetMode="External" /><Relationship Id="rId556" Type="http://schemas.openxmlformats.org/officeDocument/2006/relationships/hyperlink" Target="http://abs.twimg.com/images/themes/theme15/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4/bg.gif" TargetMode="External" /><Relationship Id="rId564" Type="http://schemas.openxmlformats.org/officeDocument/2006/relationships/hyperlink" Target="http://abs.twimg.com/images/themes/theme15/bg.png" TargetMode="External" /><Relationship Id="rId565" Type="http://schemas.openxmlformats.org/officeDocument/2006/relationships/hyperlink" Target="http://abs.twimg.com/images/themes/theme3/bg.gif"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0/bg.gif"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1/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2/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2/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8/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4/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4/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9/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9/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7/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1/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4/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4/bg.gif" TargetMode="External" /><Relationship Id="rId627" Type="http://schemas.openxmlformats.org/officeDocument/2006/relationships/hyperlink" Target="http://abs.twimg.com/images/themes/theme13/bg.gif" TargetMode="External" /><Relationship Id="rId628" Type="http://schemas.openxmlformats.org/officeDocument/2006/relationships/hyperlink" Target="http://abs.twimg.com/images/themes/theme4/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4/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4/bg.gif"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8/bg.gif" TargetMode="External" /><Relationship Id="rId649" Type="http://schemas.openxmlformats.org/officeDocument/2006/relationships/hyperlink" Target="http://abs.twimg.com/images/themes/theme4/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2/bg.gif" TargetMode="External" /><Relationship Id="rId664" Type="http://schemas.openxmlformats.org/officeDocument/2006/relationships/hyperlink" Target="http://abs.twimg.com/images/themes/theme9/bg.gif" TargetMode="External" /><Relationship Id="rId665" Type="http://schemas.openxmlformats.org/officeDocument/2006/relationships/hyperlink" Target="http://abs.twimg.com/images/themes/theme14/bg.gif" TargetMode="External" /><Relationship Id="rId666" Type="http://schemas.openxmlformats.org/officeDocument/2006/relationships/hyperlink" Target="http://abs.twimg.com/images/themes/theme14/bg.gif" TargetMode="External" /><Relationship Id="rId667" Type="http://schemas.openxmlformats.org/officeDocument/2006/relationships/hyperlink" Target="http://abs.twimg.com/images/themes/theme10/bg.gif"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pbs.twimg.com/profile_background_images/806017436/a2af6378cebfdfa546bb0518113e9217.jpe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2/bg.gif" TargetMode="External" /><Relationship Id="rId672" Type="http://schemas.openxmlformats.org/officeDocument/2006/relationships/hyperlink" Target="http://abs.twimg.com/images/themes/theme7/bg.gif"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5/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5/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9/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5/bg.png" TargetMode="External" /><Relationship Id="rId684" Type="http://schemas.openxmlformats.org/officeDocument/2006/relationships/hyperlink" Target="http://abs.twimg.com/images/themes/theme19/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0/bg.gif"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3/bg.gif"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5/bg.png" TargetMode="External" /><Relationship Id="rId693" Type="http://schemas.openxmlformats.org/officeDocument/2006/relationships/hyperlink" Target="http://abs.twimg.com/images/themes/theme19/bg.gif" TargetMode="External" /><Relationship Id="rId694" Type="http://schemas.openxmlformats.org/officeDocument/2006/relationships/hyperlink" Target="http://abs.twimg.com/images/themes/theme15/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0/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3/bg.gif" TargetMode="External" /><Relationship Id="rId702" Type="http://schemas.openxmlformats.org/officeDocument/2006/relationships/hyperlink" Target="http://abs.twimg.com/images/themes/theme17/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0/bg.gif"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1/bg.gif"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9/bg.gif" TargetMode="External" /><Relationship Id="rId718" Type="http://schemas.openxmlformats.org/officeDocument/2006/relationships/hyperlink" Target="http://abs.twimg.com/images/themes/theme13/bg.gif" TargetMode="External" /><Relationship Id="rId719" Type="http://schemas.openxmlformats.org/officeDocument/2006/relationships/hyperlink" Target="http://pbs.twimg.com/profile_background_images/600016254/qnm1o9p97rn3iyl0wzv9.jpe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0/bg.gif" TargetMode="External" /><Relationship Id="rId723" Type="http://schemas.openxmlformats.org/officeDocument/2006/relationships/hyperlink" Target="http://abs.twimg.com/images/themes/theme6/bg.gif"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9/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bg.png"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6/bg.gif"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abs.twimg.com/images/themes/theme7/bg.gif"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9/bg.gif"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8/bg.gif"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4/bg.gif"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9/bg.gif"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pbs.twimg.com/profile_background_images/378800000150876160/RMeDfrzI.jpe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8/bg.gif"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4/bg.gif" TargetMode="External" /><Relationship Id="rId777" Type="http://schemas.openxmlformats.org/officeDocument/2006/relationships/hyperlink" Target="http://abs.twimg.com/images/themes/theme5/bg.gif" TargetMode="External" /><Relationship Id="rId778" Type="http://schemas.openxmlformats.org/officeDocument/2006/relationships/hyperlink" Target="http://abs.twimg.com/images/themes/theme11/bg.gif" TargetMode="External" /><Relationship Id="rId779" Type="http://schemas.openxmlformats.org/officeDocument/2006/relationships/hyperlink" Target="http://abs.twimg.com/images/themes/theme10/bg.gif"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0/bg.gif"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6/bg.gif" TargetMode="External" /><Relationship Id="rId789" Type="http://schemas.openxmlformats.org/officeDocument/2006/relationships/hyperlink" Target="http://abs.twimg.com/images/themes/theme15/bg.png" TargetMode="External" /><Relationship Id="rId790" Type="http://schemas.openxmlformats.org/officeDocument/2006/relationships/hyperlink" Target="http://abs.twimg.com/images/themes/theme1/bg.png"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7/bg.gif" TargetMode="External" /><Relationship Id="rId799" Type="http://schemas.openxmlformats.org/officeDocument/2006/relationships/hyperlink" Target="http://abs.twimg.com/images/themes/theme10/bg.gif"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pbs.twimg.com/profile_images/1070337286338940929/2F7gZ9Cr_normal.jpg" TargetMode="External" /><Relationship Id="rId803" Type="http://schemas.openxmlformats.org/officeDocument/2006/relationships/hyperlink" Target="http://pbs.twimg.com/profile_images/596567988523966464/EH6qa1Ep_normal.jpg" TargetMode="External" /><Relationship Id="rId804" Type="http://schemas.openxmlformats.org/officeDocument/2006/relationships/hyperlink" Target="http://pbs.twimg.com/profile_images/962253342465343488/H3DaFU2E_normal.jpg" TargetMode="External" /><Relationship Id="rId805" Type="http://schemas.openxmlformats.org/officeDocument/2006/relationships/hyperlink" Target="http://pbs.twimg.com/profile_images/1112881773283823617/_6icT7qN_normal.jpg" TargetMode="External" /><Relationship Id="rId806" Type="http://schemas.openxmlformats.org/officeDocument/2006/relationships/hyperlink" Target="http://pbs.twimg.com/profile_images/499773237111164930/v-hXkVb6_normal.jpeg" TargetMode="External" /><Relationship Id="rId807" Type="http://schemas.openxmlformats.org/officeDocument/2006/relationships/hyperlink" Target="http://pbs.twimg.com/profile_images/1071556681971191808/etIDMPBl_normal.jpg" TargetMode="External" /><Relationship Id="rId808" Type="http://schemas.openxmlformats.org/officeDocument/2006/relationships/hyperlink" Target="http://pbs.twimg.com/profile_images/1177809757564014592/rOglaX9n_normal.jpg" TargetMode="External" /><Relationship Id="rId809" Type="http://schemas.openxmlformats.org/officeDocument/2006/relationships/hyperlink" Target="http://pbs.twimg.com/profile_images/1101225453/EndW_normal.JPG" TargetMode="External" /><Relationship Id="rId810" Type="http://schemas.openxmlformats.org/officeDocument/2006/relationships/hyperlink" Target="http://pbs.twimg.com/profile_images/1149666863946842112/adtUZFpC_normal.jpg" TargetMode="External" /><Relationship Id="rId811" Type="http://schemas.openxmlformats.org/officeDocument/2006/relationships/hyperlink" Target="http://pbs.twimg.com/profile_images/1160545934482333696/KNXOs1A8_normal.jpg" TargetMode="External" /><Relationship Id="rId812" Type="http://schemas.openxmlformats.org/officeDocument/2006/relationships/hyperlink" Target="http://pbs.twimg.com/profile_images/1176713702558568448/V9ag5S5H_normal.jpg" TargetMode="External" /><Relationship Id="rId813" Type="http://schemas.openxmlformats.org/officeDocument/2006/relationships/hyperlink" Target="http://pbs.twimg.com/profile_images/1182398791858696192/di_5nwGE_normal.jpg" TargetMode="External" /><Relationship Id="rId814" Type="http://schemas.openxmlformats.org/officeDocument/2006/relationships/hyperlink" Target="http://pbs.twimg.com/profile_images/1175789261586436098/ynpYwIuj_normal.jpg" TargetMode="External" /><Relationship Id="rId815" Type="http://schemas.openxmlformats.org/officeDocument/2006/relationships/hyperlink" Target="http://pbs.twimg.com/profile_images/1165651205869244417/sUBFNYr9_normal.jpg" TargetMode="External" /><Relationship Id="rId816" Type="http://schemas.openxmlformats.org/officeDocument/2006/relationships/hyperlink" Target="http://pbs.twimg.com/profile_images/1166154809688244224/kif6RTin_normal.jpg" TargetMode="External" /><Relationship Id="rId817" Type="http://schemas.openxmlformats.org/officeDocument/2006/relationships/hyperlink" Target="http://pbs.twimg.com/profile_images/861005364849987586/MVOZCVIE_normal.jpg" TargetMode="External" /><Relationship Id="rId818" Type="http://schemas.openxmlformats.org/officeDocument/2006/relationships/hyperlink" Target="http://pbs.twimg.com/profile_images/1177370444447571974/6roTwMSH_normal.jpg" TargetMode="External" /><Relationship Id="rId819" Type="http://schemas.openxmlformats.org/officeDocument/2006/relationships/hyperlink" Target="http://pbs.twimg.com/profile_images/1125123030932389890/FMrQ5ctZ_normal.jpg" TargetMode="External" /><Relationship Id="rId820" Type="http://schemas.openxmlformats.org/officeDocument/2006/relationships/hyperlink" Target="http://pbs.twimg.com/profile_images/1081248889603309570/qsOxFhYa_normal.jpg" TargetMode="External" /><Relationship Id="rId821" Type="http://schemas.openxmlformats.org/officeDocument/2006/relationships/hyperlink" Target="http://pbs.twimg.com/profile_images/1067002166404096001/Csvx4UYo_normal.jpg" TargetMode="External" /><Relationship Id="rId822" Type="http://schemas.openxmlformats.org/officeDocument/2006/relationships/hyperlink" Target="http://pbs.twimg.com/profile_images/1062411873734266883/vY4ybAOA_normal.jpg" TargetMode="External" /><Relationship Id="rId823" Type="http://schemas.openxmlformats.org/officeDocument/2006/relationships/hyperlink" Target="http://abs.twimg.com/sticky/default_profile_images/default_profile_normal.png" TargetMode="External" /><Relationship Id="rId824" Type="http://schemas.openxmlformats.org/officeDocument/2006/relationships/hyperlink" Target="http://pbs.twimg.com/profile_images/1152260315234668544/tfdh4V1x_normal.jpg" TargetMode="External" /><Relationship Id="rId825" Type="http://schemas.openxmlformats.org/officeDocument/2006/relationships/hyperlink" Target="http://pbs.twimg.com/profile_images/1162696286325186560/W1t4qnat_normal.jpg" TargetMode="External" /><Relationship Id="rId826" Type="http://schemas.openxmlformats.org/officeDocument/2006/relationships/hyperlink" Target="http://pbs.twimg.com/profile_images/1089933046223007744/xN66Cb7A_normal.jpg" TargetMode="External" /><Relationship Id="rId827" Type="http://schemas.openxmlformats.org/officeDocument/2006/relationships/hyperlink" Target="http://pbs.twimg.com/profile_images/1181321074832629760/3W66C320_normal.jpg" TargetMode="External" /><Relationship Id="rId828" Type="http://schemas.openxmlformats.org/officeDocument/2006/relationships/hyperlink" Target="http://pbs.twimg.com/profile_images/1132029007002841088/BThDwZoc_normal.jpg" TargetMode="External" /><Relationship Id="rId829" Type="http://schemas.openxmlformats.org/officeDocument/2006/relationships/hyperlink" Target="http://abs.twimg.com/sticky/default_profile_images/default_profile_normal.png" TargetMode="External" /><Relationship Id="rId830" Type="http://schemas.openxmlformats.org/officeDocument/2006/relationships/hyperlink" Target="http://pbs.twimg.com/profile_images/457852185326256128/PMoZOFGo_normal.jpeg" TargetMode="External" /><Relationship Id="rId831" Type="http://schemas.openxmlformats.org/officeDocument/2006/relationships/hyperlink" Target="http://pbs.twimg.com/profile_images/492960390897086465/6lxO9wds_normal.jpeg" TargetMode="External" /><Relationship Id="rId832" Type="http://schemas.openxmlformats.org/officeDocument/2006/relationships/hyperlink" Target="http://pbs.twimg.com/profile_images/672123728424132608/z9JBI6ma_normal.jpg" TargetMode="External" /><Relationship Id="rId833" Type="http://schemas.openxmlformats.org/officeDocument/2006/relationships/hyperlink" Target="http://pbs.twimg.com/profile_images/879629926705631232/Hj1CZrnC_normal.jpg" TargetMode="External" /><Relationship Id="rId834" Type="http://schemas.openxmlformats.org/officeDocument/2006/relationships/hyperlink" Target="http://pbs.twimg.com/profile_images/1099754456537653248/KqjndLL__normal.png" TargetMode="External" /><Relationship Id="rId835" Type="http://schemas.openxmlformats.org/officeDocument/2006/relationships/hyperlink" Target="http://pbs.twimg.com/profile_images/1167547995535155200/P-Vep8aH_normal.jpg" TargetMode="External" /><Relationship Id="rId836" Type="http://schemas.openxmlformats.org/officeDocument/2006/relationships/hyperlink" Target="http://pbs.twimg.com/profile_images/1179894937611046912/o8FfIW9e_normal.jpg" TargetMode="External" /><Relationship Id="rId837" Type="http://schemas.openxmlformats.org/officeDocument/2006/relationships/hyperlink" Target="http://pbs.twimg.com/profile_images/711279587724898304/BzYFlBLn_normal.jpg" TargetMode="External" /><Relationship Id="rId838" Type="http://schemas.openxmlformats.org/officeDocument/2006/relationships/hyperlink" Target="http://pbs.twimg.com/profile_images/1154947941590847488/Ll1y3J4G_normal.jpg" TargetMode="External" /><Relationship Id="rId839" Type="http://schemas.openxmlformats.org/officeDocument/2006/relationships/hyperlink" Target="http://pbs.twimg.com/profile_images/3478244961/01ebfc40ecc194a2abc81e82ab877af4_normal.jpeg" TargetMode="External" /><Relationship Id="rId840" Type="http://schemas.openxmlformats.org/officeDocument/2006/relationships/hyperlink" Target="http://pbs.twimg.com/profile_images/1056334176604037120/2JAwctDe_normal.jpg" TargetMode="External" /><Relationship Id="rId841" Type="http://schemas.openxmlformats.org/officeDocument/2006/relationships/hyperlink" Target="http://pbs.twimg.com/profile_images/1170152986275917829/8jropSNI_normal.jpg" TargetMode="External" /><Relationship Id="rId842" Type="http://schemas.openxmlformats.org/officeDocument/2006/relationships/hyperlink" Target="http://pbs.twimg.com/profile_images/1179454037948817411/CGYrWPR1_normal.jpg" TargetMode="External" /><Relationship Id="rId843" Type="http://schemas.openxmlformats.org/officeDocument/2006/relationships/hyperlink" Target="http://abs.twimg.com/sticky/default_profile_images/default_profile_normal.png" TargetMode="External" /><Relationship Id="rId844" Type="http://schemas.openxmlformats.org/officeDocument/2006/relationships/hyperlink" Target="http://pbs.twimg.com/profile_images/850464819350294530/OjBAdUhi_normal.jpg" TargetMode="External" /><Relationship Id="rId845" Type="http://schemas.openxmlformats.org/officeDocument/2006/relationships/hyperlink" Target="http://pbs.twimg.com/profile_images/768069238208638976/hTUxOwKK_normal.png" TargetMode="External" /><Relationship Id="rId846" Type="http://schemas.openxmlformats.org/officeDocument/2006/relationships/hyperlink" Target="http://pbs.twimg.com/profile_images/1074422603400519682/jWeIaN2__normal.jpg" TargetMode="External" /><Relationship Id="rId847" Type="http://schemas.openxmlformats.org/officeDocument/2006/relationships/hyperlink" Target="http://pbs.twimg.com/profile_images/730110622222815234/9DbBMYLi_normal.jpg" TargetMode="External" /><Relationship Id="rId848" Type="http://schemas.openxmlformats.org/officeDocument/2006/relationships/hyperlink" Target="http://pbs.twimg.com/profile_images/845837588908965888/0r9gA7mj_normal.jpg" TargetMode="External" /><Relationship Id="rId849" Type="http://schemas.openxmlformats.org/officeDocument/2006/relationships/hyperlink" Target="http://pbs.twimg.com/profile_images/1171598847178629121/e3i-m2su_normal.jpg" TargetMode="External" /><Relationship Id="rId850" Type="http://schemas.openxmlformats.org/officeDocument/2006/relationships/hyperlink" Target="http://pbs.twimg.com/profile_images/1175697228347740160/-9XmI3SN_normal.jpg" TargetMode="External" /><Relationship Id="rId851" Type="http://schemas.openxmlformats.org/officeDocument/2006/relationships/hyperlink" Target="http://pbs.twimg.com/profile_images/971034496555454464/hUTGTkpJ_normal.jpg" TargetMode="External" /><Relationship Id="rId852" Type="http://schemas.openxmlformats.org/officeDocument/2006/relationships/hyperlink" Target="http://pbs.twimg.com/profile_images/1179176436063703040/w5wzKijm_normal.jpg" TargetMode="External" /><Relationship Id="rId853" Type="http://schemas.openxmlformats.org/officeDocument/2006/relationships/hyperlink" Target="http://pbs.twimg.com/profile_images/866735743087120384/1f8bz7OA_normal.jpg" TargetMode="External" /><Relationship Id="rId854" Type="http://schemas.openxmlformats.org/officeDocument/2006/relationships/hyperlink" Target="http://pbs.twimg.com/profile_images/1092439339974443009/NHGTuW5a_normal.jpg" TargetMode="External" /><Relationship Id="rId855" Type="http://schemas.openxmlformats.org/officeDocument/2006/relationships/hyperlink" Target="http://pbs.twimg.com/profile_images/947293633535008768/uJuu06d2_normal.jpg" TargetMode="External" /><Relationship Id="rId856" Type="http://schemas.openxmlformats.org/officeDocument/2006/relationships/hyperlink" Target="http://pbs.twimg.com/profile_images/1181382530555154433/0XMcZFa7_normal.jpg" TargetMode="External" /><Relationship Id="rId857" Type="http://schemas.openxmlformats.org/officeDocument/2006/relationships/hyperlink" Target="http://pbs.twimg.com/profile_images/1178630481023324162/6p7S0snZ_normal.jpg" TargetMode="External" /><Relationship Id="rId858" Type="http://schemas.openxmlformats.org/officeDocument/2006/relationships/hyperlink" Target="http://pbs.twimg.com/profile_images/1178721945564729344/DP0tWYpn_normal.jpg" TargetMode="External" /><Relationship Id="rId859" Type="http://schemas.openxmlformats.org/officeDocument/2006/relationships/hyperlink" Target="http://pbs.twimg.com/profile_images/1182715280310591488/mWFLHJSQ_normal.jpg" TargetMode="External" /><Relationship Id="rId860" Type="http://schemas.openxmlformats.org/officeDocument/2006/relationships/hyperlink" Target="http://pbs.twimg.com/profile_images/1074459136610291712/S04c4PWM_normal.jpg" TargetMode="External" /><Relationship Id="rId861" Type="http://schemas.openxmlformats.org/officeDocument/2006/relationships/hyperlink" Target="http://pbs.twimg.com/profile_images/1179886206357655552/v37SLjTm_normal.jpg" TargetMode="External" /><Relationship Id="rId862" Type="http://schemas.openxmlformats.org/officeDocument/2006/relationships/hyperlink" Target="http://pbs.twimg.com/profile_images/958706971355615233/dYPLsDj9_normal.jpg" TargetMode="External" /><Relationship Id="rId863" Type="http://schemas.openxmlformats.org/officeDocument/2006/relationships/hyperlink" Target="http://pbs.twimg.com/profile_images/1124379814238900224/m4T7pJTj_normal.jpg" TargetMode="External" /><Relationship Id="rId864" Type="http://schemas.openxmlformats.org/officeDocument/2006/relationships/hyperlink" Target="http://pbs.twimg.com/profile_images/742385672682512384/VfTAuqLg_normal.jpg" TargetMode="External" /><Relationship Id="rId865" Type="http://schemas.openxmlformats.org/officeDocument/2006/relationships/hyperlink" Target="http://pbs.twimg.com/profile_images/760912014277509122/jcqh0kzt_normal.jpg" TargetMode="External" /><Relationship Id="rId866" Type="http://schemas.openxmlformats.org/officeDocument/2006/relationships/hyperlink" Target="http://pbs.twimg.com/profile_images/378800000825937239/4d80ac69387c4bcfc8657816f6794516_normal.jpeg" TargetMode="External" /><Relationship Id="rId867" Type="http://schemas.openxmlformats.org/officeDocument/2006/relationships/hyperlink" Target="http://pbs.twimg.com/profile_images/1179754004101791744/pUlj2kBZ_normal.jpg" TargetMode="External" /><Relationship Id="rId868" Type="http://schemas.openxmlformats.org/officeDocument/2006/relationships/hyperlink" Target="http://pbs.twimg.com/profile_images/1087222585648005121/RbiV7C0L_normal.jpg" TargetMode="External" /><Relationship Id="rId869" Type="http://schemas.openxmlformats.org/officeDocument/2006/relationships/hyperlink" Target="http://pbs.twimg.com/profile_images/1181470713401593856/_fDF2y-t_normal.jpg" TargetMode="External" /><Relationship Id="rId870" Type="http://schemas.openxmlformats.org/officeDocument/2006/relationships/hyperlink" Target="http://pbs.twimg.com/profile_images/1147146483008827392/to8ENL3S_normal.jpg" TargetMode="External" /><Relationship Id="rId871" Type="http://schemas.openxmlformats.org/officeDocument/2006/relationships/hyperlink" Target="http://pbs.twimg.com/profile_images/1133788172327038976/IsD9Pura_normal.jpg" TargetMode="External" /><Relationship Id="rId872" Type="http://schemas.openxmlformats.org/officeDocument/2006/relationships/hyperlink" Target="http://pbs.twimg.com/profile_images/1132188147708780544/3pJtDNxu_normal.png" TargetMode="External" /><Relationship Id="rId873" Type="http://schemas.openxmlformats.org/officeDocument/2006/relationships/hyperlink" Target="http://pbs.twimg.com/profile_images/1180282603028410373/iAOZ3Qi5_normal.png" TargetMode="External" /><Relationship Id="rId874" Type="http://schemas.openxmlformats.org/officeDocument/2006/relationships/hyperlink" Target="http://pbs.twimg.com/profile_images/1156494957881860101/5MpPuc72_normal.png" TargetMode="External" /><Relationship Id="rId875" Type="http://schemas.openxmlformats.org/officeDocument/2006/relationships/hyperlink" Target="http://pbs.twimg.com/profile_images/871849184042913792/RQs93Oz6_normal.jpg" TargetMode="External" /><Relationship Id="rId876" Type="http://schemas.openxmlformats.org/officeDocument/2006/relationships/hyperlink" Target="http://pbs.twimg.com/profile_images/752863052593139712/v8wyiej5_normal.jpg" TargetMode="External" /><Relationship Id="rId877" Type="http://schemas.openxmlformats.org/officeDocument/2006/relationships/hyperlink" Target="http://pbs.twimg.com/profile_images/1119338583469502464/d1Zwg9OO_normal.jpg" TargetMode="External" /><Relationship Id="rId878" Type="http://schemas.openxmlformats.org/officeDocument/2006/relationships/hyperlink" Target="http://pbs.twimg.com/profile_images/1178189944726138880/99GY4Afj_normal.jpg" TargetMode="External" /><Relationship Id="rId879" Type="http://schemas.openxmlformats.org/officeDocument/2006/relationships/hyperlink" Target="http://pbs.twimg.com/profile_images/862240836448333824/kBk418ge_normal.jpg" TargetMode="External" /><Relationship Id="rId880" Type="http://schemas.openxmlformats.org/officeDocument/2006/relationships/hyperlink" Target="http://pbs.twimg.com/profile_images/1142005330928443395/948b8IGi_normal.png" TargetMode="External" /><Relationship Id="rId881" Type="http://schemas.openxmlformats.org/officeDocument/2006/relationships/hyperlink" Target="http://pbs.twimg.com/profile_images/731530151045955584/3kv3XonU_normal.png" TargetMode="External" /><Relationship Id="rId882" Type="http://schemas.openxmlformats.org/officeDocument/2006/relationships/hyperlink" Target="http://pbs.twimg.com/profile_images/1091743169866285057/mp4Tl7zH_normal.jpg" TargetMode="External" /><Relationship Id="rId883" Type="http://schemas.openxmlformats.org/officeDocument/2006/relationships/hyperlink" Target="http://pbs.twimg.com/profile_images/694203165634367489/KByxOiGF_normal.jpg" TargetMode="External" /><Relationship Id="rId884" Type="http://schemas.openxmlformats.org/officeDocument/2006/relationships/hyperlink" Target="http://pbs.twimg.com/profile_images/1021414267889889281/HCd2PoQv_normal.jpg" TargetMode="External" /><Relationship Id="rId885" Type="http://schemas.openxmlformats.org/officeDocument/2006/relationships/hyperlink" Target="http://pbs.twimg.com/profile_images/628930181378494464/UcxOokIU_normal.jpg" TargetMode="External" /><Relationship Id="rId886" Type="http://schemas.openxmlformats.org/officeDocument/2006/relationships/hyperlink" Target="http://abs.twimg.com/sticky/default_profile_images/default_profile_2_normal.png" TargetMode="External" /><Relationship Id="rId887" Type="http://schemas.openxmlformats.org/officeDocument/2006/relationships/hyperlink" Target="http://pbs.twimg.com/profile_images/3401266387/05f6da4a50cf41d9d8d3629af8e748a3_normal.jpeg" TargetMode="External" /><Relationship Id="rId888" Type="http://schemas.openxmlformats.org/officeDocument/2006/relationships/hyperlink" Target="http://pbs.twimg.com/profile_images/643847084098088961/i1xtMUGz_normal.jpg" TargetMode="External" /><Relationship Id="rId889" Type="http://schemas.openxmlformats.org/officeDocument/2006/relationships/hyperlink" Target="http://pbs.twimg.com/profile_images/1002484130632949760/-wc-oJvP_normal.jpg" TargetMode="External" /><Relationship Id="rId890" Type="http://schemas.openxmlformats.org/officeDocument/2006/relationships/hyperlink" Target="http://pbs.twimg.com/profile_images/1170179686732840961/nkGmUkle_normal.jpg" TargetMode="External" /><Relationship Id="rId891" Type="http://schemas.openxmlformats.org/officeDocument/2006/relationships/hyperlink" Target="http://pbs.twimg.com/profile_images/1168700080347471872/cA7pxTmS_normal.jpg" TargetMode="External" /><Relationship Id="rId892" Type="http://schemas.openxmlformats.org/officeDocument/2006/relationships/hyperlink" Target="http://pbs.twimg.com/profile_images/1141141439029506048/JpFLZsU1_normal.jpg" TargetMode="External" /><Relationship Id="rId893" Type="http://schemas.openxmlformats.org/officeDocument/2006/relationships/hyperlink" Target="http://pbs.twimg.com/profile_images/927212051465990147/B_wmQx3R_normal.jpg" TargetMode="External" /><Relationship Id="rId894" Type="http://schemas.openxmlformats.org/officeDocument/2006/relationships/hyperlink" Target="http://pbs.twimg.com/profile_images/3359588684/5e366a0f4ee2536286719bacbb725ba7_normal.jpeg" TargetMode="External" /><Relationship Id="rId895" Type="http://schemas.openxmlformats.org/officeDocument/2006/relationships/hyperlink" Target="http://pbs.twimg.com/profile_images/858637514671837184/o2TDKsR-_normal.jpg" TargetMode="External" /><Relationship Id="rId896" Type="http://schemas.openxmlformats.org/officeDocument/2006/relationships/hyperlink" Target="http://pbs.twimg.com/profile_images/1169646079975014400/3G9CYNA3_normal.jpg" TargetMode="External" /><Relationship Id="rId897" Type="http://schemas.openxmlformats.org/officeDocument/2006/relationships/hyperlink" Target="http://pbs.twimg.com/profile_images/1158101045261717504/X59EMKbq_normal.jpg" TargetMode="External" /><Relationship Id="rId898" Type="http://schemas.openxmlformats.org/officeDocument/2006/relationships/hyperlink" Target="http://pbs.twimg.com/profile_images/1141973692257198081/8YIEP5uV_normal.jpg" TargetMode="External" /><Relationship Id="rId899" Type="http://schemas.openxmlformats.org/officeDocument/2006/relationships/hyperlink" Target="http://pbs.twimg.com/profile_images/1180873810381299716/ZZBhwXmR_normal.png" TargetMode="External" /><Relationship Id="rId900" Type="http://schemas.openxmlformats.org/officeDocument/2006/relationships/hyperlink" Target="http://pbs.twimg.com/profile_images/1174623682007916544/jhUXhIAR_normal.jpg" TargetMode="External" /><Relationship Id="rId901" Type="http://schemas.openxmlformats.org/officeDocument/2006/relationships/hyperlink" Target="http://pbs.twimg.com/profile_images/1143102394772938757/8p7l5xI6_normal.png" TargetMode="External" /><Relationship Id="rId902" Type="http://schemas.openxmlformats.org/officeDocument/2006/relationships/hyperlink" Target="http://pbs.twimg.com/profile_images/953987391815077889/zAaAMNIc_normal.jpg" TargetMode="External" /><Relationship Id="rId903" Type="http://schemas.openxmlformats.org/officeDocument/2006/relationships/hyperlink" Target="http://pbs.twimg.com/profile_images/1145892443096846340/G8mw4ACZ_normal.png" TargetMode="External" /><Relationship Id="rId904" Type="http://schemas.openxmlformats.org/officeDocument/2006/relationships/hyperlink" Target="http://pbs.twimg.com/profile_images/1053157516241235968/a521p10J_normal.jpg" TargetMode="External" /><Relationship Id="rId905" Type="http://schemas.openxmlformats.org/officeDocument/2006/relationships/hyperlink" Target="http://pbs.twimg.com/profile_images/1160088713038184448/9h6PVCLp_normal.jpg" TargetMode="External" /><Relationship Id="rId906" Type="http://schemas.openxmlformats.org/officeDocument/2006/relationships/hyperlink" Target="http://pbs.twimg.com/profile_images/1174632426427113475/jZcwjPke_normal.jpg" TargetMode="External" /><Relationship Id="rId907" Type="http://schemas.openxmlformats.org/officeDocument/2006/relationships/hyperlink" Target="http://pbs.twimg.com/profile_images/524187999387389954/lVGi7LDU_normal.jpeg" TargetMode="External" /><Relationship Id="rId908" Type="http://schemas.openxmlformats.org/officeDocument/2006/relationships/hyperlink" Target="http://pbs.twimg.com/profile_images/453335987850973185/nTj4kxh2_normal.jpeg" TargetMode="External" /><Relationship Id="rId909" Type="http://schemas.openxmlformats.org/officeDocument/2006/relationships/hyperlink" Target="http://pbs.twimg.com/profile_images/1181653102560038913/tLvFljhW_normal.jpg" TargetMode="External" /><Relationship Id="rId910" Type="http://schemas.openxmlformats.org/officeDocument/2006/relationships/hyperlink" Target="http://pbs.twimg.com/profile_images/1058585000357040129/ByMfa00M_normal.jpg" TargetMode="External" /><Relationship Id="rId911" Type="http://schemas.openxmlformats.org/officeDocument/2006/relationships/hyperlink" Target="http://pbs.twimg.com/profile_images/971775000545058817/rIlLyEyk_normal.jpg" TargetMode="External" /><Relationship Id="rId912" Type="http://schemas.openxmlformats.org/officeDocument/2006/relationships/hyperlink" Target="http://pbs.twimg.com/profile_images/961820090197975040/0ZxZFYFc_normal.jpg" TargetMode="External" /><Relationship Id="rId913" Type="http://schemas.openxmlformats.org/officeDocument/2006/relationships/hyperlink" Target="http://pbs.twimg.com/profile_images/1146647856763363329/Q_1i-D7k_normal.jpg" TargetMode="External" /><Relationship Id="rId914" Type="http://schemas.openxmlformats.org/officeDocument/2006/relationships/hyperlink" Target="http://pbs.twimg.com/profile_images/1118161015634632704/cat06dXj_normal.jpg" TargetMode="External" /><Relationship Id="rId915" Type="http://schemas.openxmlformats.org/officeDocument/2006/relationships/hyperlink" Target="http://pbs.twimg.com/profile_images/1169762051201339393/NMBX_Sfi_normal.jpg" TargetMode="External" /><Relationship Id="rId916" Type="http://schemas.openxmlformats.org/officeDocument/2006/relationships/hyperlink" Target="http://pbs.twimg.com/profile_images/896140932784848896/A313mPnl_normal.jpg" TargetMode="External" /><Relationship Id="rId917" Type="http://schemas.openxmlformats.org/officeDocument/2006/relationships/hyperlink" Target="http://pbs.twimg.com/profile_images/1181380354289963008/5fDH4U2Y_normal.jpg" TargetMode="External" /><Relationship Id="rId918" Type="http://schemas.openxmlformats.org/officeDocument/2006/relationships/hyperlink" Target="http://pbs.twimg.com/profile_images/1108026745880526849/1E_iTxxl_normal.png" TargetMode="External" /><Relationship Id="rId919" Type="http://schemas.openxmlformats.org/officeDocument/2006/relationships/hyperlink" Target="http://pbs.twimg.com/profile_images/548421601155244033/CM8sKHn4_normal.png" TargetMode="External" /><Relationship Id="rId920" Type="http://schemas.openxmlformats.org/officeDocument/2006/relationships/hyperlink" Target="http://pbs.twimg.com/profile_images/378800000565489876/a7249a2138a688e6bdb51342787dd4fd_normal.jpeg" TargetMode="External" /><Relationship Id="rId921" Type="http://schemas.openxmlformats.org/officeDocument/2006/relationships/hyperlink" Target="http://pbs.twimg.com/profile_images/1069587614985056256/d4Kl2nIv_normal.jpg" TargetMode="External" /><Relationship Id="rId922" Type="http://schemas.openxmlformats.org/officeDocument/2006/relationships/hyperlink" Target="http://pbs.twimg.com/profile_images/1111283438814932993/II56ue3L_normal.png" TargetMode="External" /><Relationship Id="rId923" Type="http://schemas.openxmlformats.org/officeDocument/2006/relationships/hyperlink" Target="http://pbs.twimg.com/profile_images/1157384334371778565/dAQwtNLK_normal.jpg" TargetMode="External" /><Relationship Id="rId924" Type="http://schemas.openxmlformats.org/officeDocument/2006/relationships/hyperlink" Target="http://pbs.twimg.com/profile_images/807923334256230404/gER_1m1P_normal.jpg" TargetMode="External" /><Relationship Id="rId925" Type="http://schemas.openxmlformats.org/officeDocument/2006/relationships/hyperlink" Target="http://pbs.twimg.com/profile_images/482007928820350976/L37t7Rvn_normal.jpeg" TargetMode="External" /><Relationship Id="rId926" Type="http://schemas.openxmlformats.org/officeDocument/2006/relationships/hyperlink" Target="http://pbs.twimg.com/profile_images/963620395931881472/ekZ171aA_normal.jpg" TargetMode="External" /><Relationship Id="rId927" Type="http://schemas.openxmlformats.org/officeDocument/2006/relationships/hyperlink" Target="http://pbs.twimg.com/profile_images/417693259159187456/1hdcppHa_normal.jpeg" TargetMode="External" /><Relationship Id="rId928" Type="http://schemas.openxmlformats.org/officeDocument/2006/relationships/hyperlink" Target="http://pbs.twimg.com/profile_images/699643485/mini-nursin-blocks01_normal.jpg" TargetMode="External" /><Relationship Id="rId929" Type="http://schemas.openxmlformats.org/officeDocument/2006/relationships/hyperlink" Target="http://pbs.twimg.com/profile_images/660167234313166853/s4Z2K3sw_normal.jpg" TargetMode="External" /><Relationship Id="rId930" Type="http://schemas.openxmlformats.org/officeDocument/2006/relationships/hyperlink" Target="http://pbs.twimg.com/profile_images/1160721744505769990/tWZQYbBr_normal.jpg" TargetMode="External" /><Relationship Id="rId931" Type="http://schemas.openxmlformats.org/officeDocument/2006/relationships/hyperlink" Target="http://pbs.twimg.com/profile_images/1165368483661733888/olAsBODy_normal.jpg" TargetMode="External" /><Relationship Id="rId932" Type="http://schemas.openxmlformats.org/officeDocument/2006/relationships/hyperlink" Target="http://pbs.twimg.com/profile_images/1006724535356416001/khoofsfF_normal.jpg" TargetMode="External" /><Relationship Id="rId933" Type="http://schemas.openxmlformats.org/officeDocument/2006/relationships/hyperlink" Target="http://pbs.twimg.com/profile_images/1000347529437855745/aM_7Dw49_normal.jpg" TargetMode="External" /><Relationship Id="rId934" Type="http://schemas.openxmlformats.org/officeDocument/2006/relationships/hyperlink" Target="http://pbs.twimg.com/profile_images/1137084370194501633/yhgQfhZW_normal.jpg" TargetMode="External" /><Relationship Id="rId935" Type="http://schemas.openxmlformats.org/officeDocument/2006/relationships/hyperlink" Target="http://pbs.twimg.com/profile_images/1130700760268853253/Vaf_8yf9_normal.png" TargetMode="External" /><Relationship Id="rId936" Type="http://schemas.openxmlformats.org/officeDocument/2006/relationships/hyperlink" Target="http://pbs.twimg.com/profile_images/1165378999725383680/_bQ9EHtb_normal.jpg" TargetMode="External" /><Relationship Id="rId937" Type="http://schemas.openxmlformats.org/officeDocument/2006/relationships/hyperlink" Target="http://pbs.twimg.com/profile_images/1163877467162988545/Gam9quXk_normal.jpg" TargetMode="External" /><Relationship Id="rId938" Type="http://schemas.openxmlformats.org/officeDocument/2006/relationships/hyperlink" Target="http://pbs.twimg.com/profile_images/1039699511701131264/XWAS0nKD_normal.jpg" TargetMode="External" /><Relationship Id="rId939" Type="http://schemas.openxmlformats.org/officeDocument/2006/relationships/hyperlink" Target="http://pbs.twimg.com/profile_images/513783012408823809/IR6SpqiA_normal.jpeg" TargetMode="External" /><Relationship Id="rId940" Type="http://schemas.openxmlformats.org/officeDocument/2006/relationships/hyperlink" Target="http://pbs.twimg.com/profile_images/509553094904905728/aQdfngly_normal.jpeg" TargetMode="External" /><Relationship Id="rId941" Type="http://schemas.openxmlformats.org/officeDocument/2006/relationships/hyperlink" Target="http://pbs.twimg.com/profile_images/587094799326392320/d8orc6ur_normal.jpg" TargetMode="External" /><Relationship Id="rId942" Type="http://schemas.openxmlformats.org/officeDocument/2006/relationships/hyperlink" Target="http://pbs.twimg.com/profile_images/683768168662171648/nSOMrx3l_normal.jpg" TargetMode="External" /><Relationship Id="rId943" Type="http://schemas.openxmlformats.org/officeDocument/2006/relationships/hyperlink" Target="http://pbs.twimg.com/profile_images/1017592184034521088/5SB1rijr_normal.jpg" TargetMode="External" /><Relationship Id="rId944" Type="http://schemas.openxmlformats.org/officeDocument/2006/relationships/hyperlink" Target="http://abs.twimg.com/sticky/default_profile_images/default_profile_5_normal.png" TargetMode="External" /><Relationship Id="rId945" Type="http://schemas.openxmlformats.org/officeDocument/2006/relationships/hyperlink" Target="http://pbs.twimg.com/profile_images/1181301809190559744/bkfO2WZV_normal.jpg" TargetMode="External" /><Relationship Id="rId946" Type="http://schemas.openxmlformats.org/officeDocument/2006/relationships/hyperlink" Target="http://pbs.twimg.com/profile_images/591575412880191490/eVU41ZDR_normal.jpg" TargetMode="External" /><Relationship Id="rId947" Type="http://schemas.openxmlformats.org/officeDocument/2006/relationships/hyperlink" Target="http://pbs.twimg.com/profile_images/872934835169497088/HXU2PaxD_normal.jpg" TargetMode="External" /><Relationship Id="rId948" Type="http://schemas.openxmlformats.org/officeDocument/2006/relationships/hyperlink" Target="http://pbs.twimg.com/profile_images/830875943782735874/MKZDj33J_normal.jpg" TargetMode="External" /><Relationship Id="rId949" Type="http://schemas.openxmlformats.org/officeDocument/2006/relationships/hyperlink" Target="http://pbs.twimg.com/profile_images/652823145922097152/QtctkOuL_normal.jpg" TargetMode="External" /><Relationship Id="rId950" Type="http://schemas.openxmlformats.org/officeDocument/2006/relationships/hyperlink" Target="http://pbs.twimg.com/profile_images/1111957603058413570/akgl2TH4_normal.png" TargetMode="External" /><Relationship Id="rId951" Type="http://schemas.openxmlformats.org/officeDocument/2006/relationships/hyperlink" Target="http://pbs.twimg.com/profile_images/1182383074635476998/0xxas7Dj_normal.jpg" TargetMode="External" /><Relationship Id="rId952" Type="http://schemas.openxmlformats.org/officeDocument/2006/relationships/hyperlink" Target="http://pbs.twimg.com/profile_images/790307884177383425/ENCx5yve_normal.jpg" TargetMode="External" /><Relationship Id="rId953" Type="http://schemas.openxmlformats.org/officeDocument/2006/relationships/hyperlink" Target="http://pbs.twimg.com/profile_images/1139911314862759936/TpNx1aHX_normal.jpg" TargetMode="External" /><Relationship Id="rId954" Type="http://schemas.openxmlformats.org/officeDocument/2006/relationships/hyperlink" Target="http://pbs.twimg.com/profile_images/1159145926771875840/JeWEpMmB_normal.png" TargetMode="External" /><Relationship Id="rId955" Type="http://schemas.openxmlformats.org/officeDocument/2006/relationships/hyperlink" Target="http://pbs.twimg.com/profile_images/1179056539832930306/soWahY_9_normal.jpg" TargetMode="External" /><Relationship Id="rId956" Type="http://schemas.openxmlformats.org/officeDocument/2006/relationships/hyperlink" Target="http://pbs.twimg.com/profile_images/918908948559880192/CpmDULMK_normal.jpg" TargetMode="External" /><Relationship Id="rId957" Type="http://schemas.openxmlformats.org/officeDocument/2006/relationships/hyperlink" Target="http://pbs.twimg.com/profile_images/1127733624613294082/ZmDLVlYj_normal.jpg" TargetMode="External" /><Relationship Id="rId958" Type="http://schemas.openxmlformats.org/officeDocument/2006/relationships/hyperlink" Target="http://pbs.twimg.com/profile_images/1107619244739452929/F6HFr3AS_normal.jpg" TargetMode="External" /><Relationship Id="rId959" Type="http://schemas.openxmlformats.org/officeDocument/2006/relationships/hyperlink" Target="http://pbs.twimg.com/profile_images/509676834246504449/MgqtsnAe_normal.jpeg" TargetMode="External" /><Relationship Id="rId960" Type="http://schemas.openxmlformats.org/officeDocument/2006/relationships/hyperlink" Target="http://pbs.twimg.com/profile_images/803586875617329152/ozFKFBv2_normal.jpg" TargetMode="External" /><Relationship Id="rId961" Type="http://schemas.openxmlformats.org/officeDocument/2006/relationships/hyperlink" Target="http://pbs.twimg.com/profile_images/1181002287117979648/hSD8poLr_normal.jpg" TargetMode="External" /><Relationship Id="rId962" Type="http://schemas.openxmlformats.org/officeDocument/2006/relationships/hyperlink" Target="http://pbs.twimg.com/profile_images/1114664537037447169/_mpWV6cD_normal.jpg" TargetMode="External" /><Relationship Id="rId963" Type="http://schemas.openxmlformats.org/officeDocument/2006/relationships/hyperlink" Target="http://pbs.twimg.com/profile_images/1057255110009651202/Cq2Pem2q_normal.jpg" TargetMode="External" /><Relationship Id="rId964" Type="http://schemas.openxmlformats.org/officeDocument/2006/relationships/hyperlink" Target="http://pbs.twimg.com/profile_images/1024196740503617536/T8TylJOG_normal.jpg" TargetMode="External" /><Relationship Id="rId965" Type="http://schemas.openxmlformats.org/officeDocument/2006/relationships/hyperlink" Target="http://pbs.twimg.com/profile_images/1168307154362613760/HzQbEbTD_normal.jpg" TargetMode="External" /><Relationship Id="rId966" Type="http://schemas.openxmlformats.org/officeDocument/2006/relationships/hyperlink" Target="http://pbs.twimg.com/profile_images/685352535457042432/DKdgIkUM_normal.jpg" TargetMode="External" /><Relationship Id="rId967" Type="http://schemas.openxmlformats.org/officeDocument/2006/relationships/hyperlink" Target="http://pbs.twimg.com/profile_images/1178598279681986561/xqHcHBTA_normal.jpg" TargetMode="External" /><Relationship Id="rId968" Type="http://schemas.openxmlformats.org/officeDocument/2006/relationships/hyperlink" Target="http://pbs.twimg.com/profile_images/3493714640/b62b8b96158496595ff7d98335d06585_normal.jpeg" TargetMode="External" /><Relationship Id="rId969" Type="http://schemas.openxmlformats.org/officeDocument/2006/relationships/hyperlink" Target="http://pbs.twimg.com/profile_images/1179515625078689793/3hUVfNCU_normal.jpg" TargetMode="External" /><Relationship Id="rId970" Type="http://schemas.openxmlformats.org/officeDocument/2006/relationships/hyperlink" Target="http://pbs.twimg.com/profile_images/1066384863652192256/ZWFchtiT_normal.jpg" TargetMode="External" /><Relationship Id="rId971" Type="http://schemas.openxmlformats.org/officeDocument/2006/relationships/hyperlink" Target="http://pbs.twimg.com/profile_images/1133401002013593601/zlN2Iq3t_normal.png" TargetMode="External" /><Relationship Id="rId972" Type="http://schemas.openxmlformats.org/officeDocument/2006/relationships/hyperlink" Target="http://pbs.twimg.com/profile_images/917749236833251330/nFKsiDAC_normal.jpg" TargetMode="External" /><Relationship Id="rId973" Type="http://schemas.openxmlformats.org/officeDocument/2006/relationships/hyperlink" Target="http://pbs.twimg.com/profile_images/822557084482961408/xmcRvLkl_normal.jpg" TargetMode="External" /><Relationship Id="rId974" Type="http://schemas.openxmlformats.org/officeDocument/2006/relationships/hyperlink" Target="http://pbs.twimg.com/profile_images/756582967540056064/0ArPPEYL_normal.jpg" TargetMode="External" /><Relationship Id="rId975" Type="http://schemas.openxmlformats.org/officeDocument/2006/relationships/hyperlink" Target="http://pbs.twimg.com/profile_images/1122908745124712451/fvRKpODW_normal.png" TargetMode="External" /><Relationship Id="rId976" Type="http://schemas.openxmlformats.org/officeDocument/2006/relationships/hyperlink" Target="http://pbs.twimg.com/profile_images/854851622039465985/g3ODLKQK_normal.jpg" TargetMode="External" /><Relationship Id="rId977" Type="http://schemas.openxmlformats.org/officeDocument/2006/relationships/hyperlink" Target="http://pbs.twimg.com/profile_images/488453978242289664/hKs_tkLY_normal.png" TargetMode="External" /><Relationship Id="rId978" Type="http://schemas.openxmlformats.org/officeDocument/2006/relationships/hyperlink" Target="http://pbs.twimg.com/profile_images/732778663444402176/lMzQ7Xx__normal.jpg" TargetMode="External" /><Relationship Id="rId979" Type="http://schemas.openxmlformats.org/officeDocument/2006/relationships/hyperlink" Target="http://pbs.twimg.com/profile_images/486623151673982976/hMY_T-Al_normal.png" TargetMode="External" /><Relationship Id="rId980" Type="http://schemas.openxmlformats.org/officeDocument/2006/relationships/hyperlink" Target="http://pbs.twimg.com/profile_images/470505987430817792/UrFPsAOp_normal.jpeg" TargetMode="External" /><Relationship Id="rId981" Type="http://schemas.openxmlformats.org/officeDocument/2006/relationships/hyperlink" Target="http://pbs.twimg.com/profile_images/1051703144072134656/0su9c2hH_normal.jpg" TargetMode="External" /><Relationship Id="rId982" Type="http://schemas.openxmlformats.org/officeDocument/2006/relationships/hyperlink" Target="http://pbs.twimg.com/profile_images/669446650801311745/-tNWSm4E_normal.jpg" TargetMode="External" /><Relationship Id="rId983" Type="http://schemas.openxmlformats.org/officeDocument/2006/relationships/hyperlink" Target="http://pbs.twimg.com/profile_images/871864881108180994/jdn52Eeu_normal.jpg" TargetMode="External" /><Relationship Id="rId984" Type="http://schemas.openxmlformats.org/officeDocument/2006/relationships/hyperlink" Target="http://pbs.twimg.com/profile_images/1131727687138140161/ryGA9-U-_normal.jpg" TargetMode="External" /><Relationship Id="rId985" Type="http://schemas.openxmlformats.org/officeDocument/2006/relationships/hyperlink" Target="http://pbs.twimg.com/profile_images/1180611535615528961/yWgHZmK5_normal.jpg" TargetMode="External" /><Relationship Id="rId986" Type="http://schemas.openxmlformats.org/officeDocument/2006/relationships/hyperlink" Target="http://pbs.twimg.com/profile_images/991341190753783808/OExdj_Bz_normal.jpg" TargetMode="External" /><Relationship Id="rId987" Type="http://schemas.openxmlformats.org/officeDocument/2006/relationships/hyperlink" Target="http://pbs.twimg.com/profile_images/1152635462022045697/_U1Foj9o_normal.jpg" TargetMode="External" /><Relationship Id="rId988" Type="http://schemas.openxmlformats.org/officeDocument/2006/relationships/hyperlink" Target="http://pbs.twimg.com/profile_images/1182291102528880640/RdriXjOh_normal.jpg" TargetMode="External" /><Relationship Id="rId989" Type="http://schemas.openxmlformats.org/officeDocument/2006/relationships/hyperlink" Target="http://pbs.twimg.com/profile_images/1141536149153951746/NhgmlKoE_normal.jpg" TargetMode="External" /><Relationship Id="rId990" Type="http://schemas.openxmlformats.org/officeDocument/2006/relationships/hyperlink" Target="http://pbs.twimg.com/profile_images/1145510535305338880/-X1F-R86_normal.jpg" TargetMode="External" /><Relationship Id="rId991" Type="http://schemas.openxmlformats.org/officeDocument/2006/relationships/hyperlink" Target="http://pbs.twimg.com/profile_images/1181671349607116805/pWxVZApm_normal.jpg" TargetMode="External" /><Relationship Id="rId992" Type="http://schemas.openxmlformats.org/officeDocument/2006/relationships/hyperlink" Target="http://pbs.twimg.com/profile_images/1158102570507935744/_m6ysA2T_normal.jpg" TargetMode="External" /><Relationship Id="rId993" Type="http://schemas.openxmlformats.org/officeDocument/2006/relationships/hyperlink" Target="http://pbs.twimg.com/profile_images/1182395682310774784/KyfhHZ-c_normal.jpg" TargetMode="External" /><Relationship Id="rId994" Type="http://schemas.openxmlformats.org/officeDocument/2006/relationships/hyperlink" Target="http://pbs.twimg.com/profile_images/771980338662780928/Hi0jlp96_normal.jpg" TargetMode="External" /><Relationship Id="rId995" Type="http://schemas.openxmlformats.org/officeDocument/2006/relationships/hyperlink" Target="http://pbs.twimg.com/profile_images/1166461769260425218/p4w7i0KQ_normal.jpg" TargetMode="External" /><Relationship Id="rId996" Type="http://schemas.openxmlformats.org/officeDocument/2006/relationships/hyperlink" Target="http://pbs.twimg.com/profile_images/1129512604567687168/u8_ArQzk_normal.jpg" TargetMode="External" /><Relationship Id="rId997" Type="http://schemas.openxmlformats.org/officeDocument/2006/relationships/hyperlink" Target="http://pbs.twimg.com/profile_images/1158250519502249985/x_wQTM_2_normal.jpg" TargetMode="External" /><Relationship Id="rId998" Type="http://schemas.openxmlformats.org/officeDocument/2006/relationships/hyperlink" Target="http://pbs.twimg.com/profile_images/1034562552292814848/oeD4HKCw_normal.jpg" TargetMode="External" /><Relationship Id="rId999" Type="http://schemas.openxmlformats.org/officeDocument/2006/relationships/hyperlink" Target="http://pbs.twimg.com/profile_images/1133084703043465219/dnpPXtUT_normal.jpg" TargetMode="External" /><Relationship Id="rId1000" Type="http://schemas.openxmlformats.org/officeDocument/2006/relationships/hyperlink" Target="http://pbs.twimg.com/profile_images/727156791751114752/cx9mnefh_normal.jpg" TargetMode="External" /><Relationship Id="rId1001" Type="http://schemas.openxmlformats.org/officeDocument/2006/relationships/hyperlink" Target="http://pbs.twimg.com/profile_images/1114291295126790148/-IUSfAor_normal.jpg" TargetMode="External" /><Relationship Id="rId1002" Type="http://schemas.openxmlformats.org/officeDocument/2006/relationships/hyperlink" Target="http://pbs.twimg.com/profile_images/941131408960974848/cRiegurp_normal.jpg" TargetMode="External" /><Relationship Id="rId1003" Type="http://schemas.openxmlformats.org/officeDocument/2006/relationships/hyperlink" Target="http://pbs.twimg.com/profile_images/1058719666674094080/XR7mv8ZP_normal.jpg" TargetMode="External" /><Relationship Id="rId1004" Type="http://schemas.openxmlformats.org/officeDocument/2006/relationships/hyperlink" Target="http://pbs.twimg.com/profile_images/559870954306674689/g9Z9M3rw_normal.jpeg" TargetMode="External" /><Relationship Id="rId1005" Type="http://schemas.openxmlformats.org/officeDocument/2006/relationships/hyperlink" Target="http://pbs.twimg.com/profile_images/1113897557883670528/FhKwWDvp_normal.png" TargetMode="External" /><Relationship Id="rId1006" Type="http://schemas.openxmlformats.org/officeDocument/2006/relationships/hyperlink" Target="http://pbs.twimg.com/profile_images/639133977391960064/mA7EbhI-_normal.png" TargetMode="External" /><Relationship Id="rId1007" Type="http://schemas.openxmlformats.org/officeDocument/2006/relationships/hyperlink" Target="http://pbs.twimg.com/profile_images/1024477775447515136/PmNa64wD_normal.jpg" TargetMode="External" /><Relationship Id="rId1008" Type="http://schemas.openxmlformats.org/officeDocument/2006/relationships/hyperlink" Target="http://pbs.twimg.com/profile_images/781448659795927040/oJZ5Ndci_normal.jpg" TargetMode="External" /><Relationship Id="rId1009" Type="http://schemas.openxmlformats.org/officeDocument/2006/relationships/hyperlink" Target="http://pbs.twimg.com/profile_images/1011711601513238533/hKeLVwYb_normal.jpg" TargetMode="External" /><Relationship Id="rId1010" Type="http://schemas.openxmlformats.org/officeDocument/2006/relationships/hyperlink" Target="http://pbs.twimg.com/profile_images/788871324701646848/mrQ6lRBn_normal.jpg" TargetMode="External" /><Relationship Id="rId1011" Type="http://schemas.openxmlformats.org/officeDocument/2006/relationships/hyperlink" Target="http://pbs.twimg.com/profile_images/1883124661/2228497577_4c1a7f68c3_normal.jpg" TargetMode="External" /><Relationship Id="rId1012" Type="http://schemas.openxmlformats.org/officeDocument/2006/relationships/hyperlink" Target="http://pbs.twimg.com/profile_images/1146750797209841664/MeJo9URK_normal.jpg" TargetMode="External" /><Relationship Id="rId1013" Type="http://schemas.openxmlformats.org/officeDocument/2006/relationships/hyperlink" Target="http://pbs.twimg.com/profile_images/1117497077959991297/rDkwSmCS_normal.jpg" TargetMode="External" /><Relationship Id="rId1014" Type="http://schemas.openxmlformats.org/officeDocument/2006/relationships/hyperlink" Target="http://pbs.twimg.com/profile_images/795311166776086534/3QLk62Gt_normal.jpg" TargetMode="External" /><Relationship Id="rId1015" Type="http://schemas.openxmlformats.org/officeDocument/2006/relationships/hyperlink" Target="http://pbs.twimg.com/profile_images/412607773273096192/RtRqd6ov_normal.jpeg" TargetMode="External" /><Relationship Id="rId1016" Type="http://schemas.openxmlformats.org/officeDocument/2006/relationships/hyperlink" Target="http://pbs.twimg.com/profile_images/1153895348756074496/ThNvtpsn_normal.jpg" TargetMode="External" /><Relationship Id="rId1017" Type="http://schemas.openxmlformats.org/officeDocument/2006/relationships/hyperlink" Target="http://pbs.twimg.com/profile_images/1015683074279944192/l1rFl53W_normal.jpg" TargetMode="External" /><Relationship Id="rId1018" Type="http://schemas.openxmlformats.org/officeDocument/2006/relationships/hyperlink" Target="http://pbs.twimg.com/profile_images/1109652470085627904/EUF3tm2V_normal.jpg" TargetMode="External" /><Relationship Id="rId1019" Type="http://schemas.openxmlformats.org/officeDocument/2006/relationships/hyperlink" Target="http://pbs.twimg.com/profile_images/1166979536182886400/9qVFY0Jr_normal.jpg" TargetMode="External" /><Relationship Id="rId1020" Type="http://schemas.openxmlformats.org/officeDocument/2006/relationships/hyperlink" Target="http://pbs.twimg.com/profile_images/1183485157480624128/4sbi8LJL_normal.jpg" TargetMode="External" /><Relationship Id="rId1021" Type="http://schemas.openxmlformats.org/officeDocument/2006/relationships/hyperlink" Target="http://pbs.twimg.com/profile_images/748099556781350912/3z5MEmY-_normal.jpg" TargetMode="External" /><Relationship Id="rId1022" Type="http://schemas.openxmlformats.org/officeDocument/2006/relationships/hyperlink" Target="http://pbs.twimg.com/profile_images/1151317561994305536/LS2tXNp6_normal.jpg" TargetMode="External" /><Relationship Id="rId1023" Type="http://schemas.openxmlformats.org/officeDocument/2006/relationships/hyperlink" Target="http://pbs.twimg.com/profile_images/1176080967288549376/E_6lduF8_normal.jpg" TargetMode="External" /><Relationship Id="rId1024" Type="http://schemas.openxmlformats.org/officeDocument/2006/relationships/hyperlink" Target="http://pbs.twimg.com/profile_images/1182076556883177472/yfXfWuhY_normal.jpg" TargetMode="External" /><Relationship Id="rId1025" Type="http://schemas.openxmlformats.org/officeDocument/2006/relationships/hyperlink" Target="http://pbs.twimg.com/profile_images/740575280972976130/CE6e8BAc_normal.jpg" TargetMode="External" /><Relationship Id="rId1026" Type="http://schemas.openxmlformats.org/officeDocument/2006/relationships/hyperlink" Target="http://pbs.twimg.com/profile_images/1151747981013606400/Kil1hlJa_normal.jpg" TargetMode="External" /><Relationship Id="rId1027" Type="http://schemas.openxmlformats.org/officeDocument/2006/relationships/hyperlink" Target="http://pbs.twimg.com/profile_images/1053347767450562560/M7cQrLWC_normal.jpg" TargetMode="External" /><Relationship Id="rId1028" Type="http://schemas.openxmlformats.org/officeDocument/2006/relationships/hyperlink" Target="http://pbs.twimg.com/profile_images/1168127838895128577/EMAf6bOe_normal.jpg" TargetMode="External" /><Relationship Id="rId1029" Type="http://schemas.openxmlformats.org/officeDocument/2006/relationships/hyperlink" Target="http://pbs.twimg.com/profile_images/2125300869/e0088742_8495855_normal.png" TargetMode="External" /><Relationship Id="rId1030" Type="http://schemas.openxmlformats.org/officeDocument/2006/relationships/hyperlink" Target="http://pbs.twimg.com/profile_images/1109582854328143872/wfwW_qeg_normal.jpg" TargetMode="External" /><Relationship Id="rId1031" Type="http://schemas.openxmlformats.org/officeDocument/2006/relationships/hyperlink" Target="http://pbs.twimg.com/profile_images/1164206711042764800/zjdt7kmj_normal.jpg" TargetMode="External" /><Relationship Id="rId1032" Type="http://schemas.openxmlformats.org/officeDocument/2006/relationships/hyperlink" Target="http://pbs.twimg.com/profile_images/2183154926/marj_normal.jpg" TargetMode="External" /><Relationship Id="rId1033" Type="http://schemas.openxmlformats.org/officeDocument/2006/relationships/hyperlink" Target="http://pbs.twimg.com/profile_images/978586964382302208/l7L-OvhF_normal.jpg" TargetMode="External" /><Relationship Id="rId1034" Type="http://schemas.openxmlformats.org/officeDocument/2006/relationships/hyperlink" Target="http://pbs.twimg.com/profile_images/800285361540894720/lQWNPjzW_normal.jpg" TargetMode="External" /><Relationship Id="rId1035" Type="http://schemas.openxmlformats.org/officeDocument/2006/relationships/hyperlink" Target="http://pbs.twimg.com/profile_images/1181515717507727360/7Xnbb_b2_normal.jpg" TargetMode="External" /><Relationship Id="rId1036" Type="http://schemas.openxmlformats.org/officeDocument/2006/relationships/hyperlink" Target="http://pbs.twimg.com/profile_images/1150023094725238784/qxgJpT1u_normal.jpg" TargetMode="External" /><Relationship Id="rId1037" Type="http://schemas.openxmlformats.org/officeDocument/2006/relationships/hyperlink" Target="http://pbs.twimg.com/profile_images/1175819822971674628/2Gb0Oshz_normal.jpg" TargetMode="External" /><Relationship Id="rId1038" Type="http://schemas.openxmlformats.org/officeDocument/2006/relationships/hyperlink" Target="http://pbs.twimg.com/profile_images/1084568287256760321/SKY37u9V_normal.jpg" TargetMode="External" /><Relationship Id="rId1039" Type="http://schemas.openxmlformats.org/officeDocument/2006/relationships/hyperlink" Target="http://pbs.twimg.com/profile_images/1171325199729471488/cNgmsrx0_normal.jpg" TargetMode="External" /><Relationship Id="rId1040" Type="http://schemas.openxmlformats.org/officeDocument/2006/relationships/hyperlink" Target="http://pbs.twimg.com/profile_images/994619140215332864/NbGgiz8T_normal.jpg" TargetMode="External" /><Relationship Id="rId1041" Type="http://schemas.openxmlformats.org/officeDocument/2006/relationships/hyperlink" Target="http://pbs.twimg.com/profile_images/1093971681075437570/I4sdBGYe_normal.jpg" TargetMode="External" /><Relationship Id="rId1042" Type="http://schemas.openxmlformats.org/officeDocument/2006/relationships/hyperlink" Target="http://pbs.twimg.com/profile_images/901866483906727936/g6Mq1SNx_normal.jpg" TargetMode="External" /><Relationship Id="rId1043" Type="http://schemas.openxmlformats.org/officeDocument/2006/relationships/hyperlink" Target="http://pbs.twimg.com/profile_images/1083163640294002689/Jo4toSj5_normal.jpg" TargetMode="External" /><Relationship Id="rId1044" Type="http://schemas.openxmlformats.org/officeDocument/2006/relationships/hyperlink" Target="http://pbs.twimg.com/profile_images/567144679180079104/cQTKMxyx_normal.jpeg" TargetMode="External" /><Relationship Id="rId1045" Type="http://schemas.openxmlformats.org/officeDocument/2006/relationships/hyperlink" Target="http://pbs.twimg.com/profile_images/1066623056896901120/rBzWchLh_normal.jpg" TargetMode="External" /><Relationship Id="rId1046" Type="http://schemas.openxmlformats.org/officeDocument/2006/relationships/hyperlink" Target="http://pbs.twimg.com/profile_images/892452727858511872/W2MK7DEy_normal.jpg" TargetMode="External" /><Relationship Id="rId1047" Type="http://schemas.openxmlformats.org/officeDocument/2006/relationships/hyperlink" Target="http://pbs.twimg.com/profile_images/3345581694/c1e585e40046c0b44769a04ac8f43f47_normal.jpeg" TargetMode="External" /><Relationship Id="rId1048" Type="http://schemas.openxmlformats.org/officeDocument/2006/relationships/hyperlink" Target="http://pbs.twimg.com/profile_images/1016326195221352450/KCcdUN0v_normal.jpg" TargetMode="External" /><Relationship Id="rId1049" Type="http://schemas.openxmlformats.org/officeDocument/2006/relationships/hyperlink" Target="http://pbs.twimg.com/profile_images/1176873136098332677/u_x4iNcn_normal.jpg" TargetMode="External" /><Relationship Id="rId1050" Type="http://schemas.openxmlformats.org/officeDocument/2006/relationships/hyperlink" Target="http://pbs.twimg.com/profile_images/838038644036366337/P-qBVD4__normal.jpg" TargetMode="External" /><Relationship Id="rId1051" Type="http://schemas.openxmlformats.org/officeDocument/2006/relationships/hyperlink" Target="http://pbs.twimg.com/profile_images/1179170217571897346/YE8-kZma_normal.jpg" TargetMode="External" /><Relationship Id="rId1052" Type="http://schemas.openxmlformats.org/officeDocument/2006/relationships/hyperlink" Target="http://pbs.twimg.com/profile_images/1156201910124339202/4E1J8TWk_normal.jpg" TargetMode="External" /><Relationship Id="rId1053" Type="http://schemas.openxmlformats.org/officeDocument/2006/relationships/hyperlink" Target="http://pbs.twimg.com/profile_images/1142982137978769408/0mg2xL-H_normal.jpg" TargetMode="External" /><Relationship Id="rId1054" Type="http://schemas.openxmlformats.org/officeDocument/2006/relationships/hyperlink" Target="http://pbs.twimg.com/profile_images/1153000320223645696/6_NhB7cr_normal.jpg" TargetMode="External" /><Relationship Id="rId1055" Type="http://schemas.openxmlformats.org/officeDocument/2006/relationships/hyperlink" Target="http://pbs.twimg.com/profile_images/1154004892127830016/v3rzoMWs_normal.jpg" TargetMode="External" /><Relationship Id="rId1056" Type="http://schemas.openxmlformats.org/officeDocument/2006/relationships/hyperlink" Target="http://pbs.twimg.com/profile_images/2536010938/Me_normal.jpg" TargetMode="External" /><Relationship Id="rId1057" Type="http://schemas.openxmlformats.org/officeDocument/2006/relationships/hyperlink" Target="http://pbs.twimg.com/profile_images/957976460328947712/m24rbtcl_normal.jpg" TargetMode="External" /><Relationship Id="rId1058" Type="http://schemas.openxmlformats.org/officeDocument/2006/relationships/hyperlink" Target="http://pbs.twimg.com/profile_images/1050195538744885248/_Sk28Jwn_normal.jpg" TargetMode="External" /><Relationship Id="rId1059" Type="http://schemas.openxmlformats.org/officeDocument/2006/relationships/hyperlink" Target="http://pbs.twimg.com/profile_images/1055931740471074816/sFh_oMsj_normal.jpg" TargetMode="External" /><Relationship Id="rId1060" Type="http://schemas.openxmlformats.org/officeDocument/2006/relationships/hyperlink" Target="http://pbs.twimg.com/profile_images/1093249970055118857/3q5QQ6lw_normal.jpg" TargetMode="External" /><Relationship Id="rId1061" Type="http://schemas.openxmlformats.org/officeDocument/2006/relationships/hyperlink" Target="http://pbs.twimg.com/profile_images/1178722105011126274/E5whgnPw_normal.jpg" TargetMode="External" /><Relationship Id="rId1062" Type="http://schemas.openxmlformats.org/officeDocument/2006/relationships/hyperlink" Target="http://pbs.twimg.com/profile_images/1160591940997591041/Z1z5F2O6_normal.jpg" TargetMode="External" /><Relationship Id="rId1063" Type="http://schemas.openxmlformats.org/officeDocument/2006/relationships/hyperlink" Target="http://pbs.twimg.com/profile_images/866354111519875072/bBXEiWvS_normal.jpg" TargetMode="External" /><Relationship Id="rId1064" Type="http://schemas.openxmlformats.org/officeDocument/2006/relationships/hyperlink" Target="http://pbs.twimg.com/profile_images/1034154731315183616/GNTt_7v9_normal.jpg" TargetMode="External" /><Relationship Id="rId1065" Type="http://schemas.openxmlformats.org/officeDocument/2006/relationships/hyperlink" Target="http://pbs.twimg.com/profile_images/840649978729115648/RuMDFZIp_normal.jpg" TargetMode="External" /><Relationship Id="rId1066" Type="http://schemas.openxmlformats.org/officeDocument/2006/relationships/hyperlink" Target="http://pbs.twimg.com/profile_images/1063470872722202624/wsTKjSVw_normal.jpg" TargetMode="External" /><Relationship Id="rId1067" Type="http://schemas.openxmlformats.org/officeDocument/2006/relationships/hyperlink" Target="http://pbs.twimg.com/profile_images/1151470985033506816/M5kfS4Qw_normal.png" TargetMode="External" /><Relationship Id="rId1068" Type="http://schemas.openxmlformats.org/officeDocument/2006/relationships/hyperlink" Target="http://pbs.twimg.com/profile_images/1180567778471874561/C-tv5ONR_normal.jpg" TargetMode="External" /><Relationship Id="rId1069" Type="http://schemas.openxmlformats.org/officeDocument/2006/relationships/hyperlink" Target="http://pbs.twimg.com/profile_images/1165582355530039297/SIZ2H7iu_normal.jpg" TargetMode="External" /><Relationship Id="rId1070" Type="http://schemas.openxmlformats.org/officeDocument/2006/relationships/hyperlink" Target="http://pbs.twimg.com/profile_images/763962010107207680/m2kwQYkk_normal.jpg" TargetMode="External" /><Relationship Id="rId1071" Type="http://schemas.openxmlformats.org/officeDocument/2006/relationships/hyperlink" Target="http://pbs.twimg.com/profile_images/465849292503015424/kqOlkTOW_normal.jpeg" TargetMode="External" /><Relationship Id="rId1072" Type="http://schemas.openxmlformats.org/officeDocument/2006/relationships/hyperlink" Target="http://pbs.twimg.com/profile_images/473445359214018561/qMSIEbg7_normal.png" TargetMode="External" /><Relationship Id="rId1073" Type="http://schemas.openxmlformats.org/officeDocument/2006/relationships/hyperlink" Target="http://pbs.twimg.com/profile_images/1100098323162193920/jcZhtudG_normal.jpg" TargetMode="External" /><Relationship Id="rId1074" Type="http://schemas.openxmlformats.org/officeDocument/2006/relationships/hyperlink" Target="http://pbs.twimg.com/profile_images/1172670036378624006/zFxxVSBH_normal.jpg" TargetMode="External" /><Relationship Id="rId1075" Type="http://schemas.openxmlformats.org/officeDocument/2006/relationships/hyperlink" Target="http://pbs.twimg.com/profile_images/1021352833717866496/Ej-l-lwW_normal.jpg" TargetMode="External" /><Relationship Id="rId1076" Type="http://schemas.openxmlformats.org/officeDocument/2006/relationships/hyperlink" Target="http://pbs.twimg.com/profile_images/508979360175755266/BjJlw64t_normal.jpeg" TargetMode="External" /><Relationship Id="rId1077" Type="http://schemas.openxmlformats.org/officeDocument/2006/relationships/hyperlink" Target="http://pbs.twimg.com/profile_images/3252984819/d9170b0629f5d56720a8807b0e4ad701_normal.jpeg" TargetMode="External" /><Relationship Id="rId1078" Type="http://schemas.openxmlformats.org/officeDocument/2006/relationships/hyperlink" Target="http://pbs.twimg.com/profile_images/1056273050927271936/7jV1oq0F_normal.jpg" TargetMode="External" /><Relationship Id="rId1079" Type="http://schemas.openxmlformats.org/officeDocument/2006/relationships/hyperlink" Target="http://pbs.twimg.com/profile_images/1175060567901507590/x4xzew7t_normal.jpg" TargetMode="External" /><Relationship Id="rId1080" Type="http://schemas.openxmlformats.org/officeDocument/2006/relationships/hyperlink" Target="http://pbs.twimg.com/profile_images/1173059230334640128/pYo4H0m9_normal.jpg" TargetMode="External" /><Relationship Id="rId1081" Type="http://schemas.openxmlformats.org/officeDocument/2006/relationships/hyperlink" Target="http://pbs.twimg.com/profile_images/1150630641341542402/nbYrKLjv_normal.jpg" TargetMode="External" /><Relationship Id="rId1082" Type="http://schemas.openxmlformats.org/officeDocument/2006/relationships/hyperlink" Target="http://pbs.twimg.com/profile_images/1127679871986143233/kt9E70dC_normal.jpg" TargetMode="External" /><Relationship Id="rId1083" Type="http://schemas.openxmlformats.org/officeDocument/2006/relationships/hyperlink" Target="http://pbs.twimg.com/profile_images/1180268486762868737/-TjdH925_normal.jpg" TargetMode="External" /><Relationship Id="rId1084" Type="http://schemas.openxmlformats.org/officeDocument/2006/relationships/hyperlink" Target="http://pbs.twimg.com/profile_images/1024036664216150017/wcNTSLSv_normal.jpg" TargetMode="External" /><Relationship Id="rId1085" Type="http://schemas.openxmlformats.org/officeDocument/2006/relationships/hyperlink" Target="http://pbs.twimg.com/profile_images/1164934050164822017/GfWdrCnF_normal.jpg" TargetMode="External" /><Relationship Id="rId1086" Type="http://schemas.openxmlformats.org/officeDocument/2006/relationships/hyperlink" Target="http://pbs.twimg.com/profile_images/1160609097743384576/rr_gfZgG_normal.jpg" TargetMode="External" /><Relationship Id="rId1087" Type="http://schemas.openxmlformats.org/officeDocument/2006/relationships/hyperlink" Target="http://pbs.twimg.com/profile_images/1166091899096244227/VRL5Woq-_normal.jpg" TargetMode="External" /><Relationship Id="rId1088" Type="http://schemas.openxmlformats.org/officeDocument/2006/relationships/hyperlink" Target="http://pbs.twimg.com/profile_images/54466527/051808_001_normal.jpg" TargetMode="External" /><Relationship Id="rId1089" Type="http://schemas.openxmlformats.org/officeDocument/2006/relationships/hyperlink" Target="http://pbs.twimg.com/profile_images/1085296187383500800/8mUH1RjZ_normal.jpg" TargetMode="External" /><Relationship Id="rId1090" Type="http://schemas.openxmlformats.org/officeDocument/2006/relationships/hyperlink" Target="http://pbs.twimg.com/profile_images/1125296824263245824/OD3qANN5_normal.jpg" TargetMode="External" /><Relationship Id="rId1091" Type="http://schemas.openxmlformats.org/officeDocument/2006/relationships/hyperlink" Target="http://pbs.twimg.com/profile_images/1162233538600566785/5cP2yc0V_normal.jpg" TargetMode="External" /><Relationship Id="rId1092" Type="http://schemas.openxmlformats.org/officeDocument/2006/relationships/hyperlink" Target="http://pbs.twimg.com/profile_images/1063664382440177669/rZq8bLb0_normal.jpg" TargetMode="External" /><Relationship Id="rId1093" Type="http://schemas.openxmlformats.org/officeDocument/2006/relationships/hyperlink" Target="http://pbs.twimg.com/profile_images/1145192859269644288/zWUx8rtV_normal.jpg" TargetMode="External" /><Relationship Id="rId1094" Type="http://schemas.openxmlformats.org/officeDocument/2006/relationships/hyperlink" Target="http://pbs.twimg.com/profile_images/876817021954015232/7ndv4iOl_normal.jpg" TargetMode="External" /><Relationship Id="rId1095" Type="http://schemas.openxmlformats.org/officeDocument/2006/relationships/hyperlink" Target="http://pbs.twimg.com/profile_images/1008805880282931201/WZl1eZHa_normal.jpg" TargetMode="External" /><Relationship Id="rId1096" Type="http://schemas.openxmlformats.org/officeDocument/2006/relationships/hyperlink" Target="http://pbs.twimg.com/profile_images/844574503833358336/Hfk6USEJ_normal.jpg" TargetMode="External" /><Relationship Id="rId1097" Type="http://schemas.openxmlformats.org/officeDocument/2006/relationships/hyperlink" Target="http://pbs.twimg.com/profile_images/781696931508555777/VbqfAm1p_normal.jpg" TargetMode="External" /><Relationship Id="rId1098" Type="http://schemas.openxmlformats.org/officeDocument/2006/relationships/hyperlink" Target="http://pbs.twimg.com/profile_images/1149087377861693440/16Kq-Yow_normal.jpg" TargetMode="External" /><Relationship Id="rId1099" Type="http://schemas.openxmlformats.org/officeDocument/2006/relationships/hyperlink" Target="http://pbs.twimg.com/profile_images/1099954329190985728/5xeD1bt5_normal.png" TargetMode="External" /><Relationship Id="rId1100" Type="http://schemas.openxmlformats.org/officeDocument/2006/relationships/hyperlink" Target="http://pbs.twimg.com/profile_images/847189597092270080/x_GNpBQ4_normal.jpg" TargetMode="External" /><Relationship Id="rId1101" Type="http://schemas.openxmlformats.org/officeDocument/2006/relationships/hyperlink" Target="http://pbs.twimg.com/profile_images/1056329011050278912/KX7Jpn-F_normal.jpg" TargetMode="External" /><Relationship Id="rId1102" Type="http://schemas.openxmlformats.org/officeDocument/2006/relationships/hyperlink" Target="http://pbs.twimg.com/profile_images/684662830344368129/U479OZlf_normal.jpg" TargetMode="External" /><Relationship Id="rId1103" Type="http://schemas.openxmlformats.org/officeDocument/2006/relationships/hyperlink" Target="http://pbs.twimg.com/profile_images/753262572728713216/gD3yLf7I_normal.jpg" TargetMode="External" /><Relationship Id="rId1104" Type="http://schemas.openxmlformats.org/officeDocument/2006/relationships/hyperlink" Target="http://pbs.twimg.com/profile_images/1019217723178606592/BcS6yJp1_normal.jpg" TargetMode="External" /><Relationship Id="rId1105" Type="http://schemas.openxmlformats.org/officeDocument/2006/relationships/hyperlink" Target="http://pbs.twimg.com/profile_images/1174131776689541121/UhgtyArc_normal.jpg" TargetMode="External" /><Relationship Id="rId1106" Type="http://schemas.openxmlformats.org/officeDocument/2006/relationships/hyperlink" Target="http://pbs.twimg.com/profile_images/885133490940858368/s6wyO8Bx_normal.jpg" TargetMode="External" /><Relationship Id="rId1107" Type="http://schemas.openxmlformats.org/officeDocument/2006/relationships/hyperlink" Target="http://pbs.twimg.com/profile_images/1114209245510217728/Sw3xRBK6_normal.jpg" TargetMode="External" /><Relationship Id="rId1108" Type="http://schemas.openxmlformats.org/officeDocument/2006/relationships/hyperlink" Target="http://pbs.twimg.com/profile_images/1078343313034436608/vAb2C5UB_normal.jpg" TargetMode="External" /><Relationship Id="rId1109" Type="http://schemas.openxmlformats.org/officeDocument/2006/relationships/hyperlink" Target="http://pbs.twimg.com/profile_images/1147169993274134528/IO4F8w_x_normal.jpg" TargetMode="External" /><Relationship Id="rId1110" Type="http://schemas.openxmlformats.org/officeDocument/2006/relationships/hyperlink" Target="http://pbs.twimg.com/profile_images/979319364620046336/-ZV6EoTZ_normal.jpg" TargetMode="External" /><Relationship Id="rId1111" Type="http://schemas.openxmlformats.org/officeDocument/2006/relationships/hyperlink" Target="http://pbs.twimg.com/profile_images/1164628380718780416/gqgec1Ya_normal.jpg" TargetMode="External" /><Relationship Id="rId1112" Type="http://schemas.openxmlformats.org/officeDocument/2006/relationships/hyperlink" Target="http://abs.twimg.com/sticky/default_profile_images/default_profile_normal.png" TargetMode="External" /><Relationship Id="rId1113" Type="http://schemas.openxmlformats.org/officeDocument/2006/relationships/hyperlink" Target="http://pbs.twimg.com/profile_images/1170257696995631104/EVklBEPP_normal.jpg" TargetMode="External" /><Relationship Id="rId1114" Type="http://schemas.openxmlformats.org/officeDocument/2006/relationships/hyperlink" Target="http://pbs.twimg.com/profile_images/977192325368565761/UKPUi1Ic_normal.jpg" TargetMode="External" /><Relationship Id="rId1115" Type="http://schemas.openxmlformats.org/officeDocument/2006/relationships/hyperlink" Target="http://pbs.twimg.com/profile_images/1138511131482345473/7hMdWJFQ_normal.png" TargetMode="External" /><Relationship Id="rId1116" Type="http://schemas.openxmlformats.org/officeDocument/2006/relationships/hyperlink" Target="http://pbs.twimg.com/profile_images/1150696583064780800/4JUqcOGS_normal.jpg" TargetMode="External" /><Relationship Id="rId1117" Type="http://schemas.openxmlformats.org/officeDocument/2006/relationships/hyperlink" Target="http://pbs.twimg.com/profile_images/1115091676446502912/wrw5aUas_normal.jpg" TargetMode="External" /><Relationship Id="rId1118" Type="http://schemas.openxmlformats.org/officeDocument/2006/relationships/hyperlink" Target="http://pbs.twimg.com/profile_images/856911754344976385/K2vyOxpn_normal.jpg" TargetMode="External" /><Relationship Id="rId1119" Type="http://schemas.openxmlformats.org/officeDocument/2006/relationships/hyperlink" Target="http://pbs.twimg.com/profile_images/1170914892691329025/_BFm9ACW_normal.jpg" TargetMode="External" /><Relationship Id="rId1120" Type="http://schemas.openxmlformats.org/officeDocument/2006/relationships/hyperlink" Target="http://pbs.twimg.com/profile_images/922490786863767552/Ozh2mspI_normal.jpg" TargetMode="External" /><Relationship Id="rId1121" Type="http://schemas.openxmlformats.org/officeDocument/2006/relationships/hyperlink" Target="http://pbs.twimg.com/profile_images/566597505266098177/VsII1stI_normal.jpeg" TargetMode="External" /><Relationship Id="rId1122" Type="http://schemas.openxmlformats.org/officeDocument/2006/relationships/hyperlink" Target="http://pbs.twimg.com/profile_images/1149033274767028226/IR-CIKdo_normal.jpg" TargetMode="External" /><Relationship Id="rId1123" Type="http://schemas.openxmlformats.org/officeDocument/2006/relationships/hyperlink" Target="http://pbs.twimg.com/profile_images/1142256448124137472/plWOKV2Z_normal.png" TargetMode="External" /><Relationship Id="rId1124" Type="http://schemas.openxmlformats.org/officeDocument/2006/relationships/hyperlink" Target="http://pbs.twimg.com/profile_images/1175543156101799936/1bkCOhh-_normal.jpg" TargetMode="External" /><Relationship Id="rId1125" Type="http://schemas.openxmlformats.org/officeDocument/2006/relationships/hyperlink" Target="http://pbs.twimg.com/profile_images/1158314053544140801/mOIvmQDB_normal.jpg" TargetMode="External" /><Relationship Id="rId1126" Type="http://schemas.openxmlformats.org/officeDocument/2006/relationships/hyperlink" Target="http://abs.twimg.com/sticky/default_profile_images/default_profile_2_normal.png" TargetMode="External" /><Relationship Id="rId1127" Type="http://schemas.openxmlformats.org/officeDocument/2006/relationships/hyperlink" Target="http://pbs.twimg.com/profile_images/1075046191262588928/YrlYkK2W_normal.jpg" TargetMode="External" /><Relationship Id="rId1128" Type="http://schemas.openxmlformats.org/officeDocument/2006/relationships/hyperlink" Target="http://pbs.twimg.com/profile_images/1092505802965946370/RCYtBq7m_normal.jpg" TargetMode="External" /><Relationship Id="rId1129" Type="http://schemas.openxmlformats.org/officeDocument/2006/relationships/hyperlink" Target="http://pbs.twimg.com/profile_images/1113114796000505857/beDbK9tI_normal.png" TargetMode="External" /><Relationship Id="rId1130" Type="http://schemas.openxmlformats.org/officeDocument/2006/relationships/hyperlink" Target="http://pbs.twimg.com/profile_images/1175164519561273352/RNV0NJil_normal.png" TargetMode="External" /><Relationship Id="rId1131" Type="http://schemas.openxmlformats.org/officeDocument/2006/relationships/hyperlink" Target="http://pbs.twimg.com/profile_images/1121923870125101058/yW4nS0am_normal.jpg" TargetMode="External" /><Relationship Id="rId1132" Type="http://schemas.openxmlformats.org/officeDocument/2006/relationships/hyperlink" Target="http://pbs.twimg.com/profile_images/988473365743751168/LhQpTa26_normal.jpg" TargetMode="External" /><Relationship Id="rId1133" Type="http://schemas.openxmlformats.org/officeDocument/2006/relationships/hyperlink" Target="http://pbs.twimg.com/profile_images/1139873394734841857/G2MRLniQ_normal.jpg" TargetMode="External" /><Relationship Id="rId1134" Type="http://schemas.openxmlformats.org/officeDocument/2006/relationships/hyperlink" Target="http://pbs.twimg.com/profile_images/1093084804256550912/8gy6SDHe_normal.jpg" TargetMode="External" /><Relationship Id="rId1135" Type="http://schemas.openxmlformats.org/officeDocument/2006/relationships/hyperlink" Target="http://pbs.twimg.com/profile_images/1173352540274143232/VEw6-1SN_normal.jpg" TargetMode="External" /><Relationship Id="rId1136" Type="http://schemas.openxmlformats.org/officeDocument/2006/relationships/hyperlink" Target="http://pbs.twimg.com/profile_images/1140014550223347713/9qxKwM_1_normal.jpg" TargetMode="External" /><Relationship Id="rId1137" Type="http://schemas.openxmlformats.org/officeDocument/2006/relationships/hyperlink" Target="http://pbs.twimg.com/profile_images/1171923535356317696/R1CaoIv-_normal.jpg" TargetMode="External" /><Relationship Id="rId1138" Type="http://schemas.openxmlformats.org/officeDocument/2006/relationships/hyperlink" Target="http://pbs.twimg.com/profile_images/1099847606631624705/WUxRV6wo_normal.jpg" TargetMode="External" /><Relationship Id="rId1139" Type="http://schemas.openxmlformats.org/officeDocument/2006/relationships/hyperlink" Target="http://pbs.twimg.com/profile_images/957452902754168833/HK6yBieq_normal.jpg" TargetMode="External" /><Relationship Id="rId1140" Type="http://schemas.openxmlformats.org/officeDocument/2006/relationships/hyperlink" Target="http://pbs.twimg.com/profile_images/1154377621381230592/-W0d_-ox_normal.jpg" TargetMode="External" /><Relationship Id="rId1141" Type="http://schemas.openxmlformats.org/officeDocument/2006/relationships/hyperlink" Target="http://pbs.twimg.com/profile_images/868433375706701824/xJ3Me1KK_normal.jpg" TargetMode="External" /><Relationship Id="rId1142" Type="http://schemas.openxmlformats.org/officeDocument/2006/relationships/hyperlink" Target="http://pbs.twimg.com/profile_images/885197606149914629/1JqNdq2o_normal.jpg" TargetMode="External" /><Relationship Id="rId1143" Type="http://schemas.openxmlformats.org/officeDocument/2006/relationships/hyperlink" Target="http://pbs.twimg.com/profile_images/1183558645067538435/B9P2uiED_normal.jpg" TargetMode="External" /><Relationship Id="rId1144" Type="http://schemas.openxmlformats.org/officeDocument/2006/relationships/hyperlink" Target="http://pbs.twimg.com/profile_images/1183562115229073408/7BHI0EMg_normal.jpg" TargetMode="External" /><Relationship Id="rId1145" Type="http://schemas.openxmlformats.org/officeDocument/2006/relationships/hyperlink" Target="http://pbs.twimg.com/profile_images/3696582606/f5fd001fa5c53f3056b065024e02776e_normal.jpeg" TargetMode="External" /><Relationship Id="rId1146" Type="http://schemas.openxmlformats.org/officeDocument/2006/relationships/hyperlink" Target="http://pbs.twimg.com/profile_images/1182884954025283584/B2S-YAu6_normal.jpg" TargetMode="External" /><Relationship Id="rId1147" Type="http://schemas.openxmlformats.org/officeDocument/2006/relationships/hyperlink" Target="http://pbs.twimg.com/profile_images/1112496351361667072/UUVt8xSK_normal.jpg" TargetMode="External" /><Relationship Id="rId1148" Type="http://schemas.openxmlformats.org/officeDocument/2006/relationships/hyperlink" Target="http://pbs.twimg.com/profile_images/1172341634161242117/gm-uaZu3_normal.jpg" TargetMode="External" /><Relationship Id="rId1149" Type="http://schemas.openxmlformats.org/officeDocument/2006/relationships/hyperlink" Target="http://pbs.twimg.com/profile_images/1172336522957209600/D3qNe0QC_normal.jpg" TargetMode="External" /><Relationship Id="rId1150" Type="http://schemas.openxmlformats.org/officeDocument/2006/relationships/hyperlink" Target="http://pbs.twimg.com/profile_images/1179495510509531136/-sSlI_Kz_normal.jpg" TargetMode="External" /><Relationship Id="rId1151" Type="http://schemas.openxmlformats.org/officeDocument/2006/relationships/hyperlink" Target="http://pbs.twimg.com/profile_images/1141319557677666304/MJvdiK0G_normal.png" TargetMode="External" /><Relationship Id="rId1152" Type="http://schemas.openxmlformats.org/officeDocument/2006/relationships/hyperlink" Target="http://pbs.twimg.com/profile_images/897485156004413441/DmqhQjsY_normal.jpg" TargetMode="External" /><Relationship Id="rId1153" Type="http://schemas.openxmlformats.org/officeDocument/2006/relationships/hyperlink" Target="http://pbs.twimg.com/profile_images/1153568026274516992/9-GxszI__normal.jpg" TargetMode="External" /><Relationship Id="rId1154" Type="http://schemas.openxmlformats.org/officeDocument/2006/relationships/hyperlink" Target="http://pbs.twimg.com/profile_images/1184994387438256128/tAUJ3-Ds_normal.jpg" TargetMode="External" /><Relationship Id="rId1155" Type="http://schemas.openxmlformats.org/officeDocument/2006/relationships/hyperlink" Target="http://pbs.twimg.com/profile_images/1181191845520576513/dHBXu8bf_normal.jpg" TargetMode="External" /><Relationship Id="rId1156" Type="http://schemas.openxmlformats.org/officeDocument/2006/relationships/hyperlink" Target="http://pbs.twimg.com/profile_images/1179903317918408704/_MLK007G_normal.jpg" TargetMode="External" /><Relationship Id="rId1157" Type="http://schemas.openxmlformats.org/officeDocument/2006/relationships/hyperlink" Target="http://pbs.twimg.com/profile_images/633071996729864192/yyXn67jU_normal.jpg" TargetMode="External" /><Relationship Id="rId1158" Type="http://schemas.openxmlformats.org/officeDocument/2006/relationships/hyperlink" Target="http://pbs.twimg.com/profile_images/3659167314/66eeef62767ff827a5e76e100cb91dd7_normal.jpeg" TargetMode="External" /><Relationship Id="rId1159" Type="http://schemas.openxmlformats.org/officeDocument/2006/relationships/hyperlink" Target="http://pbs.twimg.com/profile_images/1183748987549032450/8BIQSJ7L_normal.jpg" TargetMode="External" /><Relationship Id="rId1160" Type="http://schemas.openxmlformats.org/officeDocument/2006/relationships/hyperlink" Target="http://pbs.twimg.com/profile_images/764214105225986048/3zY2j8Vg_normal.jpg" TargetMode="External" /><Relationship Id="rId1161" Type="http://schemas.openxmlformats.org/officeDocument/2006/relationships/hyperlink" Target="http://pbs.twimg.com/profile_images/659040352507039744/1tw770Qo_normal.jpg" TargetMode="External" /><Relationship Id="rId1162" Type="http://schemas.openxmlformats.org/officeDocument/2006/relationships/hyperlink" Target="http://pbs.twimg.com/profile_images/420183235285360640/fjC1zBgy_normal.jpeg" TargetMode="External" /><Relationship Id="rId1163" Type="http://schemas.openxmlformats.org/officeDocument/2006/relationships/hyperlink" Target="http://abs.twimg.com/sticky/default_profile_images/default_profile_normal.png" TargetMode="External" /><Relationship Id="rId1164" Type="http://schemas.openxmlformats.org/officeDocument/2006/relationships/hyperlink" Target="http://pbs.twimg.com/profile_images/890967538292711424/8puyFbiI_normal.jpg" TargetMode="External" /><Relationship Id="rId1165" Type="http://schemas.openxmlformats.org/officeDocument/2006/relationships/hyperlink" Target="http://pbs.twimg.com/profile_images/1182013002637201408/vw9JfQCe_normal.jpg" TargetMode="External" /><Relationship Id="rId1166" Type="http://schemas.openxmlformats.org/officeDocument/2006/relationships/hyperlink" Target="http://pbs.twimg.com/profile_images/1182387654807023616/wKUQ1jWQ_normal.jpg" TargetMode="External" /><Relationship Id="rId1167" Type="http://schemas.openxmlformats.org/officeDocument/2006/relationships/hyperlink" Target="http://pbs.twimg.com/profile_images/3527912321/a26c757a196f3f7ef3116c7678ab8501_normal.jpeg" TargetMode="External" /><Relationship Id="rId1168" Type="http://schemas.openxmlformats.org/officeDocument/2006/relationships/hyperlink" Target="http://pbs.twimg.com/profile_images/595165681802473472/4DSs3fOi_normal.jpg" TargetMode="External" /><Relationship Id="rId1169" Type="http://schemas.openxmlformats.org/officeDocument/2006/relationships/hyperlink" Target="http://pbs.twimg.com/profile_images/1160212249665036288/oYTnihm7_normal.jpg" TargetMode="External" /><Relationship Id="rId1170" Type="http://schemas.openxmlformats.org/officeDocument/2006/relationships/hyperlink" Target="http://pbs.twimg.com/profile_images/540850436035842048/t6k3TJ2n_normal.jpeg" TargetMode="External" /><Relationship Id="rId1171" Type="http://schemas.openxmlformats.org/officeDocument/2006/relationships/hyperlink" Target="http://pbs.twimg.com/profile_images/1179874194739347456/oNP6qkJR_normal.jpg" TargetMode="External" /><Relationship Id="rId1172" Type="http://schemas.openxmlformats.org/officeDocument/2006/relationships/hyperlink" Target="http://pbs.twimg.com/profile_images/885177517677694978/zXV31U2O_normal.jpg" TargetMode="External" /><Relationship Id="rId1173" Type="http://schemas.openxmlformats.org/officeDocument/2006/relationships/hyperlink" Target="http://pbs.twimg.com/profile_images/860833196098949120/89FtNvwu_normal.jpg" TargetMode="External" /><Relationship Id="rId1174" Type="http://schemas.openxmlformats.org/officeDocument/2006/relationships/hyperlink" Target="http://pbs.twimg.com/profile_images/906913572600639489/taVFdOpN_normal.jpg" TargetMode="External" /><Relationship Id="rId1175" Type="http://schemas.openxmlformats.org/officeDocument/2006/relationships/hyperlink" Target="http://pbs.twimg.com/profile_images/857227539227463680/N7EZvbz7_normal.jpg" TargetMode="External" /><Relationship Id="rId1176" Type="http://schemas.openxmlformats.org/officeDocument/2006/relationships/hyperlink" Target="http://pbs.twimg.com/profile_images/1024609303078961152/227IxE0j_normal.jpg" TargetMode="External" /><Relationship Id="rId1177" Type="http://schemas.openxmlformats.org/officeDocument/2006/relationships/hyperlink" Target="http://pbs.twimg.com/profile_images/1052963736821092352/KITErT89_normal.jpg" TargetMode="External" /><Relationship Id="rId1178" Type="http://schemas.openxmlformats.org/officeDocument/2006/relationships/hyperlink" Target="http://pbs.twimg.com/profile_images/1162566924456386562/DYzX8IBc_normal.jpg" TargetMode="External" /><Relationship Id="rId1179" Type="http://schemas.openxmlformats.org/officeDocument/2006/relationships/hyperlink" Target="http://pbs.twimg.com/profile_images/1148586073905356800/X9ap9QjI_normal.png" TargetMode="External" /><Relationship Id="rId1180" Type="http://schemas.openxmlformats.org/officeDocument/2006/relationships/hyperlink" Target="http://pbs.twimg.com/profile_images/1095598178030796801/DZjOYd8M_normal.png" TargetMode="External" /><Relationship Id="rId1181" Type="http://schemas.openxmlformats.org/officeDocument/2006/relationships/hyperlink" Target="https://twitter.com/rolex" TargetMode="External" /><Relationship Id="rId1182" Type="http://schemas.openxmlformats.org/officeDocument/2006/relationships/hyperlink" Target="https://twitter.com/kevinstaut" TargetMode="External" /><Relationship Id="rId1183" Type="http://schemas.openxmlformats.org/officeDocument/2006/relationships/hyperlink" Target="https://twitter.com/larryneelis" TargetMode="External" /><Relationship Id="rId1184" Type="http://schemas.openxmlformats.org/officeDocument/2006/relationships/hyperlink" Target="https://twitter.com/rashawnscott" TargetMode="External" /><Relationship Id="rId1185" Type="http://schemas.openxmlformats.org/officeDocument/2006/relationships/hyperlink" Target="https://twitter.com/jojogilmore" TargetMode="External" /><Relationship Id="rId1186" Type="http://schemas.openxmlformats.org/officeDocument/2006/relationships/hyperlink" Target="https://twitter.com/kelle938" TargetMode="External" /><Relationship Id="rId1187" Type="http://schemas.openxmlformats.org/officeDocument/2006/relationships/hyperlink" Target="https://twitter.com/jcw05887206" TargetMode="External" /><Relationship Id="rId1188" Type="http://schemas.openxmlformats.org/officeDocument/2006/relationships/hyperlink" Target="https://twitter.com/enterandwincoza" TargetMode="External" /><Relationship Id="rId1189" Type="http://schemas.openxmlformats.org/officeDocument/2006/relationships/hyperlink" Target="https://twitter.com/djseanswift1" TargetMode="External" /><Relationship Id="rId1190" Type="http://schemas.openxmlformats.org/officeDocument/2006/relationships/hyperlink" Target="https://twitter.com/ucrstation" TargetMode="External" /><Relationship Id="rId1191" Type="http://schemas.openxmlformats.org/officeDocument/2006/relationships/hyperlink" Target="https://twitter.com/clark_gasm" TargetMode="External" /><Relationship Id="rId1192" Type="http://schemas.openxmlformats.org/officeDocument/2006/relationships/hyperlink" Target="https://twitter.com/jodingerscat" TargetMode="External" /><Relationship Id="rId1193" Type="http://schemas.openxmlformats.org/officeDocument/2006/relationships/hyperlink" Target="https://twitter.com/tafkabdhcg73" TargetMode="External" /><Relationship Id="rId1194" Type="http://schemas.openxmlformats.org/officeDocument/2006/relationships/hyperlink" Target="https://twitter.com/impettyasfuck" TargetMode="External" /><Relationship Id="rId1195" Type="http://schemas.openxmlformats.org/officeDocument/2006/relationships/hyperlink" Target="https://twitter.com/danitheduck21" TargetMode="External" /><Relationship Id="rId1196" Type="http://schemas.openxmlformats.org/officeDocument/2006/relationships/hyperlink" Target="https://twitter.com/wthompsonjd" TargetMode="External" /><Relationship Id="rId1197" Type="http://schemas.openxmlformats.org/officeDocument/2006/relationships/hyperlink" Target="https://twitter.com/bmwillz1" TargetMode="External" /><Relationship Id="rId1198" Type="http://schemas.openxmlformats.org/officeDocument/2006/relationships/hyperlink" Target="https://twitter.com/aubboq" TargetMode="External" /><Relationship Id="rId1199" Type="http://schemas.openxmlformats.org/officeDocument/2006/relationships/hyperlink" Target="https://twitter.com/mathildepanot" TargetMode="External" /><Relationship Id="rId1200" Type="http://schemas.openxmlformats.org/officeDocument/2006/relationships/hyperlink" Target="https://twitter.com/jlmelenchon" TargetMode="External" /><Relationship Id="rId1201" Type="http://schemas.openxmlformats.org/officeDocument/2006/relationships/hyperlink" Target="https://twitter.com/cyclodisruptive" TargetMode="External" /><Relationship Id="rId1202" Type="http://schemas.openxmlformats.org/officeDocument/2006/relationships/hyperlink" Target="https://twitter.com/lamazepietro" TargetMode="External" /><Relationship Id="rId1203" Type="http://schemas.openxmlformats.org/officeDocument/2006/relationships/hyperlink" Target="https://twitter.com/cortessemia" TargetMode="External" /><Relationship Id="rId1204" Type="http://schemas.openxmlformats.org/officeDocument/2006/relationships/hyperlink" Target="https://twitter.com/maybepilejokes" TargetMode="External" /><Relationship Id="rId1205" Type="http://schemas.openxmlformats.org/officeDocument/2006/relationships/hyperlink" Target="https://twitter.com/cffschroeder" TargetMode="External" /><Relationship Id="rId1206" Type="http://schemas.openxmlformats.org/officeDocument/2006/relationships/hyperlink" Target="https://twitter.com/cherrycordial98" TargetMode="External" /><Relationship Id="rId1207" Type="http://schemas.openxmlformats.org/officeDocument/2006/relationships/hyperlink" Target="https://twitter.com/meladalklimat" TargetMode="External" /><Relationship Id="rId1208" Type="http://schemas.openxmlformats.org/officeDocument/2006/relationships/hyperlink" Target="https://twitter.com/kevinsta" TargetMode="External" /><Relationship Id="rId1209" Type="http://schemas.openxmlformats.org/officeDocument/2006/relationships/hyperlink" Target="https://twitter.com/steveguerdat" TargetMode="External" /><Relationship Id="rId1210" Type="http://schemas.openxmlformats.org/officeDocument/2006/relationships/hyperlink" Target="https://twitter.com/kentfarrington" TargetMode="External" /><Relationship Id="rId1211" Type="http://schemas.openxmlformats.org/officeDocument/2006/relationships/hyperlink" Target="https://twitter.com/scott_brash" TargetMode="External" /><Relationship Id="rId1212" Type="http://schemas.openxmlformats.org/officeDocument/2006/relationships/hyperlink" Target="https://twitter.com/rolexgrandslam" TargetMode="External" /><Relationship Id="rId1213" Type="http://schemas.openxmlformats.org/officeDocument/2006/relationships/hyperlink" Target="https://twitter.com/cindizzi" TargetMode="External" /><Relationship Id="rId1214" Type="http://schemas.openxmlformats.org/officeDocument/2006/relationships/hyperlink" Target="https://twitter.com/laurenthehough" TargetMode="External" /><Relationship Id="rId1215" Type="http://schemas.openxmlformats.org/officeDocument/2006/relationships/hyperlink" Target="https://twitter.com/younglistener" TargetMode="External" /><Relationship Id="rId1216" Type="http://schemas.openxmlformats.org/officeDocument/2006/relationships/hyperlink" Target="https://twitter.com/arishaffir" TargetMode="External" /><Relationship Id="rId1217" Type="http://schemas.openxmlformats.org/officeDocument/2006/relationships/hyperlink" Target="https://twitter.com/migali" TargetMode="External" /><Relationship Id="rId1218" Type="http://schemas.openxmlformats.org/officeDocument/2006/relationships/hyperlink" Target="https://twitter.com/therock" TargetMode="External" /><Relationship Id="rId1219" Type="http://schemas.openxmlformats.org/officeDocument/2006/relationships/hyperlink" Target="https://twitter.com/cj_isnowblue" TargetMode="External" /><Relationship Id="rId1220" Type="http://schemas.openxmlformats.org/officeDocument/2006/relationships/hyperlink" Target="https://twitter.com/gk73986146" TargetMode="External" /><Relationship Id="rId1221" Type="http://schemas.openxmlformats.org/officeDocument/2006/relationships/hyperlink" Target="https://twitter.com/gobiggurlsgo" TargetMode="External" /><Relationship Id="rId1222" Type="http://schemas.openxmlformats.org/officeDocument/2006/relationships/hyperlink" Target="https://twitter.com/entitybeyond" TargetMode="External" /><Relationship Id="rId1223" Type="http://schemas.openxmlformats.org/officeDocument/2006/relationships/hyperlink" Target="https://twitter.com/jeggit" TargetMode="External" /><Relationship Id="rId1224" Type="http://schemas.openxmlformats.org/officeDocument/2006/relationships/hyperlink" Target="https://twitter.com/madmontesaurus" TargetMode="External" /><Relationship Id="rId1225" Type="http://schemas.openxmlformats.org/officeDocument/2006/relationships/hyperlink" Target="https://twitter.com/lyricsbytia" TargetMode="External" /><Relationship Id="rId1226" Type="http://schemas.openxmlformats.org/officeDocument/2006/relationships/hyperlink" Target="https://twitter.com/scottglasspool" TargetMode="External" /><Relationship Id="rId1227" Type="http://schemas.openxmlformats.org/officeDocument/2006/relationships/hyperlink" Target="https://twitter.com/bear1forty1" TargetMode="External" /><Relationship Id="rId1228" Type="http://schemas.openxmlformats.org/officeDocument/2006/relationships/hyperlink" Target="https://twitter.com/dragonsexclndr" TargetMode="External" /><Relationship Id="rId1229" Type="http://schemas.openxmlformats.org/officeDocument/2006/relationships/hyperlink" Target="https://twitter.com/drkajalsingh1" TargetMode="External" /><Relationship Id="rId1230" Type="http://schemas.openxmlformats.org/officeDocument/2006/relationships/hyperlink" Target="https://twitter.com/lamazeonline" TargetMode="External" /><Relationship Id="rId1231" Type="http://schemas.openxmlformats.org/officeDocument/2006/relationships/hyperlink" Target="https://twitter.com/dustymoonshine" TargetMode="External" /><Relationship Id="rId1232" Type="http://schemas.openxmlformats.org/officeDocument/2006/relationships/hyperlink" Target="https://twitter.com/othellobt" TargetMode="External" /><Relationship Id="rId1233" Type="http://schemas.openxmlformats.org/officeDocument/2006/relationships/hyperlink" Target="https://twitter.com/rodkast" TargetMode="External" /><Relationship Id="rId1234" Type="http://schemas.openxmlformats.org/officeDocument/2006/relationships/hyperlink" Target="https://twitter.com/ltaxson" TargetMode="External" /><Relationship Id="rId1235" Type="http://schemas.openxmlformats.org/officeDocument/2006/relationships/hyperlink" Target="https://twitter.com/scottiemcscoots" TargetMode="External" /><Relationship Id="rId1236" Type="http://schemas.openxmlformats.org/officeDocument/2006/relationships/hyperlink" Target="https://twitter.com/drakegatsby" TargetMode="External" /><Relationship Id="rId1237" Type="http://schemas.openxmlformats.org/officeDocument/2006/relationships/hyperlink" Target="https://twitter.com/shortsleevesuit" TargetMode="External" /><Relationship Id="rId1238" Type="http://schemas.openxmlformats.org/officeDocument/2006/relationships/hyperlink" Target="https://twitter.com/ludosbestfriend" TargetMode="External" /><Relationship Id="rId1239" Type="http://schemas.openxmlformats.org/officeDocument/2006/relationships/hyperlink" Target="https://twitter.com/gus_802" TargetMode="External" /><Relationship Id="rId1240" Type="http://schemas.openxmlformats.org/officeDocument/2006/relationships/hyperlink" Target="https://twitter.com/supgirl" TargetMode="External" /><Relationship Id="rId1241" Type="http://schemas.openxmlformats.org/officeDocument/2006/relationships/hyperlink" Target="https://twitter.com/jordamus_prime" TargetMode="External" /><Relationship Id="rId1242" Type="http://schemas.openxmlformats.org/officeDocument/2006/relationships/hyperlink" Target="https://twitter.com/taylorctaylor67" TargetMode="External" /><Relationship Id="rId1243" Type="http://schemas.openxmlformats.org/officeDocument/2006/relationships/hyperlink" Target="https://twitter.com/globeandmail" TargetMode="External" /><Relationship Id="rId1244" Type="http://schemas.openxmlformats.org/officeDocument/2006/relationships/hyperlink" Target="https://twitter.com/cdnolympichorse" TargetMode="External" /><Relationship Id="rId1245" Type="http://schemas.openxmlformats.org/officeDocument/2006/relationships/hyperlink" Target="https://twitter.com/manny_ottawa" TargetMode="External" /><Relationship Id="rId1246" Type="http://schemas.openxmlformats.org/officeDocument/2006/relationships/hyperlink" Target="https://twitter.com/cangal21" TargetMode="External" /><Relationship Id="rId1247" Type="http://schemas.openxmlformats.org/officeDocument/2006/relationships/hyperlink" Target="https://twitter.com/itsjustisaac_" TargetMode="External" /><Relationship Id="rId1248" Type="http://schemas.openxmlformats.org/officeDocument/2006/relationships/hyperlink" Target="https://twitter.com/nocontxtbilly" TargetMode="External" /><Relationship Id="rId1249" Type="http://schemas.openxmlformats.org/officeDocument/2006/relationships/hyperlink" Target="https://twitter.com/hildedonnak" TargetMode="External" /><Relationship Id="rId1250" Type="http://schemas.openxmlformats.org/officeDocument/2006/relationships/hyperlink" Target="https://twitter.com/elizabe25405947" TargetMode="External" /><Relationship Id="rId1251" Type="http://schemas.openxmlformats.org/officeDocument/2006/relationships/hyperlink" Target="https://twitter.com/mohamed601phm" TargetMode="External" /><Relationship Id="rId1252" Type="http://schemas.openxmlformats.org/officeDocument/2006/relationships/hyperlink" Target="https://twitter.com/8bitcanvas" TargetMode="External" /><Relationship Id="rId1253" Type="http://schemas.openxmlformats.org/officeDocument/2006/relationships/hyperlink" Target="https://twitter.com/9888" TargetMode="External" /><Relationship Id="rId1254" Type="http://schemas.openxmlformats.org/officeDocument/2006/relationships/hyperlink" Target="https://twitter.com/sisteragm" TargetMode="External" /><Relationship Id="rId1255" Type="http://schemas.openxmlformats.org/officeDocument/2006/relationships/hyperlink" Target="https://twitter.com/ohmygoff" TargetMode="External" /><Relationship Id="rId1256" Type="http://schemas.openxmlformats.org/officeDocument/2006/relationships/hyperlink" Target="https://twitter.com/shellz_gotcheez" TargetMode="External" /><Relationship Id="rId1257" Type="http://schemas.openxmlformats.org/officeDocument/2006/relationships/hyperlink" Target="https://twitter.com/moonmonsta" TargetMode="External" /><Relationship Id="rId1258" Type="http://schemas.openxmlformats.org/officeDocument/2006/relationships/hyperlink" Target="https://twitter.com/hallmum5" TargetMode="External" /><Relationship Id="rId1259" Type="http://schemas.openxmlformats.org/officeDocument/2006/relationships/hyperlink" Target="https://twitter.com/millihill" TargetMode="External" /><Relationship Id="rId1260" Type="http://schemas.openxmlformats.org/officeDocument/2006/relationships/hyperlink" Target="https://twitter.com/jimgthornton" TargetMode="External" /><Relationship Id="rId1261" Type="http://schemas.openxmlformats.org/officeDocument/2006/relationships/hyperlink" Target="https://twitter.com/healthevmatters" TargetMode="External" /><Relationship Id="rId1262" Type="http://schemas.openxmlformats.org/officeDocument/2006/relationships/hyperlink" Target="https://twitter.com/healthwatchuk" TargetMode="External" /><Relationship Id="rId1263" Type="http://schemas.openxmlformats.org/officeDocument/2006/relationships/hyperlink" Target="https://twitter.com/midwivesrcm" TargetMode="External" /><Relationship Id="rId1264" Type="http://schemas.openxmlformats.org/officeDocument/2006/relationships/hyperlink" Target="https://twitter.com/bjogtweets" TargetMode="External" /><Relationship Id="rId1265" Type="http://schemas.openxmlformats.org/officeDocument/2006/relationships/hyperlink" Target="https://twitter.com/rcog" TargetMode="External" /><Relationship Id="rId1266" Type="http://schemas.openxmlformats.org/officeDocument/2006/relationships/hyperlink" Target="https://twitter.com/adweeks" TargetMode="External" /><Relationship Id="rId1267" Type="http://schemas.openxmlformats.org/officeDocument/2006/relationships/hyperlink" Target="https://twitter.com/susan_bewley" TargetMode="External" /><Relationship Id="rId1268" Type="http://schemas.openxmlformats.org/officeDocument/2006/relationships/hyperlink" Target="https://twitter.com/berksmaternity" TargetMode="External" /><Relationship Id="rId1269" Type="http://schemas.openxmlformats.org/officeDocument/2006/relationships/hyperlink" Target="https://twitter.com/nmoorewrites" TargetMode="External" /><Relationship Id="rId1270" Type="http://schemas.openxmlformats.org/officeDocument/2006/relationships/hyperlink" Target="https://twitter.com/nicole_cliffe" TargetMode="External" /><Relationship Id="rId1271" Type="http://schemas.openxmlformats.org/officeDocument/2006/relationships/hyperlink" Target="https://twitter.com/slowseptember" TargetMode="External" /><Relationship Id="rId1272" Type="http://schemas.openxmlformats.org/officeDocument/2006/relationships/hyperlink" Target="https://twitter.com/cyberbulliespod" TargetMode="External" /><Relationship Id="rId1273" Type="http://schemas.openxmlformats.org/officeDocument/2006/relationships/hyperlink" Target="https://twitter.com/kenny973" TargetMode="External" /><Relationship Id="rId1274" Type="http://schemas.openxmlformats.org/officeDocument/2006/relationships/hyperlink" Target="https://twitter.com/appdropped_uk" TargetMode="External" /><Relationship Id="rId1275" Type="http://schemas.openxmlformats.org/officeDocument/2006/relationships/hyperlink" Target="https://twitter.com/lzats" TargetMode="External" /><Relationship Id="rId1276" Type="http://schemas.openxmlformats.org/officeDocument/2006/relationships/hyperlink" Target="https://twitter.com/ataokennel" TargetMode="External" /><Relationship Id="rId1277" Type="http://schemas.openxmlformats.org/officeDocument/2006/relationships/hyperlink" Target="https://twitter.com/goggdog42" TargetMode="External" /><Relationship Id="rId1278" Type="http://schemas.openxmlformats.org/officeDocument/2006/relationships/hyperlink" Target="https://twitter.com/magicantmelody" TargetMode="External" /><Relationship Id="rId1279" Type="http://schemas.openxmlformats.org/officeDocument/2006/relationships/hyperlink" Target="https://twitter.com/littleroc02" TargetMode="External" /><Relationship Id="rId1280" Type="http://schemas.openxmlformats.org/officeDocument/2006/relationships/hyperlink" Target="https://twitter.com/giveawaygoat" TargetMode="External" /><Relationship Id="rId1281" Type="http://schemas.openxmlformats.org/officeDocument/2006/relationships/hyperlink" Target="https://twitter.com/parentinghub1" TargetMode="External" /><Relationship Id="rId1282" Type="http://schemas.openxmlformats.org/officeDocument/2006/relationships/hyperlink" Target="https://twitter.com/dark_kudoh" TargetMode="External" /><Relationship Id="rId1283" Type="http://schemas.openxmlformats.org/officeDocument/2006/relationships/hyperlink" Target="https://twitter.com/sandtonseedlin1" TargetMode="External" /><Relationship Id="rId1284" Type="http://schemas.openxmlformats.org/officeDocument/2006/relationships/hyperlink" Target="https://twitter.com/drug8514" TargetMode="External" /><Relationship Id="rId1285" Type="http://schemas.openxmlformats.org/officeDocument/2006/relationships/hyperlink" Target="https://twitter.com/pinkstips" TargetMode="External" /><Relationship Id="rId1286" Type="http://schemas.openxmlformats.org/officeDocument/2006/relationships/hyperlink" Target="https://twitter.com/phillylama" TargetMode="External" /><Relationship Id="rId1287" Type="http://schemas.openxmlformats.org/officeDocument/2006/relationships/hyperlink" Target="https://twitter.com/toucherandrich" TargetMode="External" /><Relationship Id="rId1288" Type="http://schemas.openxmlformats.org/officeDocument/2006/relationships/hyperlink" Target="https://twitter.com/avinash91251851" TargetMode="External" /><Relationship Id="rId1289" Type="http://schemas.openxmlformats.org/officeDocument/2006/relationships/hyperlink" Target="https://twitter.com/correctingnjt" TargetMode="External" /><Relationship Id="rId1290" Type="http://schemas.openxmlformats.org/officeDocument/2006/relationships/hyperlink" Target="https://twitter.com/missds17" TargetMode="External" /><Relationship Id="rId1291" Type="http://schemas.openxmlformats.org/officeDocument/2006/relationships/hyperlink" Target="https://twitter.com/yilpy" TargetMode="External" /><Relationship Id="rId1292" Type="http://schemas.openxmlformats.org/officeDocument/2006/relationships/hyperlink" Target="https://twitter.com/notclarinet" TargetMode="External" /><Relationship Id="rId1293" Type="http://schemas.openxmlformats.org/officeDocument/2006/relationships/hyperlink" Target="https://twitter.com/agentbigbutt" TargetMode="External" /><Relationship Id="rId1294" Type="http://schemas.openxmlformats.org/officeDocument/2006/relationships/hyperlink" Target="https://twitter.com/chefbigfine_" TargetMode="External" /><Relationship Id="rId1295" Type="http://schemas.openxmlformats.org/officeDocument/2006/relationships/hyperlink" Target="https://twitter.com/thatcasshole" TargetMode="External" /><Relationship Id="rId1296" Type="http://schemas.openxmlformats.org/officeDocument/2006/relationships/hyperlink" Target="https://twitter.com/jhonnyadawau" TargetMode="External" /><Relationship Id="rId1297" Type="http://schemas.openxmlformats.org/officeDocument/2006/relationships/hyperlink" Target="https://twitter.com/themodelstore" TargetMode="External" /><Relationship Id="rId1298" Type="http://schemas.openxmlformats.org/officeDocument/2006/relationships/hyperlink" Target="https://twitter.com/babytotoddlers" TargetMode="External" /><Relationship Id="rId1299" Type="http://schemas.openxmlformats.org/officeDocument/2006/relationships/hyperlink" Target="https://twitter.com/liminaljustice" TargetMode="External" /><Relationship Id="rId1300" Type="http://schemas.openxmlformats.org/officeDocument/2006/relationships/hyperlink" Target="https://twitter.com/nhlnetwork" TargetMode="External" /><Relationship Id="rId1301" Type="http://schemas.openxmlformats.org/officeDocument/2006/relationships/hyperlink" Target="https://twitter.com/nhlflyers" TargetMode="External" /><Relationship Id="rId1302" Type="http://schemas.openxmlformats.org/officeDocument/2006/relationships/hyperlink" Target="https://twitter.com/hypnobabies" TargetMode="External" /><Relationship Id="rId1303" Type="http://schemas.openxmlformats.org/officeDocument/2006/relationships/hyperlink" Target="https://twitter.com/csherbs19" TargetMode="External" /><Relationship Id="rId1304" Type="http://schemas.openxmlformats.org/officeDocument/2006/relationships/hyperlink" Target="https://twitter.com/frazermi" TargetMode="External" /><Relationship Id="rId1305" Type="http://schemas.openxmlformats.org/officeDocument/2006/relationships/hyperlink" Target="https://twitter.com/momandnewborn" TargetMode="External" /><Relationship Id="rId1306" Type="http://schemas.openxmlformats.org/officeDocument/2006/relationships/hyperlink" Target="https://twitter.com/slidellmemorial" TargetMode="External" /><Relationship Id="rId1307" Type="http://schemas.openxmlformats.org/officeDocument/2006/relationships/hyperlink" Target="https://twitter.com/nursinperson" TargetMode="External" /><Relationship Id="rId1308" Type="http://schemas.openxmlformats.org/officeDocument/2006/relationships/hyperlink" Target="https://twitter.com/dnl62" TargetMode="External" /><Relationship Id="rId1309" Type="http://schemas.openxmlformats.org/officeDocument/2006/relationships/hyperlink" Target="https://twitter.com/ewarren" TargetMode="External" /><Relationship Id="rId1310" Type="http://schemas.openxmlformats.org/officeDocument/2006/relationships/hyperlink" Target="https://twitter.com/disneykid1955" TargetMode="External" /><Relationship Id="rId1311" Type="http://schemas.openxmlformats.org/officeDocument/2006/relationships/hyperlink" Target="https://twitter.com/heyyguido" TargetMode="External" /><Relationship Id="rId1312" Type="http://schemas.openxmlformats.org/officeDocument/2006/relationships/hyperlink" Target="https://twitter.com/mestisa_rose" TargetMode="External" /><Relationship Id="rId1313" Type="http://schemas.openxmlformats.org/officeDocument/2006/relationships/hyperlink" Target="https://twitter.com/doulacareusa" TargetMode="External" /><Relationship Id="rId1314" Type="http://schemas.openxmlformats.org/officeDocument/2006/relationships/hyperlink" Target="https://twitter.com/challengegodess" TargetMode="External" /><Relationship Id="rId1315" Type="http://schemas.openxmlformats.org/officeDocument/2006/relationships/hyperlink" Target="https://twitter.com/shboogies" TargetMode="External" /><Relationship Id="rId1316" Type="http://schemas.openxmlformats.org/officeDocument/2006/relationships/hyperlink" Target="https://twitter.com/kendalsheppard" TargetMode="External" /><Relationship Id="rId1317" Type="http://schemas.openxmlformats.org/officeDocument/2006/relationships/hyperlink" Target="https://twitter.com/challengefanog" TargetMode="External" /><Relationship Id="rId1318" Type="http://schemas.openxmlformats.org/officeDocument/2006/relationships/hyperlink" Target="https://twitter.com/misophonicspree" TargetMode="External" /><Relationship Id="rId1319" Type="http://schemas.openxmlformats.org/officeDocument/2006/relationships/hyperlink" Target="https://twitter.com/golden_3tree" TargetMode="External" /><Relationship Id="rId1320" Type="http://schemas.openxmlformats.org/officeDocument/2006/relationships/hyperlink" Target="https://twitter.com/baruvola4" TargetMode="External" /><Relationship Id="rId1321" Type="http://schemas.openxmlformats.org/officeDocument/2006/relationships/hyperlink" Target="https://twitter.com/8tama8tama" TargetMode="External" /><Relationship Id="rId1322" Type="http://schemas.openxmlformats.org/officeDocument/2006/relationships/hyperlink" Target="https://twitter.com/neel_shah" TargetMode="External" /><Relationship Id="rId1323" Type="http://schemas.openxmlformats.org/officeDocument/2006/relationships/hyperlink" Target="https://twitter.com/lamaz" TargetMode="External" /><Relationship Id="rId1324" Type="http://schemas.openxmlformats.org/officeDocument/2006/relationships/hyperlink" Target="https://twitter.com/expectmore" TargetMode="External" /><Relationship Id="rId1325" Type="http://schemas.openxmlformats.org/officeDocument/2006/relationships/hyperlink" Target="https://twitter.com/jillgw" TargetMode="External" /><Relationship Id="rId1326" Type="http://schemas.openxmlformats.org/officeDocument/2006/relationships/hyperlink" Target="https://twitter.com/drmackendo" TargetMode="External" /><Relationship Id="rId1327" Type="http://schemas.openxmlformats.org/officeDocument/2006/relationships/hyperlink" Target="https://twitter.com/adamhastings96" TargetMode="External" /><Relationship Id="rId1328" Type="http://schemas.openxmlformats.org/officeDocument/2006/relationships/hyperlink" Target="https://twitter.com/rugbysco" TargetMode="External" /><Relationship Id="rId1329" Type="http://schemas.openxmlformats.org/officeDocument/2006/relationships/hyperlink" Target="https://twitter.com/rugbystuff" TargetMode="External" /><Relationship Id="rId1330" Type="http://schemas.openxmlformats.org/officeDocument/2006/relationships/hyperlink" Target="https://twitter.com/justanoutlawfic" TargetMode="External" /><Relationship Id="rId1331" Type="http://schemas.openxmlformats.org/officeDocument/2006/relationships/hyperlink" Target="https://twitter.com/girlygirlsguide" TargetMode="External" /><Relationship Id="rId1332" Type="http://schemas.openxmlformats.org/officeDocument/2006/relationships/hyperlink" Target="https://twitter.com/survivor_mums" TargetMode="External" /><Relationship Id="rId1333" Type="http://schemas.openxmlformats.org/officeDocument/2006/relationships/hyperlink" Target="https://twitter.com/patriciasinglet" TargetMode="External" /><Relationship Id="rId1334" Type="http://schemas.openxmlformats.org/officeDocument/2006/relationships/hyperlink" Target="https://twitter.com/layingegg" TargetMode="External" /><Relationship Id="rId1335" Type="http://schemas.openxmlformats.org/officeDocument/2006/relationships/hyperlink" Target="https://twitter.com/slackeyyyy" TargetMode="External" /><Relationship Id="rId1336" Type="http://schemas.openxmlformats.org/officeDocument/2006/relationships/hyperlink" Target="https://twitter.com/caseycattell" TargetMode="External" /><Relationship Id="rId1337" Type="http://schemas.openxmlformats.org/officeDocument/2006/relationships/hyperlink" Target="https://twitter.com/ko_ono" TargetMode="External" /><Relationship Id="rId1338" Type="http://schemas.openxmlformats.org/officeDocument/2006/relationships/hyperlink" Target="https://twitter.com/baruvola" TargetMode="External" /><Relationship Id="rId1339" Type="http://schemas.openxmlformats.org/officeDocument/2006/relationships/hyperlink" Target="https://twitter.com/torquetastic" TargetMode="External" /><Relationship Id="rId1340" Type="http://schemas.openxmlformats.org/officeDocument/2006/relationships/hyperlink" Target="https://twitter.com/mlbbreathe" TargetMode="External" /><Relationship Id="rId1341" Type="http://schemas.openxmlformats.org/officeDocument/2006/relationships/hyperlink" Target="https://twitter.com/_kleos_" TargetMode="External" /><Relationship Id="rId1342" Type="http://schemas.openxmlformats.org/officeDocument/2006/relationships/hyperlink" Target="https://twitter.com/sydrpfp" TargetMode="External" /><Relationship Id="rId1343" Type="http://schemas.openxmlformats.org/officeDocument/2006/relationships/hyperlink" Target="https://twitter.com/40010gawa" TargetMode="External" /><Relationship Id="rId1344" Type="http://schemas.openxmlformats.org/officeDocument/2006/relationships/hyperlink" Target="https://twitter.com/bends_the" TargetMode="External" /><Relationship Id="rId1345" Type="http://schemas.openxmlformats.org/officeDocument/2006/relationships/hyperlink" Target="https://twitter.com/kouta_birth" TargetMode="External" /><Relationship Id="rId1346" Type="http://schemas.openxmlformats.org/officeDocument/2006/relationships/hyperlink" Target="https://twitter.com/fuji_latex" TargetMode="External" /><Relationship Id="rId1347" Type="http://schemas.openxmlformats.org/officeDocument/2006/relationships/hyperlink" Target="https://twitter.com/gardencuts" TargetMode="External" /><Relationship Id="rId1348" Type="http://schemas.openxmlformats.org/officeDocument/2006/relationships/hyperlink" Target="https://twitter.com/warpaintdfs" TargetMode="External" /><Relationship Id="rId1349" Type="http://schemas.openxmlformats.org/officeDocument/2006/relationships/hyperlink" Target="https://twitter.com/dailyrotosharks" TargetMode="External" /><Relationship Id="rId1350" Type="http://schemas.openxmlformats.org/officeDocument/2006/relationships/hyperlink" Target="https://twitter.com/choppodong" TargetMode="External" /><Relationship Id="rId1351" Type="http://schemas.openxmlformats.org/officeDocument/2006/relationships/hyperlink" Target="https://twitter.com/ffootballgeek" TargetMode="External" /><Relationship Id="rId1352" Type="http://schemas.openxmlformats.org/officeDocument/2006/relationships/hyperlink" Target="https://twitter.com/fantasydraft" TargetMode="External" /><Relationship Id="rId1353" Type="http://schemas.openxmlformats.org/officeDocument/2006/relationships/hyperlink" Target="https://twitter.com/dfsarmy" TargetMode="External" /><Relationship Id="rId1354" Type="http://schemas.openxmlformats.org/officeDocument/2006/relationships/hyperlink" Target="https://twitter.com/schmuckiiii" TargetMode="External" /><Relationship Id="rId1355" Type="http://schemas.openxmlformats.org/officeDocument/2006/relationships/hyperlink" Target="https://twitter.com/michaelreeves08" TargetMode="External" /><Relationship Id="rId1356" Type="http://schemas.openxmlformats.org/officeDocument/2006/relationships/hyperlink" Target="https://twitter.com/nlpublications" TargetMode="External" /><Relationship Id="rId1357" Type="http://schemas.openxmlformats.org/officeDocument/2006/relationships/hyperlink" Target="https://twitter.com/mandyshelton" TargetMode="External" /><Relationship Id="rId1358" Type="http://schemas.openxmlformats.org/officeDocument/2006/relationships/hyperlink" Target="https://twitter.com/poshmarkapp" TargetMode="External" /><Relationship Id="rId1359" Type="http://schemas.openxmlformats.org/officeDocument/2006/relationships/hyperlink" Target="https://twitter.com/tetojouhou_bot" TargetMode="External" /><Relationship Id="rId1360" Type="http://schemas.openxmlformats.org/officeDocument/2006/relationships/hyperlink" Target="https://twitter.com/azaliahjsalleh" TargetMode="External" /><Relationship Id="rId1361" Type="http://schemas.openxmlformats.org/officeDocument/2006/relationships/hyperlink" Target="https://twitter.com/wfqh" TargetMode="External" /><Relationship Id="rId1362" Type="http://schemas.openxmlformats.org/officeDocument/2006/relationships/hyperlink" Target="https://twitter.com/hntrjmpr12" TargetMode="External" /><Relationship Id="rId1363" Type="http://schemas.openxmlformats.org/officeDocument/2006/relationships/hyperlink" Target="https://twitter.com/jtbxo" TargetMode="External" /><Relationship Id="rId1364" Type="http://schemas.openxmlformats.org/officeDocument/2006/relationships/hyperlink" Target="https://twitter.com/capricezfloyd" TargetMode="External" /><Relationship Id="rId1365" Type="http://schemas.openxmlformats.org/officeDocument/2006/relationships/hyperlink" Target="https://twitter.com/msenit4life" TargetMode="External" /><Relationship Id="rId1366" Type="http://schemas.openxmlformats.org/officeDocument/2006/relationships/hyperlink" Target="https://twitter.com/topsyjkv" TargetMode="External" /><Relationship Id="rId1367" Type="http://schemas.openxmlformats.org/officeDocument/2006/relationships/hyperlink" Target="https://twitter.com/miahandley_" TargetMode="External" /><Relationship Id="rId1368" Type="http://schemas.openxmlformats.org/officeDocument/2006/relationships/hyperlink" Target="https://twitter.com/ineedamarteney" TargetMode="External" /><Relationship Id="rId1369" Type="http://schemas.openxmlformats.org/officeDocument/2006/relationships/hyperlink" Target="https://twitter.com/jeonbenet" TargetMode="External" /><Relationship Id="rId1370" Type="http://schemas.openxmlformats.org/officeDocument/2006/relationships/hyperlink" Target="https://twitter.com/lorsque_le_jour" TargetMode="External" /><Relationship Id="rId1371" Type="http://schemas.openxmlformats.org/officeDocument/2006/relationships/hyperlink" Target="https://twitter.com/motherfstories" TargetMode="External" /><Relationship Id="rId1372" Type="http://schemas.openxmlformats.org/officeDocument/2006/relationships/hyperlink" Target="https://twitter.com/aqualady_" TargetMode="External" /><Relationship Id="rId1373" Type="http://schemas.openxmlformats.org/officeDocument/2006/relationships/hyperlink" Target="https://twitter.com/rupernino" TargetMode="External" /><Relationship Id="rId1374" Type="http://schemas.openxmlformats.org/officeDocument/2006/relationships/hyperlink" Target="https://twitter.com/ariadnemaze" TargetMode="External" /><Relationship Id="rId1375" Type="http://schemas.openxmlformats.org/officeDocument/2006/relationships/hyperlink" Target="https://twitter.com/zoe_bearx" TargetMode="External" /><Relationship Id="rId1376" Type="http://schemas.openxmlformats.org/officeDocument/2006/relationships/hyperlink" Target="https://twitter.com/dwaltondamem" TargetMode="External" /><Relationship Id="rId1377" Type="http://schemas.openxmlformats.org/officeDocument/2006/relationships/hyperlink" Target="https://twitter.com/facebookwatch" TargetMode="External" /><Relationship Id="rId1378" Type="http://schemas.openxmlformats.org/officeDocument/2006/relationships/hyperlink" Target="https://twitter.com/joonassuotamo" TargetMode="External" /><Relationship Id="rId1379" Type="http://schemas.openxmlformats.org/officeDocument/2006/relationships/hyperlink" Target="https://twitter.com/steveyedlin" TargetMode="External" /><Relationship Id="rId1380" Type="http://schemas.openxmlformats.org/officeDocument/2006/relationships/hyperlink" Target="https://twitter.com/adrianedmondson" TargetMode="External" /><Relationship Id="rId1381" Type="http://schemas.openxmlformats.org/officeDocument/2006/relationships/hyperlink" Target="https://twitter.com/thefrankozjam" TargetMode="External" /><Relationship Id="rId1382" Type="http://schemas.openxmlformats.org/officeDocument/2006/relationships/hyperlink" Target="https://twitter.com/rianjohnson" TargetMode="External" /><Relationship Id="rId1383" Type="http://schemas.openxmlformats.org/officeDocument/2006/relationships/hyperlink" Target="https://twitter.com/lauradern" TargetMode="External" /><Relationship Id="rId1384" Type="http://schemas.openxmlformats.org/officeDocument/2006/relationships/hyperlink" Target="https://twitter.com/hamillhimself" TargetMode="External" /><Relationship Id="rId1385" Type="http://schemas.openxmlformats.org/officeDocument/2006/relationships/hyperlink" Target="https://twitter.com/razorwireryan" TargetMode="External" /><Relationship Id="rId1386" Type="http://schemas.openxmlformats.org/officeDocument/2006/relationships/hyperlink" Target="https://twitter.com/mosaiccanyon" TargetMode="External" /><Relationship Id="rId1387" Type="http://schemas.openxmlformats.org/officeDocument/2006/relationships/hyperlink" Target="https://twitter.com/all4babies1" TargetMode="External" /><Relationship Id="rId1388" Type="http://schemas.openxmlformats.org/officeDocument/2006/relationships/hyperlink" Target="https://twitter.com/jakelotusmusic" TargetMode="External" /><Relationship Id="rId1389" Type="http://schemas.openxmlformats.org/officeDocument/2006/relationships/hyperlink" Target="https://twitter.com/genevajacuzzi" TargetMode="External" /><Relationship Id="rId1390" Type="http://schemas.openxmlformats.org/officeDocument/2006/relationships/hyperlink" Target="https://twitter.com/newbestdeals2" TargetMode="External" /><Relationship Id="rId1391" Type="http://schemas.openxmlformats.org/officeDocument/2006/relationships/hyperlink" Target="https://twitter.com/dior______" TargetMode="External" /><Relationship Id="rId1392" Type="http://schemas.openxmlformats.org/officeDocument/2006/relationships/hyperlink" Target="https://twitter.com/minibaby" TargetMode="External" /><Relationship Id="rId1393" Type="http://schemas.openxmlformats.org/officeDocument/2006/relationships/hyperlink" Target="https://twitter.com/bowiecritic" TargetMode="External" /><Relationship Id="rId1394" Type="http://schemas.openxmlformats.org/officeDocument/2006/relationships/hyperlink" Target="https://twitter.com/usbreastfeeding" TargetMode="External" /><Relationship Id="rId1395" Type="http://schemas.openxmlformats.org/officeDocument/2006/relationships/hyperlink" Target="https://twitter.com/wendys_garden" TargetMode="External" /><Relationship Id="rId1396" Type="http://schemas.openxmlformats.org/officeDocument/2006/relationships/hyperlink" Target="https://twitter.com/infinite_scream" TargetMode="External" /><Relationship Id="rId1397" Type="http://schemas.openxmlformats.org/officeDocument/2006/relationships/hyperlink" Target="https://twitter.com/ursamajr" TargetMode="External" /><Relationship Id="rId1398" Type="http://schemas.openxmlformats.org/officeDocument/2006/relationships/hyperlink" Target="https://twitter.com/lady_nishaaa" TargetMode="External" /><Relationship Id="rId1399" Type="http://schemas.openxmlformats.org/officeDocument/2006/relationships/hyperlink" Target="https://twitter.com/rahul96036194" TargetMode="External" /><Relationship Id="rId1400" Type="http://schemas.openxmlformats.org/officeDocument/2006/relationships/hyperlink" Target="https://twitter.com/sheasy64" TargetMode="External" /><Relationship Id="rId1401" Type="http://schemas.openxmlformats.org/officeDocument/2006/relationships/hyperlink" Target="https://twitter.com/tatsuhiisa" TargetMode="External" /><Relationship Id="rId1402" Type="http://schemas.openxmlformats.org/officeDocument/2006/relationships/hyperlink" Target="https://twitter.com/panacotts" TargetMode="External" /><Relationship Id="rId1403" Type="http://schemas.openxmlformats.org/officeDocument/2006/relationships/hyperlink" Target="https://twitter.com/heem_6k" TargetMode="External" /><Relationship Id="rId1404" Type="http://schemas.openxmlformats.org/officeDocument/2006/relationships/hyperlink" Target="https://twitter.com/dcbirthdoulas" TargetMode="External" /><Relationship Id="rId1405" Type="http://schemas.openxmlformats.org/officeDocument/2006/relationships/hyperlink" Target="https://twitter.com/xsuhoerx" TargetMode="External" /><Relationship Id="rId1406" Type="http://schemas.openxmlformats.org/officeDocument/2006/relationships/hyperlink" Target="https://twitter.com/kyleriegel4" TargetMode="External" /><Relationship Id="rId1407" Type="http://schemas.openxmlformats.org/officeDocument/2006/relationships/hyperlink" Target="https://twitter.com/blonderach33" TargetMode="External" /><Relationship Id="rId1408" Type="http://schemas.openxmlformats.org/officeDocument/2006/relationships/hyperlink" Target="https://twitter.com/hihuu_bgm_bot" TargetMode="External" /><Relationship Id="rId1409" Type="http://schemas.openxmlformats.org/officeDocument/2006/relationships/hyperlink" Target="https://twitter.com/beez2016" TargetMode="External" /><Relationship Id="rId1410" Type="http://schemas.openxmlformats.org/officeDocument/2006/relationships/hyperlink" Target="https://twitter.com/erulastiel14" TargetMode="External" /><Relationship Id="rId1411" Type="http://schemas.openxmlformats.org/officeDocument/2006/relationships/hyperlink" Target="https://twitter.com/marjpamintuan" TargetMode="External" /><Relationship Id="rId1412" Type="http://schemas.openxmlformats.org/officeDocument/2006/relationships/hyperlink" Target="https://twitter.com/aprilprt" TargetMode="External" /><Relationship Id="rId1413" Type="http://schemas.openxmlformats.org/officeDocument/2006/relationships/hyperlink" Target="https://twitter.com/poetikmiss" TargetMode="External" /><Relationship Id="rId1414" Type="http://schemas.openxmlformats.org/officeDocument/2006/relationships/hyperlink" Target="https://twitter.com/tumalizerza" TargetMode="External" /><Relationship Id="rId1415" Type="http://schemas.openxmlformats.org/officeDocument/2006/relationships/hyperlink" Target="https://twitter.com/khuthalani_" TargetMode="External" /><Relationship Id="rId1416" Type="http://schemas.openxmlformats.org/officeDocument/2006/relationships/hyperlink" Target="https://twitter.com/scumezza" TargetMode="External" /><Relationship Id="rId1417" Type="http://schemas.openxmlformats.org/officeDocument/2006/relationships/hyperlink" Target="https://twitter.com/jesssysa" TargetMode="External" /><Relationship Id="rId1418" Type="http://schemas.openxmlformats.org/officeDocument/2006/relationships/hyperlink" Target="https://twitter.com/sineshee" TargetMode="External" /><Relationship Id="rId1419" Type="http://schemas.openxmlformats.org/officeDocument/2006/relationships/hyperlink" Target="https://twitter.com/deborahannsaint" TargetMode="External" /><Relationship Id="rId1420" Type="http://schemas.openxmlformats.org/officeDocument/2006/relationships/hyperlink" Target="https://twitter.com/bethmoorelpm" TargetMode="External" /><Relationship Id="rId1421" Type="http://schemas.openxmlformats.org/officeDocument/2006/relationships/hyperlink" Target="https://twitter.com/vernellgordon" TargetMode="External" /><Relationship Id="rId1422" Type="http://schemas.openxmlformats.org/officeDocument/2006/relationships/hyperlink" Target="https://twitter.com/senor_phantom" TargetMode="External" /><Relationship Id="rId1423" Type="http://schemas.openxmlformats.org/officeDocument/2006/relationships/hyperlink" Target="https://twitter.com/inboxva" TargetMode="External" /><Relationship Id="rId1424" Type="http://schemas.openxmlformats.org/officeDocument/2006/relationships/hyperlink" Target="https://twitter.com/rgay" TargetMode="External" /><Relationship Id="rId1425" Type="http://schemas.openxmlformats.org/officeDocument/2006/relationships/hyperlink" Target="https://twitter.com/mariebo02802331" TargetMode="External" /><Relationship Id="rId1426" Type="http://schemas.openxmlformats.org/officeDocument/2006/relationships/hyperlink" Target="https://twitter.com/tortoise_invest" TargetMode="External" /><Relationship Id="rId1427" Type="http://schemas.openxmlformats.org/officeDocument/2006/relationships/hyperlink" Target="https://twitter.com/bloomberg" TargetMode="External" /><Relationship Id="rId1428" Type="http://schemas.openxmlformats.org/officeDocument/2006/relationships/hyperlink" Target="https://twitter.com/niela19910314" TargetMode="External" /><Relationship Id="rId1429" Type="http://schemas.openxmlformats.org/officeDocument/2006/relationships/hyperlink" Target="https://twitter.com/shantelgovender" TargetMode="External" /><Relationship Id="rId1430" Type="http://schemas.openxmlformats.org/officeDocument/2006/relationships/hyperlink" Target="https://twitter.com/iammissmichelle" TargetMode="External" /><Relationship Id="rId1431" Type="http://schemas.openxmlformats.org/officeDocument/2006/relationships/hyperlink" Target="https://twitter.com/thatgirljade_" TargetMode="External" /><Relationship Id="rId1432" Type="http://schemas.openxmlformats.org/officeDocument/2006/relationships/hyperlink" Target="https://twitter.com/shareefosexton" TargetMode="External" /><Relationship Id="rId1433" Type="http://schemas.openxmlformats.org/officeDocument/2006/relationships/hyperlink" Target="https://twitter.com/cardiwithpearls" TargetMode="External" /><Relationship Id="rId1434" Type="http://schemas.openxmlformats.org/officeDocument/2006/relationships/hyperlink" Target="https://twitter.com/juliareinstein" TargetMode="External" /><Relationship Id="rId1435" Type="http://schemas.openxmlformats.org/officeDocument/2006/relationships/hyperlink" Target="https://twitter.com/newschill" TargetMode="External" /><Relationship Id="rId1436" Type="http://schemas.openxmlformats.org/officeDocument/2006/relationships/hyperlink" Target="https://twitter.com/3illsweet" TargetMode="External" /><Relationship Id="rId1437" Type="http://schemas.openxmlformats.org/officeDocument/2006/relationships/hyperlink" Target="https://twitter.com/lisaabrandt" TargetMode="External" /><Relationship Id="rId1438" Type="http://schemas.openxmlformats.org/officeDocument/2006/relationships/hyperlink" Target="https://twitter.com/lamazingmedia" TargetMode="External" /><Relationship Id="rId1439" Type="http://schemas.openxmlformats.org/officeDocument/2006/relationships/hyperlink" Target="https://twitter.com/getoffmyzickk" TargetMode="External" /><Relationship Id="rId1440" Type="http://schemas.openxmlformats.org/officeDocument/2006/relationships/hyperlink" Target="https://twitter.com/freeme93" TargetMode="External" /><Relationship Id="rId1441" Type="http://schemas.openxmlformats.org/officeDocument/2006/relationships/hyperlink" Target="https://twitter.com/tweetsofcoco" TargetMode="External" /><Relationship Id="rId1442" Type="http://schemas.openxmlformats.org/officeDocument/2006/relationships/hyperlink" Target="https://twitter.com/zeropucksgivn" TargetMode="External" /><Relationship Id="rId1443" Type="http://schemas.openxmlformats.org/officeDocument/2006/relationships/hyperlink" Target="https://twitter.com/bertkreischer" TargetMode="External" /><Relationship Id="rId1444" Type="http://schemas.openxmlformats.org/officeDocument/2006/relationships/hyperlink" Target="https://twitter.com/restoration112" TargetMode="External" /><Relationship Id="rId1445" Type="http://schemas.openxmlformats.org/officeDocument/2006/relationships/hyperlink" Target="https://twitter.com/dearmeaggy" TargetMode="External" /><Relationship Id="rId1446" Type="http://schemas.openxmlformats.org/officeDocument/2006/relationships/hyperlink" Target="https://twitter.com/creativersis" TargetMode="External" /><Relationship Id="rId1447" Type="http://schemas.openxmlformats.org/officeDocument/2006/relationships/hyperlink" Target="https://twitter.com/zai_suleman" TargetMode="External" /><Relationship Id="rId1448" Type="http://schemas.openxmlformats.org/officeDocument/2006/relationships/hyperlink" Target="https://twitter.com/japid421" TargetMode="External" /><Relationship Id="rId1449" Type="http://schemas.openxmlformats.org/officeDocument/2006/relationships/hyperlink" Target="https://twitter.com/anzsy" TargetMode="External" /><Relationship Id="rId1450" Type="http://schemas.openxmlformats.org/officeDocument/2006/relationships/hyperlink" Target="https://twitter.com/paarden" TargetMode="External" /><Relationship Id="rId1451" Type="http://schemas.openxmlformats.org/officeDocument/2006/relationships/hyperlink" Target="https://twitter.com/themaddingkron" TargetMode="External" /><Relationship Id="rId1452" Type="http://schemas.openxmlformats.org/officeDocument/2006/relationships/hyperlink" Target="https://twitter.com/kuyanyan" TargetMode="External" /><Relationship Id="rId1453" Type="http://schemas.openxmlformats.org/officeDocument/2006/relationships/hyperlink" Target="https://twitter.com/lizpr" TargetMode="External" /><Relationship Id="rId1454" Type="http://schemas.openxmlformats.org/officeDocument/2006/relationships/hyperlink" Target="https://twitter.com/yourmorning" TargetMode="External" /><Relationship Id="rId1455" Type="http://schemas.openxmlformats.org/officeDocument/2006/relationships/hyperlink" Target="https://twitter.com/trish_bradley" TargetMode="External" /><Relationship Id="rId1456" Type="http://schemas.openxmlformats.org/officeDocument/2006/relationships/hyperlink" Target="https://twitter.com/teammfitz" TargetMode="External" /><Relationship Id="rId1457" Type="http://schemas.openxmlformats.org/officeDocument/2006/relationships/hyperlink" Target="https://twitter.com/perkesindiego" TargetMode="External" /><Relationship Id="rId1458" Type="http://schemas.openxmlformats.org/officeDocument/2006/relationships/hyperlink" Target="https://twitter.com/nanacastro_" TargetMode="External" /><Relationship Id="rId1459" Type="http://schemas.openxmlformats.org/officeDocument/2006/relationships/hyperlink" Target="https://twitter.com/killalaura" TargetMode="External" /><Relationship Id="rId1460" Type="http://schemas.openxmlformats.org/officeDocument/2006/relationships/hyperlink" Target="https://twitter.com/mortokaio" TargetMode="External" /><Relationship Id="rId1461" Type="http://schemas.openxmlformats.org/officeDocument/2006/relationships/hyperlink" Target="https://twitter.com/msdotfit1" TargetMode="External" /><Relationship Id="rId1462" Type="http://schemas.openxmlformats.org/officeDocument/2006/relationships/hyperlink" Target="https://twitter.com/cortez_hsp" TargetMode="External" /><Relationship Id="rId1463" Type="http://schemas.openxmlformats.org/officeDocument/2006/relationships/hyperlink" Target="https://twitter.com/maryshuger" TargetMode="External" /><Relationship Id="rId1464" Type="http://schemas.openxmlformats.org/officeDocument/2006/relationships/hyperlink" Target="https://twitter.com/hurryhurryomaha" TargetMode="External" /><Relationship Id="rId1465" Type="http://schemas.openxmlformats.org/officeDocument/2006/relationships/hyperlink" Target="https://twitter.com/quaffbeer" TargetMode="External" /><Relationship Id="rId1466" Type="http://schemas.openxmlformats.org/officeDocument/2006/relationships/hyperlink" Target="https://twitter.com/kwholesaler" TargetMode="External" /><Relationship Id="rId1467" Type="http://schemas.openxmlformats.org/officeDocument/2006/relationships/hyperlink" Target="https://twitter.com/iluvfragrance" TargetMode="External" /><Relationship Id="rId1468" Type="http://schemas.openxmlformats.org/officeDocument/2006/relationships/hyperlink" Target="https://twitter.com/ebay" TargetMode="External" /><Relationship Id="rId1469" Type="http://schemas.openxmlformats.org/officeDocument/2006/relationships/hyperlink" Target="https://twitter.com/gracesmom48" TargetMode="External" /><Relationship Id="rId1470" Type="http://schemas.openxmlformats.org/officeDocument/2006/relationships/hyperlink" Target="https://twitter.com/courtilini14" TargetMode="External" /><Relationship Id="rId1471" Type="http://schemas.openxmlformats.org/officeDocument/2006/relationships/hyperlink" Target="https://twitter.com/mary_markssngr" TargetMode="External" /><Relationship Id="rId1472" Type="http://schemas.openxmlformats.org/officeDocument/2006/relationships/hyperlink" Target="https://twitter.com/veronika_dafoe" TargetMode="External" /><Relationship Id="rId1473" Type="http://schemas.openxmlformats.org/officeDocument/2006/relationships/hyperlink" Target="https://twitter.com/parentsbabyexpo" TargetMode="External" /><Relationship Id="rId1474" Type="http://schemas.openxmlformats.org/officeDocument/2006/relationships/hyperlink" Target="https://twitter.com/gga2311" TargetMode="External" /><Relationship Id="rId1475" Type="http://schemas.openxmlformats.org/officeDocument/2006/relationships/hyperlink" Target="https://twitter.com/comfortablysmug" TargetMode="External" /><Relationship Id="rId1476" Type="http://schemas.openxmlformats.org/officeDocument/2006/relationships/hyperlink" Target="https://twitter.com/dfssoapbox" TargetMode="External" /><Relationship Id="rId1477" Type="http://schemas.openxmlformats.org/officeDocument/2006/relationships/hyperlink" Target="https://twitter.com/dagnificent" TargetMode="External" /><Relationship Id="rId1478" Type="http://schemas.openxmlformats.org/officeDocument/2006/relationships/hyperlink" Target="https://twitter.com/isabellecarasso" TargetMode="External" /><Relationship Id="rId1479" Type="http://schemas.openxmlformats.org/officeDocument/2006/relationships/hyperlink" Target="https://twitter.com/enas_shop" TargetMode="External" /><Relationship Id="rId1480" Type="http://schemas.openxmlformats.org/officeDocument/2006/relationships/hyperlink" Target="https://twitter.com/rmatthewspsyedu" TargetMode="External" /><Relationship Id="rId1481" Type="http://schemas.openxmlformats.org/officeDocument/2006/relationships/hyperlink" Target="https://twitter.com/babyfriendly" TargetMode="External" /><Relationship Id="rId1482" Type="http://schemas.openxmlformats.org/officeDocument/2006/relationships/hyperlink" Target="https://twitter.com/atain7" TargetMode="External" /><Relationship Id="rId1483" Type="http://schemas.openxmlformats.org/officeDocument/2006/relationships/hyperlink" Target="https://twitter.com/jennythem" TargetMode="External" /><Relationship Id="rId1484" Type="http://schemas.openxmlformats.org/officeDocument/2006/relationships/hyperlink" Target="https://twitter.com/jesus_buffet" TargetMode="External" /><Relationship Id="rId1485" Type="http://schemas.openxmlformats.org/officeDocument/2006/relationships/hyperlink" Target="https://twitter.com/ispankmyturtle" TargetMode="External" /><Relationship Id="rId1486" Type="http://schemas.openxmlformats.org/officeDocument/2006/relationships/hyperlink" Target="https://twitter.com/diegojoani" TargetMode="External" /><Relationship Id="rId1487" Type="http://schemas.openxmlformats.org/officeDocument/2006/relationships/hyperlink" Target="https://twitter.com/catherineglins2" TargetMode="External" /><Relationship Id="rId1488" Type="http://schemas.openxmlformats.org/officeDocument/2006/relationships/hyperlink" Target="https://twitter.com/peacenik0" TargetMode="External" /><Relationship Id="rId1489" Type="http://schemas.openxmlformats.org/officeDocument/2006/relationships/hyperlink" Target="https://twitter.com/bumblebee7183" TargetMode="External" /><Relationship Id="rId1490" Type="http://schemas.openxmlformats.org/officeDocument/2006/relationships/hyperlink" Target="https://twitter.com/xfilesdiaries" TargetMode="External" /><Relationship Id="rId1491" Type="http://schemas.openxmlformats.org/officeDocument/2006/relationships/hyperlink" Target="https://twitter.com/lorimhodges1" TargetMode="External" /><Relationship Id="rId1492" Type="http://schemas.openxmlformats.org/officeDocument/2006/relationships/hyperlink" Target="https://twitter.com/grungekid84" TargetMode="External" /><Relationship Id="rId1493" Type="http://schemas.openxmlformats.org/officeDocument/2006/relationships/hyperlink" Target="https://twitter.com/msucehs" TargetMode="External" /><Relationship Id="rId1494" Type="http://schemas.openxmlformats.org/officeDocument/2006/relationships/hyperlink" Target="https://twitter.com/eventbrite" TargetMode="External" /><Relationship Id="rId1495" Type="http://schemas.openxmlformats.org/officeDocument/2006/relationships/hyperlink" Target="https://twitter.com/coatclinic" TargetMode="External" /><Relationship Id="rId1496" Type="http://schemas.openxmlformats.org/officeDocument/2006/relationships/hyperlink" Target="https://twitter.com/tfromthetdot" TargetMode="External" /><Relationship Id="rId1497" Type="http://schemas.openxmlformats.org/officeDocument/2006/relationships/hyperlink" Target="https://twitter.com/adamserwer" TargetMode="External" /><Relationship Id="rId1498" Type="http://schemas.openxmlformats.org/officeDocument/2006/relationships/hyperlink" Target="https://twitter.com/joe43174234" TargetMode="External" /><Relationship Id="rId1499" Type="http://schemas.openxmlformats.org/officeDocument/2006/relationships/hyperlink" Target="https://twitter.com/goodwomenhealth" TargetMode="External" /><Relationship Id="rId1500" Type="http://schemas.openxmlformats.org/officeDocument/2006/relationships/hyperlink" Target="https://twitter.com/lorishemek" TargetMode="External" /><Relationship Id="rId1501" Type="http://schemas.openxmlformats.org/officeDocument/2006/relationships/hyperlink" Target="https://twitter.com/fnxfleder" TargetMode="External" /><Relationship Id="rId1502" Type="http://schemas.openxmlformats.org/officeDocument/2006/relationships/hyperlink" Target="https://twitter.com/mongraal" TargetMode="External" /><Relationship Id="rId1503" Type="http://schemas.openxmlformats.org/officeDocument/2006/relationships/hyperlink" Target="https://twitter.com/lamaze_lucas" TargetMode="External" /><Relationship Id="rId1504" Type="http://schemas.openxmlformats.org/officeDocument/2006/relationships/hyperlink" Target="https://twitter.com/benjyfishy" TargetMode="External" /><Relationship Id="rId1505" Type="http://schemas.openxmlformats.org/officeDocument/2006/relationships/hyperlink" Target="https://twitter.com/ewok" TargetMode="External" /><Relationship Id="rId1506" Type="http://schemas.openxmlformats.org/officeDocument/2006/relationships/hyperlink" Target="https://twitter.com/sly_nikof" TargetMode="External" /><Relationship Id="rId1507" Type="http://schemas.openxmlformats.org/officeDocument/2006/relationships/hyperlink" Target="https://twitter.com/prismteeqzy" TargetMode="External" /><Relationship Id="rId1508" Type="http://schemas.openxmlformats.org/officeDocument/2006/relationships/hyperlink" Target="https://twitter.com/mitr0" TargetMode="External" /><Relationship Id="rId1509" Type="http://schemas.openxmlformats.org/officeDocument/2006/relationships/hyperlink" Target="https://twitter.com/falconlyy" TargetMode="External" /><Relationship Id="rId1510" Type="http://schemas.openxmlformats.org/officeDocument/2006/relationships/hyperlink" Target="https://twitter.com/ohcrr" TargetMode="External" /><Relationship Id="rId1511" Type="http://schemas.openxmlformats.org/officeDocument/2006/relationships/hyperlink" Target="https://twitter.com/k1nzell" TargetMode="External" /><Relationship Id="rId1512" Type="http://schemas.openxmlformats.org/officeDocument/2006/relationships/hyperlink" Target="https://twitter.com/prismtomy" TargetMode="External" /><Relationship Id="rId1513" Type="http://schemas.openxmlformats.org/officeDocument/2006/relationships/hyperlink" Target="https://twitter.com/prismmushway" TargetMode="External" /><Relationship Id="rId1514" Type="http://schemas.openxmlformats.org/officeDocument/2006/relationships/hyperlink" Target="https://twitter.com/bkalysseller" TargetMode="External" /><Relationship Id="rId1515" Type="http://schemas.openxmlformats.org/officeDocument/2006/relationships/hyperlink" Target="https://twitter.com/prismpayam" TargetMode="External" /><Relationship Id="rId1516" Type="http://schemas.openxmlformats.org/officeDocument/2006/relationships/hyperlink" Target="https://twitter.com/gutethegreat" TargetMode="External" /><Relationship Id="rId1517" Type="http://schemas.openxmlformats.org/officeDocument/2006/relationships/hyperlink" Target="https://twitter.com/nattilynne" TargetMode="External" /><Relationship Id="rId1518" Type="http://schemas.openxmlformats.org/officeDocument/2006/relationships/hyperlink" Target="https://twitter.com/frecklesxx20" TargetMode="External" /><Relationship Id="rId1519" Type="http://schemas.openxmlformats.org/officeDocument/2006/relationships/hyperlink" Target="https://twitter.com/nicolledwallace" TargetMode="External" /><Relationship Id="rId1520" Type="http://schemas.openxmlformats.org/officeDocument/2006/relationships/hyperlink" Target="https://twitter.com/joyannreid" TargetMode="External" /><Relationship Id="rId1521" Type="http://schemas.openxmlformats.org/officeDocument/2006/relationships/hyperlink" Target="https://twitter.com/randilynhh" TargetMode="External" /><Relationship Id="rId1522" Type="http://schemas.openxmlformats.org/officeDocument/2006/relationships/hyperlink" Target="https://twitter.com/katarinadramis" TargetMode="External" /><Relationship Id="rId1523" Type="http://schemas.openxmlformats.org/officeDocument/2006/relationships/hyperlink" Target="https://twitter.com/bethturnernc1" TargetMode="External" /><Relationship Id="rId1524" Type="http://schemas.openxmlformats.org/officeDocument/2006/relationships/hyperlink" Target="https://twitter.com/vickinelsonnc1" TargetMode="External" /><Relationship Id="rId1525" Type="http://schemas.openxmlformats.org/officeDocument/2006/relationships/hyperlink" Target="https://twitter.com/henryfitzroy" TargetMode="External" /><Relationship Id="rId1526" Type="http://schemas.openxmlformats.org/officeDocument/2006/relationships/hyperlink" Target="https://twitter.com/mickstjohnnc1" TargetMode="External" /><Relationship Id="rId1527" Type="http://schemas.openxmlformats.org/officeDocument/2006/relationships/hyperlink" Target="https://twitter.com/josefkostannc1" TargetMode="External" /><Relationship Id="rId1528" Type="http://schemas.openxmlformats.org/officeDocument/2006/relationships/hyperlink" Target="https://twitter.com/jaslennox" TargetMode="External" /><Relationship Id="rId1529" Type="http://schemas.openxmlformats.org/officeDocument/2006/relationships/hyperlink" Target="https://twitter.com/iamthewhistleb1" TargetMode="External" /><Relationship Id="rId1530" Type="http://schemas.openxmlformats.org/officeDocument/2006/relationships/hyperlink" Target="https://twitter.com/wegotcharacter_" TargetMode="External" /><Relationship Id="rId1531" Type="http://schemas.openxmlformats.org/officeDocument/2006/relationships/hyperlink" Target="https://twitter.com/photographerwrs" TargetMode="External" /><Relationship Id="rId1532" Type="http://schemas.openxmlformats.org/officeDocument/2006/relationships/hyperlink" Target="https://twitter.com/tinu" TargetMode="External" /><Relationship Id="rId1533" Type="http://schemas.openxmlformats.org/officeDocument/2006/relationships/hyperlink" Target="https://twitter.com/mae_dayj" TargetMode="External" /><Relationship Id="rId1534" Type="http://schemas.openxmlformats.org/officeDocument/2006/relationships/hyperlink" Target="https://twitter.com/bizelle_" TargetMode="External" /><Relationship Id="rId1535" Type="http://schemas.openxmlformats.org/officeDocument/2006/relationships/hyperlink" Target="https://twitter.com/whutthehale" TargetMode="External" /><Relationship Id="rId1536" Type="http://schemas.openxmlformats.org/officeDocument/2006/relationships/hyperlink" Target="https://twitter.com/regularguy630" TargetMode="External" /><Relationship Id="rId1537" Type="http://schemas.openxmlformats.org/officeDocument/2006/relationships/hyperlink" Target="https://twitter.com/ur_radio" TargetMode="External" /><Relationship Id="rId1538" Type="http://schemas.openxmlformats.org/officeDocument/2006/relationships/hyperlink" Target="https://twitter.com/catheternebula" TargetMode="External" /><Relationship Id="rId1539" Type="http://schemas.openxmlformats.org/officeDocument/2006/relationships/hyperlink" Target="https://twitter.com/allysonfelix" TargetMode="External" /><Relationship Id="rId1540" Type="http://schemas.openxmlformats.org/officeDocument/2006/relationships/hyperlink" Target="https://twitter.com/amyschumer" TargetMode="External" /><Relationship Id="rId1541" Type="http://schemas.openxmlformats.org/officeDocument/2006/relationships/hyperlink" Target="https://twitter.com/finditatfilibi" TargetMode="External" /><Relationship Id="rId1542" Type="http://schemas.openxmlformats.org/officeDocument/2006/relationships/hyperlink" Target="https://twitter.com/tommyra27930311" TargetMode="External" /><Relationship Id="rId1543" Type="http://schemas.openxmlformats.org/officeDocument/2006/relationships/hyperlink" Target="https://twitter.com/dineshdsouza" TargetMode="External" /><Relationship Id="rId1544" Type="http://schemas.openxmlformats.org/officeDocument/2006/relationships/hyperlink" Target="https://twitter.com/_sirhampton_" TargetMode="External" /><Relationship Id="rId1545" Type="http://schemas.openxmlformats.org/officeDocument/2006/relationships/hyperlink" Target="https://twitter.com/bae___max" TargetMode="External" /><Relationship Id="rId1546" Type="http://schemas.openxmlformats.org/officeDocument/2006/relationships/hyperlink" Target="https://twitter.com/rachelrowe3" TargetMode="External" /><Relationship Id="rId1547" Type="http://schemas.openxmlformats.org/officeDocument/2006/relationships/hyperlink" Target="https://twitter.com/marynewburn1" TargetMode="External" /><Relationship Id="rId1548" Type="http://schemas.openxmlformats.org/officeDocument/2006/relationships/hyperlink" Target="https://twitter.com/ccriadoperez" TargetMode="External" /><Relationship Id="rId1549" Type="http://schemas.openxmlformats.org/officeDocument/2006/relationships/hyperlink" Target="https://twitter.com/ruthannharpur" TargetMode="External" /><Relationship Id="rId1550" Type="http://schemas.openxmlformats.org/officeDocument/2006/relationships/hyperlink" Target="https://twitter.com/tpm_journal" TargetMode="External" /><Relationship Id="rId1551" Type="http://schemas.openxmlformats.org/officeDocument/2006/relationships/hyperlink" Target="https://twitter.com/all4maternity" TargetMode="External" /><Relationship Id="rId1552" Type="http://schemas.openxmlformats.org/officeDocument/2006/relationships/hyperlink" Target="https://twitter.com/acbmidwife" TargetMode="External" /><Relationship Id="rId1553" Type="http://schemas.openxmlformats.org/officeDocument/2006/relationships/hyperlink" Target="https://twitter.com/humanisingbirth" TargetMode="External" /><Relationship Id="rId1554" Type="http://schemas.openxmlformats.org/officeDocument/2006/relationships/hyperlink" Target="https://twitter.com/profjennygamble" TargetMode="External" /><Relationship Id="rId1555" Type="http://schemas.openxmlformats.org/officeDocument/2006/relationships/hyperlink" Target="https://twitter.com/carolynhastie" TargetMode="External" /><Relationship Id="rId1556" Type="http://schemas.openxmlformats.org/officeDocument/2006/relationships/hyperlink" Target="https://twitter.com/rjwrm" TargetMode="External" /><Relationship Id="rId1557" Type="http://schemas.openxmlformats.org/officeDocument/2006/relationships/hyperlink" Target="https://twitter.com/sagefemmesb" TargetMode="External" /><Relationship Id="rId1558" Type="http://schemas.openxmlformats.org/officeDocument/2006/relationships/hyperlink" Target="https://twitter.com/gibblejo" TargetMode="External" /><Relationship Id="rId1559" Type="http://schemas.openxmlformats.org/officeDocument/2006/relationships/hyperlink" Target="https://twitter.com/gillmoncrieff" TargetMode="External" /><Relationship Id="rId1560" Type="http://schemas.openxmlformats.org/officeDocument/2006/relationships/comments" Target="../comments2.xml" /><Relationship Id="rId1561" Type="http://schemas.openxmlformats.org/officeDocument/2006/relationships/vmlDrawing" Target="../drawings/vmlDrawing2.vml" /><Relationship Id="rId1562" Type="http://schemas.openxmlformats.org/officeDocument/2006/relationships/table" Target="../tables/table2.xml" /><Relationship Id="rId15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arentinghub.co.za/win-with-lamaze/" TargetMode="External" /><Relationship Id="rId2" Type="http://schemas.openxmlformats.org/officeDocument/2006/relationships/hyperlink" Target="https://finance.yahoo.com/news/pg-e-shows-wall-street-110000710.html" TargetMode="External" /><Relationship Id="rId3" Type="http://schemas.openxmlformats.org/officeDocument/2006/relationships/hyperlink" Target="https://www.youtube.com/watch?v=-0OaOOuoAyE&amp;feature=youtu.be" TargetMode="External" /><Relationship Id="rId4" Type="http://schemas.openxmlformats.org/officeDocument/2006/relationships/hyperlink" Target="https://www.lamaze.org/Connecting-the-Dots/parsing-the-arrive-trial-should-first-time-parents-be-routinely-induced-at-39-weeks" TargetMode="External" /><Relationship Id="rId5" Type="http://schemas.openxmlformats.org/officeDocument/2006/relationships/hyperlink" Target="https://www.lamaze.org/Giving-Birth-with-Confidence/GBWC-Post/how-to-survive-losing-a-baby-1" TargetMode="External" /><Relationship Id="rId6" Type="http://schemas.openxmlformats.org/officeDocument/2006/relationships/hyperlink" Target="https://giveawaygoat.co.za/2019/10/01/win-with-lamaze-and-parenting-hub/" TargetMode="External" /><Relationship Id="rId7" Type="http://schemas.openxmlformats.org/officeDocument/2006/relationships/hyperlink" Target="http://podcasts.tortoiseadvisors.com/12ba657f" TargetMode="External" /><Relationship Id="rId8" Type="http://schemas.openxmlformats.org/officeDocument/2006/relationships/hyperlink" Target="http://blog.naver.com/kierren/20155485261" TargetMode="External" /><Relationship Id="rId9" Type="http://schemas.openxmlformats.org/officeDocument/2006/relationships/hyperlink" Target="http://www.lamaze.jp/" TargetMode="External" /><Relationship Id="rId10" Type="http://schemas.openxmlformats.org/officeDocument/2006/relationships/hyperlink" Target="http://rover.ebay.com/rover/1/710-53481-19255-0/1?ff3=2&amp;toolid=10039&amp;campid=5337424366&amp;item=401916138971&amp;vectorid=229508&amp;lgeo=1" TargetMode="External" /><Relationship Id="rId11" Type="http://schemas.openxmlformats.org/officeDocument/2006/relationships/hyperlink" Target="http://rover.ebay.com/rover/1/710-53481-19255-0/1?ff3=2&amp;toolid=10039&amp;campid=5337424366&amp;item=401916138971&amp;vectorid=229508&amp;lgeo=1" TargetMode="External" /><Relationship Id="rId12" Type="http://schemas.openxmlformats.org/officeDocument/2006/relationships/hyperlink" Target="http://www.lamaze.jp/" TargetMode="External" /><Relationship Id="rId13" Type="http://schemas.openxmlformats.org/officeDocument/2006/relationships/hyperlink" Target="http://blog.naver.com/kierren/20155485261" TargetMode="External" /><Relationship Id="rId14" Type="http://schemas.openxmlformats.org/officeDocument/2006/relationships/hyperlink" Target="https://twitter.com/cajun4trump/status/1179952430215303170" TargetMode="External" /><Relationship Id="rId15" Type="http://schemas.openxmlformats.org/officeDocument/2006/relationships/hyperlink" Target="https://twitter.com/nadsjohnny/status/1179962363069550593" TargetMode="External" /><Relationship Id="rId16" Type="http://schemas.openxmlformats.org/officeDocument/2006/relationships/hyperlink" Target="https://enterandwin.co.za/?p=8648" TargetMode="External" /><Relationship Id="rId17" Type="http://schemas.openxmlformats.org/officeDocument/2006/relationships/hyperlink" Target="https://twitter.com/CassandraYoung/status/1180073562671067136" TargetMode="External" /><Relationship Id="rId18" Type="http://schemas.openxmlformats.org/officeDocument/2006/relationships/hyperlink" Target="https://twitter.com/bryblog/status/1180076851181625345" TargetMode="External" /><Relationship Id="rId19" Type="http://schemas.openxmlformats.org/officeDocument/2006/relationships/hyperlink" Target="https://www.facebook.com/5315667/posts/10105632285476604/" TargetMode="External" /><Relationship Id="rId20" Type="http://schemas.openxmlformats.org/officeDocument/2006/relationships/hyperlink" Target="https://www.amazon.co.uk/dp/B00HXBKTZU?tag=droppeduktw-21" TargetMode="External" /><Relationship Id="rId21" Type="http://schemas.openxmlformats.org/officeDocument/2006/relationships/hyperlink" Target="https://www.lamaze.org/Connecting-the-Dots/parsing-the-arrive-trial-should-first-time-parents-be-routinely-induced-at-39-weeks" TargetMode="External" /><Relationship Id="rId22" Type="http://schemas.openxmlformats.org/officeDocument/2006/relationships/hyperlink" Target="https://www.pinterandmartin.com/vbp" TargetMode="External" /><Relationship Id="rId23" Type="http://schemas.openxmlformats.org/officeDocument/2006/relationships/hyperlink" Target="https://parentinghub.co.za/win-with-lamaze/" TargetMode="External" /><Relationship Id="rId24" Type="http://schemas.openxmlformats.org/officeDocument/2006/relationships/hyperlink" Target="https://giveawaygoat.co.za/2019/10/01/win-with-lamaze-and-parenting-hub/" TargetMode="External" /><Relationship Id="rId25" Type="http://schemas.openxmlformats.org/officeDocument/2006/relationships/hyperlink" Target="https://safetosleep.nichd.nih.gov/resources/caregivers/environment/look" TargetMode="External" /><Relationship Id="rId26" Type="http://schemas.openxmlformats.org/officeDocument/2006/relationships/hyperlink" Target="https://www.eventbrite.com/e/novdec-prenatal-lamaze-4-week-series-on-thursdays-tickets-70782368971" TargetMode="External" /><Relationship Id="rId27" Type="http://schemas.openxmlformats.org/officeDocument/2006/relationships/hyperlink" Target="https://www.instagram.com/p/B3Qr342JTaO/?utm_source=ig_web_button_share_sheet" TargetMode="External" /><Relationship Id="rId28" Type="http://schemas.openxmlformats.org/officeDocument/2006/relationships/hyperlink" Target="https://www.lamaze.org/Giving-Birth-with-Confidence/GBWC-Post/what-does-it-mean-to-choose-a-midwife-for-your-birth?fbclid=IwAR17atloF82oS9Z44fVHskyRgxLnyxalxjluObeYjgLX9nUJr7bXyGsqcQc" TargetMode="External" /><Relationship Id="rId29" Type="http://schemas.openxmlformats.org/officeDocument/2006/relationships/hyperlink" Target="https://www.lamaze.org/Parents" TargetMode="External" /><Relationship Id="rId30" Type="http://schemas.openxmlformats.org/officeDocument/2006/relationships/hyperlink" Target="https://www.lamaze.org/Giving-Birth-with-Confidence/GBWC-Post/you-cant-prevent-sids-you-can-lower-your-risk-1" TargetMode="External" /><Relationship Id="rId31" Type="http://schemas.openxmlformats.org/officeDocument/2006/relationships/hyperlink" Target="https://www.lamaze.org/Giving-Birth-with-Confidence/GBWC-Post/how-to-survive-losing-a-baby-1" TargetMode="External" /><Relationship Id="rId32" Type="http://schemas.openxmlformats.org/officeDocument/2006/relationships/hyperlink" Target="https://www.lamaze.org/Giving-Birth-with-Confidence/GBWC-Post/do-one-thing-this-month-to-improve-maternity-health-1" TargetMode="External" /><Relationship Id="rId33" Type="http://schemas.openxmlformats.org/officeDocument/2006/relationships/hyperlink" Target="https://www.unilad.co.uk/news/us-news/allyson-felix-breaks-usain-bolt-record-10-months-after-giving-birth/?fbclid=IwAR2ZOjPsU3cOFL19_LF7B9KXOKsmr7wuXiXa9VFpds8UtxwM9H6sbj4NWTs" TargetMode="External" /><Relationship Id="rId34"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35" Type="http://schemas.openxmlformats.org/officeDocument/2006/relationships/hyperlink" Target="https://www.youtube.com/watch?v=-0OaOOuoAyE&amp;feature=youtu.be" TargetMode="External" /><Relationship Id="rId36" Type="http://schemas.openxmlformats.org/officeDocument/2006/relationships/hyperlink" Target="https://www.youtube.com/watch?v=Mid0ShrfPMs&amp;feature=youtu.be" TargetMode="External" /><Relationship Id="rId37" Type="http://schemas.openxmlformats.org/officeDocument/2006/relationships/hyperlink" Target="https://www.youtube.com/watch?v=K41mXrwX_ns&amp;feature=youtu.be"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4552</v>
      </c>
      <c r="BB2" s="13" t="s">
        <v>4653</v>
      </c>
      <c r="BC2" s="13" t="s">
        <v>4654</v>
      </c>
      <c r="BD2" s="119" t="s">
        <v>6074</v>
      </c>
      <c r="BE2" s="119" t="s">
        <v>6075</v>
      </c>
      <c r="BF2" s="119" t="s">
        <v>6076</v>
      </c>
      <c r="BG2" s="119" t="s">
        <v>6077</v>
      </c>
      <c r="BH2" s="119" t="s">
        <v>6078</v>
      </c>
      <c r="BI2" s="119" t="s">
        <v>6079</v>
      </c>
      <c r="BJ2" s="119" t="s">
        <v>6080</v>
      </c>
      <c r="BK2" s="119" t="s">
        <v>6081</v>
      </c>
      <c r="BL2" s="119" t="s">
        <v>6082</v>
      </c>
    </row>
    <row r="3" spans="1:64" ht="15" customHeight="1">
      <c r="A3" s="64" t="s">
        <v>212</v>
      </c>
      <c r="B3" s="64" t="s">
        <v>438</v>
      </c>
      <c r="C3" s="65" t="s">
        <v>6162</v>
      </c>
      <c r="D3" s="66">
        <v>3</v>
      </c>
      <c r="E3" s="67" t="s">
        <v>132</v>
      </c>
      <c r="F3" s="68">
        <v>35</v>
      </c>
      <c r="G3" s="65"/>
      <c r="H3" s="69"/>
      <c r="I3" s="70"/>
      <c r="J3" s="70"/>
      <c r="K3" s="34" t="s">
        <v>65</v>
      </c>
      <c r="L3" s="71">
        <v>3</v>
      </c>
      <c r="M3" s="71"/>
      <c r="N3" s="72"/>
      <c r="O3" s="78" t="s">
        <v>591</v>
      </c>
      <c r="P3" s="80">
        <v>43712.605787037035</v>
      </c>
      <c r="Q3" s="78" t="s">
        <v>593</v>
      </c>
      <c r="R3" s="78"/>
      <c r="S3" s="78"/>
      <c r="T3" s="78" t="s">
        <v>945</v>
      </c>
      <c r="U3" s="78"/>
      <c r="V3" s="83" t="s">
        <v>1027</v>
      </c>
      <c r="W3" s="80">
        <v>43712.605787037035</v>
      </c>
      <c r="X3" s="83" t="s">
        <v>1233</v>
      </c>
      <c r="Y3" s="78"/>
      <c r="Z3" s="78"/>
      <c r="AA3" s="84" t="s">
        <v>1549</v>
      </c>
      <c r="AB3" s="84" t="s">
        <v>1865</v>
      </c>
      <c r="AC3" s="78" t="b">
        <v>0</v>
      </c>
      <c r="AD3" s="78">
        <v>68</v>
      </c>
      <c r="AE3" s="84" t="s">
        <v>1938</v>
      </c>
      <c r="AF3" s="78" t="b">
        <v>0</v>
      </c>
      <c r="AG3" s="78" t="s">
        <v>2020</v>
      </c>
      <c r="AH3" s="78"/>
      <c r="AI3" s="84" t="s">
        <v>1939</v>
      </c>
      <c r="AJ3" s="78" t="b">
        <v>0</v>
      </c>
      <c r="AK3" s="78">
        <v>14</v>
      </c>
      <c r="AL3" s="84" t="s">
        <v>1939</v>
      </c>
      <c r="AM3" s="78" t="s">
        <v>2035</v>
      </c>
      <c r="AN3" s="78" t="b">
        <v>0</v>
      </c>
      <c r="AO3" s="84" t="s">
        <v>1865</v>
      </c>
      <c r="AP3" s="78" t="s">
        <v>2059</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213</v>
      </c>
      <c r="B4" s="64" t="s">
        <v>213</v>
      </c>
      <c r="C4" s="65" t="s">
        <v>6162</v>
      </c>
      <c r="D4" s="66">
        <v>3</v>
      </c>
      <c r="E4" s="67" t="s">
        <v>132</v>
      </c>
      <c r="F4" s="68">
        <v>35</v>
      </c>
      <c r="G4" s="65"/>
      <c r="H4" s="69"/>
      <c r="I4" s="70"/>
      <c r="J4" s="70"/>
      <c r="K4" s="34" t="s">
        <v>65</v>
      </c>
      <c r="L4" s="77">
        <v>4</v>
      </c>
      <c r="M4" s="77"/>
      <c r="N4" s="72"/>
      <c r="O4" s="79" t="s">
        <v>176</v>
      </c>
      <c r="P4" s="81">
        <v>43742.13657407407</v>
      </c>
      <c r="Q4" s="79" t="s">
        <v>594</v>
      </c>
      <c r="R4" s="82" t="s">
        <v>857</v>
      </c>
      <c r="S4" s="79" t="s">
        <v>919</v>
      </c>
      <c r="T4" s="79"/>
      <c r="U4" s="79"/>
      <c r="V4" s="82" t="s">
        <v>1028</v>
      </c>
      <c r="W4" s="81">
        <v>43742.13657407407</v>
      </c>
      <c r="X4" s="82" t="s">
        <v>1234</v>
      </c>
      <c r="Y4" s="79"/>
      <c r="Z4" s="79"/>
      <c r="AA4" s="85" t="s">
        <v>1550</v>
      </c>
      <c r="AB4" s="79"/>
      <c r="AC4" s="79" t="b">
        <v>0</v>
      </c>
      <c r="AD4" s="79">
        <v>0</v>
      </c>
      <c r="AE4" s="85" t="s">
        <v>1939</v>
      </c>
      <c r="AF4" s="79" t="b">
        <v>1</v>
      </c>
      <c r="AG4" s="79" t="s">
        <v>2020</v>
      </c>
      <c r="AH4" s="79"/>
      <c r="AI4" s="85" t="s">
        <v>2030</v>
      </c>
      <c r="AJ4" s="79" t="b">
        <v>0</v>
      </c>
      <c r="AK4" s="79">
        <v>0</v>
      </c>
      <c r="AL4" s="85" t="s">
        <v>1939</v>
      </c>
      <c r="AM4" s="79" t="s">
        <v>2036</v>
      </c>
      <c r="AN4" s="79" t="b">
        <v>0</v>
      </c>
      <c r="AO4" s="85" t="s">
        <v>1550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7.142857142857143</v>
      </c>
      <c r="BH4" s="48">
        <v>0</v>
      </c>
      <c r="BI4" s="49">
        <v>0</v>
      </c>
      <c r="BJ4" s="48">
        <v>13</v>
      </c>
      <c r="BK4" s="49">
        <v>92.85714285714286</v>
      </c>
      <c r="BL4" s="48">
        <v>14</v>
      </c>
    </row>
    <row r="5" spans="1:64" ht="15">
      <c r="A5" s="64" t="s">
        <v>214</v>
      </c>
      <c r="B5" s="64" t="s">
        <v>439</v>
      </c>
      <c r="C5" s="65" t="s">
        <v>6162</v>
      </c>
      <c r="D5" s="66">
        <v>3</v>
      </c>
      <c r="E5" s="67" t="s">
        <v>132</v>
      </c>
      <c r="F5" s="68">
        <v>35</v>
      </c>
      <c r="G5" s="65"/>
      <c r="H5" s="69"/>
      <c r="I5" s="70"/>
      <c r="J5" s="70"/>
      <c r="K5" s="34" t="s">
        <v>65</v>
      </c>
      <c r="L5" s="77">
        <v>5</v>
      </c>
      <c r="M5" s="77"/>
      <c r="N5" s="72"/>
      <c r="O5" s="79" t="s">
        <v>592</v>
      </c>
      <c r="P5" s="81">
        <v>43742.224224537036</v>
      </c>
      <c r="Q5" s="79" t="s">
        <v>595</v>
      </c>
      <c r="R5" s="79"/>
      <c r="S5" s="79"/>
      <c r="T5" s="79"/>
      <c r="U5" s="79"/>
      <c r="V5" s="82" t="s">
        <v>1029</v>
      </c>
      <c r="W5" s="81">
        <v>43742.224224537036</v>
      </c>
      <c r="X5" s="82" t="s">
        <v>1235</v>
      </c>
      <c r="Y5" s="79"/>
      <c r="Z5" s="79"/>
      <c r="AA5" s="85" t="s">
        <v>1551</v>
      </c>
      <c r="AB5" s="85" t="s">
        <v>1866</v>
      </c>
      <c r="AC5" s="79" t="b">
        <v>0</v>
      </c>
      <c r="AD5" s="79">
        <v>1</v>
      </c>
      <c r="AE5" s="85" t="s">
        <v>1940</v>
      </c>
      <c r="AF5" s="79" t="b">
        <v>0</v>
      </c>
      <c r="AG5" s="79" t="s">
        <v>2020</v>
      </c>
      <c r="AH5" s="79"/>
      <c r="AI5" s="85" t="s">
        <v>1939</v>
      </c>
      <c r="AJ5" s="79" t="b">
        <v>0</v>
      </c>
      <c r="AK5" s="79">
        <v>0</v>
      </c>
      <c r="AL5" s="85" t="s">
        <v>1939</v>
      </c>
      <c r="AM5" s="79" t="s">
        <v>2037</v>
      </c>
      <c r="AN5" s="79" t="b">
        <v>0</v>
      </c>
      <c r="AO5" s="85" t="s">
        <v>1866</v>
      </c>
      <c r="AP5" s="79" t="s">
        <v>176</v>
      </c>
      <c r="AQ5" s="79">
        <v>0</v>
      </c>
      <c r="AR5" s="79">
        <v>0</v>
      </c>
      <c r="AS5" s="79"/>
      <c r="AT5" s="79"/>
      <c r="AU5" s="79"/>
      <c r="AV5" s="79"/>
      <c r="AW5" s="79"/>
      <c r="AX5" s="79"/>
      <c r="AY5" s="79"/>
      <c r="AZ5" s="79"/>
      <c r="BA5">
        <v>1</v>
      </c>
      <c r="BB5" s="78" t="str">
        <f>REPLACE(INDEX(GroupVertices[Group],MATCH(Edges[[#This Row],[Vertex 1]],GroupVertices[Vertex],0)),1,1,"")</f>
        <v>87</v>
      </c>
      <c r="BC5" s="78" t="str">
        <f>REPLACE(INDEX(GroupVertices[Group],MATCH(Edges[[#This Row],[Vertex 2]],GroupVertices[Vertex],0)),1,1,"")</f>
        <v>87</v>
      </c>
      <c r="BD5" s="48">
        <v>0</v>
      </c>
      <c r="BE5" s="49">
        <v>0</v>
      </c>
      <c r="BF5" s="48">
        <v>0</v>
      </c>
      <c r="BG5" s="49">
        <v>0</v>
      </c>
      <c r="BH5" s="48">
        <v>0</v>
      </c>
      <c r="BI5" s="49">
        <v>0</v>
      </c>
      <c r="BJ5" s="48">
        <v>16</v>
      </c>
      <c r="BK5" s="49">
        <v>100</v>
      </c>
      <c r="BL5" s="48">
        <v>16</v>
      </c>
    </row>
    <row r="6" spans="1:64" ht="15">
      <c r="A6" s="64" t="s">
        <v>215</v>
      </c>
      <c r="B6" s="64" t="s">
        <v>215</v>
      </c>
      <c r="C6" s="65" t="s">
        <v>6162</v>
      </c>
      <c r="D6" s="66">
        <v>3</v>
      </c>
      <c r="E6" s="67" t="s">
        <v>132</v>
      </c>
      <c r="F6" s="68">
        <v>35</v>
      </c>
      <c r="G6" s="65"/>
      <c r="H6" s="69"/>
      <c r="I6" s="70"/>
      <c r="J6" s="70"/>
      <c r="K6" s="34" t="s">
        <v>65</v>
      </c>
      <c r="L6" s="77">
        <v>6</v>
      </c>
      <c r="M6" s="77"/>
      <c r="N6" s="72"/>
      <c r="O6" s="79" t="s">
        <v>176</v>
      </c>
      <c r="P6" s="81">
        <v>43742.24458333333</v>
      </c>
      <c r="Q6" s="79" t="s">
        <v>596</v>
      </c>
      <c r="R6" s="79"/>
      <c r="S6" s="79"/>
      <c r="T6" s="79"/>
      <c r="U6" s="79"/>
      <c r="V6" s="82" t="s">
        <v>1030</v>
      </c>
      <c r="W6" s="81">
        <v>43742.24458333333</v>
      </c>
      <c r="X6" s="82" t="s">
        <v>1236</v>
      </c>
      <c r="Y6" s="79"/>
      <c r="Z6" s="79"/>
      <c r="AA6" s="85" t="s">
        <v>1552</v>
      </c>
      <c r="AB6" s="79"/>
      <c r="AC6" s="79" t="b">
        <v>0</v>
      </c>
      <c r="AD6" s="79">
        <v>0</v>
      </c>
      <c r="AE6" s="85" t="s">
        <v>1939</v>
      </c>
      <c r="AF6" s="79" t="b">
        <v>0</v>
      </c>
      <c r="AG6" s="79" t="s">
        <v>2020</v>
      </c>
      <c r="AH6" s="79"/>
      <c r="AI6" s="85" t="s">
        <v>1939</v>
      </c>
      <c r="AJ6" s="79" t="b">
        <v>0</v>
      </c>
      <c r="AK6" s="79">
        <v>0</v>
      </c>
      <c r="AL6" s="85" t="s">
        <v>1939</v>
      </c>
      <c r="AM6" s="79" t="s">
        <v>2038</v>
      </c>
      <c r="AN6" s="79" t="b">
        <v>0</v>
      </c>
      <c r="AO6" s="85" t="s">
        <v>1552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v>
      </c>
      <c r="BF6" s="48">
        <v>0</v>
      </c>
      <c r="BG6" s="49">
        <v>0</v>
      </c>
      <c r="BH6" s="48">
        <v>0</v>
      </c>
      <c r="BI6" s="49">
        <v>0</v>
      </c>
      <c r="BJ6" s="48">
        <v>24</v>
      </c>
      <c r="BK6" s="49">
        <v>96</v>
      </c>
      <c r="BL6" s="48">
        <v>25</v>
      </c>
    </row>
    <row r="7" spans="1:64" ht="15">
      <c r="A7" s="64" t="s">
        <v>216</v>
      </c>
      <c r="B7" s="64" t="s">
        <v>216</v>
      </c>
      <c r="C7" s="65" t="s">
        <v>6162</v>
      </c>
      <c r="D7" s="66">
        <v>3</v>
      </c>
      <c r="E7" s="67" t="s">
        <v>132</v>
      </c>
      <c r="F7" s="68">
        <v>35</v>
      </c>
      <c r="G7" s="65"/>
      <c r="H7" s="69"/>
      <c r="I7" s="70"/>
      <c r="J7" s="70"/>
      <c r="K7" s="34" t="s">
        <v>65</v>
      </c>
      <c r="L7" s="77">
        <v>7</v>
      </c>
      <c r="M7" s="77"/>
      <c r="N7" s="72"/>
      <c r="O7" s="79" t="s">
        <v>176</v>
      </c>
      <c r="P7" s="81">
        <v>43742.298634259256</v>
      </c>
      <c r="Q7" s="79" t="s">
        <v>597</v>
      </c>
      <c r="R7" s="82" t="s">
        <v>858</v>
      </c>
      <c r="S7" s="79" t="s">
        <v>919</v>
      </c>
      <c r="T7" s="79"/>
      <c r="U7" s="79"/>
      <c r="V7" s="82" t="s">
        <v>1031</v>
      </c>
      <c r="W7" s="81">
        <v>43742.298634259256</v>
      </c>
      <c r="X7" s="82" t="s">
        <v>1237</v>
      </c>
      <c r="Y7" s="79"/>
      <c r="Z7" s="79"/>
      <c r="AA7" s="85" t="s">
        <v>1553</v>
      </c>
      <c r="AB7" s="79"/>
      <c r="AC7" s="79" t="b">
        <v>0</v>
      </c>
      <c r="AD7" s="79">
        <v>0</v>
      </c>
      <c r="AE7" s="85" t="s">
        <v>1939</v>
      </c>
      <c r="AF7" s="79" t="b">
        <v>1</v>
      </c>
      <c r="AG7" s="79" t="s">
        <v>2020</v>
      </c>
      <c r="AH7" s="79"/>
      <c r="AI7" s="85" t="s">
        <v>2031</v>
      </c>
      <c r="AJ7" s="79" t="b">
        <v>0</v>
      </c>
      <c r="AK7" s="79">
        <v>0</v>
      </c>
      <c r="AL7" s="85" t="s">
        <v>1939</v>
      </c>
      <c r="AM7" s="79" t="s">
        <v>2037</v>
      </c>
      <c r="AN7" s="79" t="b">
        <v>0</v>
      </c>
      <c r="AO7" s="85" t="s">
        <v>1553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16</v>
      </c>
      <c r="BK7" s="49">
        <v>100</v>
      </c>
      <c r="BL7" s="48">
        <v>16</v>
      </c>
    </row>
    <row r="8" spans="1:64" ht="15">
      <c r="A8" s="64" t="s">
        <v>217</v>
      </c>
      <c r="B8" s="64" t="s">
        <v>217</v>
      </c>
      <c r="C8" s="65" t="s">
        <v>6162</v>
      </c>
      <c r="D8" s="66">
        <v>3</v>
      </c>
      <c r="E8" s="67" t="s">
        <v>132</v>
      </c>
      <c r="F8" s="68">
        <v>35</v>
      </c>
      <c r="G8" s="65"/>
      <c r="H8" s="69"/>
      <c r="I8" s="70"/>
      <c r="J8" s="70"/>
      <c r="K8" s="34" t="s">
        <v>65</v>
      </c>
      <c r="L8" s="77">
        <v>8</v>
      </c>
      <c r="M8" s="77"/>
      <c r="N8" s="72"/>
      <c r="O8" s="79" t="s">
        <v>176</v>
      </c>
      <c r="P8" s="81">
        <v>43742.461805555555</v>
      </c>
      <c r="Q8" s="79" t="s">
        <v>598</v>
      </c>
      <c r="R8" s="82" t="s">
        <v>859</v>
      </c>
      <c r="S8" s="79" t="s">
        <v>920</v>
      </c>
      <c r="T8" s="79" t="s">
        <v>946</v>
      </c>
      <c r="U8" s="79"/>
      <c r="V8" s="82" t="s">
        <v>1032</v>
      </c>
      <c r="W8" s="81">
        <v>43742.461805555555</v>
      </c>
      <c r="X8" s="82" t="s">
        <v>1238</v>
      </c>
      <c r="Y8" s="79"/>
      <c r="Z8" s="79"/>
      <c r="AA8" s="85" t="s">
        <v>1554</v>
      </c>
      <c r="AB8" s="79"/>
      <c r="AC8" s="79" t="b">
        <v>0</v>
      </c>
      <c r="AD8" s="79">
        <v>0</v>
      </c>
      <c r="AE8" s="85" t="s">
        <v>1939</v>
      </c>
      <c r="AF8" s="79" t="b">
        <v>0</v>
      </c>
      <c r="AG8" s="79" t="s">
        <v>2020</v>
      </c>
      <c r="AH8" s="79"/>
      <c r="AI8" s="85" t="s">
        <v>1939</v>
      </c>
      <c r="AJ8" s="79" t="b">
        <v>0</v>
      </c>
      <c r="AK8" s="79">
        <v>0</v>
      </c>
      <c r="AL8" s="85" t="s">
        <v>1939</v>
      </c>
      <c r="AM8" s="79" t="s">
        <v>217</v>
      </c>
      <c r="AN8" s="79" t="b">
        <v>0</v>
      </c>
      <c r="AO8" s="85" t="s">
        <v>1554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20</v>
      </c>
      <c r="BF8" s="48">
        <v>1</v>
      </c>
      <c r="BG8" s="49">
        <v>20</v>
      </c>
      <c r="BH8" s="48">
        <v>0</v>
      </c>
      <c r="BI8" s="49">
        <v>0</v>
      </c>
      <c r="BJ8" s="48">
        <v>3</v>
      </c>
      <c r="BK8" s="49">
        <v>60</v>
      </c>
      <c r="BL8" s="48">
        <v>5</v>
      </c>
    </row>
    <row r="9" spans="1:64" ht="15">
      <c r="A9" s="64" t="s">
        <v>218</v>
      </c>
      <c r="B9" s="64" t="s">
        <v>431</v>
      </c>
      <c r="C9" s="65" t="s">
        <v>6162</v>
      </c>
      <c r="D9" s="66">
        <v>3</v>
      </c>
      <c r="E9" s="67" t="s">
        <v>132</v>
      </c>
      <c r="F9" s="68">
        <v>35</v>
      </c>
      <c r="G9" s="65"/>
      <c r="H9" s="69"/>
      <c r="I9" s="70"/>
      <c r="J9" s="70"/>
      <c r="K9" s="34" t="s">
        <v>65</v>
      </c>
      <c r="L9" s="77">
        <v>9</v>
      </c>
      <c r="M9" s="77"/>
      <c r="N9" s="72"/>
      <c r="O9" s="79" t="s">
        <v>591</v>
      </c>
      <c r="P9" s="81">
        <v>43742.53486111111</v>
      </c>
      <c r="Q9" s="79" t="s">
        <v>599</v>
      </c>
      <c r="R9" s="79"/>
      <c r="S9" s="79"/>
      <c r="T9" s="79"/>
      <c r="U9" s="79"/>
      <c r="V9" s="82" t="s">
        <v>1033</v>
      </c>
      <c r="W9" s="81">
        <v>43742.53486111111</v>
      </c>
      <c r="X9" s="82" t="s">
        <v>1239</v>
      </c>
      <c r="Y9" s="79"/>
      <c r="Z9" s="79"/>
      <c r="AA9" s="85" t="s">
        <v>1555</v>
      </c>
      <c r="AB9" s="79"/>
      <c r="AC9" s="79" t="b">
        <v>0</v>
      </c>
      <c r="AD9" s="79">
        <v>0</v>
      </c>
      <c r="AE9" s="85" t="s">
        <v>1939</v>
      </c>
      <c r="AF9" s="79" t="b">
        <v>0</v>
      </c>
      <c r="AG9" s="79" t="s">
        <v>2020</v>
      </c>
      <c r="AH9" s="79"/>
      <c r="AI9" s="85" t="s">
        <v>1939</v>
      </c>
      <c r="AJ9" s="79" t="b">
        <v>0</v>
      </c>
      <c r="AK9" s="79">
        <v>1</v>
      </c>
      <c r="AL9" s="85" t="s">
        <v>1832</v>
      </c>
      <c r="AM9" s="79" t="s">
        <v>2037</v>
      </c>
      <c r="AN9" s="79" t="b">
        <v>0</v>
      </c>
      <c r="AO9" s="85" t="s">
        <v>1832</v>
      </c>
      <c r="AP9" s="79" t="s">
        <v>176</v>
      </c>
      <c r="AQ9" s="79">
        <v>0</v>
      </c>
      <c r="AR9" s="79">
        <v>0</v>
      </c>
      <c r="AS9" s="79"/>
      <c r="AT9" s="79"/>
      <c r="AU9" s="79"/>
      <c r="AV9" s="79"/>
      <c r="AW9" s="79"/>
      <c r="AX9" s="79"/>
      <c r="AY9" s="79"/>
      <c r="AZ9" s="79"/>
      <c r="BA9">
        <v>1</v>
      </c>
      <c r="BB9" s="78" t="str">
        <f>REPLACE(INDEX(GroupVertices[Group],MATCH(Edges[[#This Row],[Vertex 1]],GroupVertices[Vertex],0)),1,1,"")</f>
        <v>86</v>
      </c>
      <c r="BC9" s="78" t="str">
        <f>REPLACE(INDEX(GroupVertices[Group],MATCH(Edges[[#This Row],[Vertex 2]],GroupVertices[Vertex],0)),1,1,"")</f>
        <v>86</v>
      </c>
      <c r="BD9" s="48">
        <v>0</v>
      </c>
      <c r="BE9" s="49">
        <v>0</v>
      </c>
      <c r="BF9" s="48">
        <v>0</v>
      </c>
      <c r="BG9" s="49">
        <v>0</v>
      </c>
      <c r="BH9" s="48">
        <v>0</v>
      </c>
      <c r="BI9" s="49">
        <v>0</v>
      </c>
      <c r="BJ9" s="48">
        <v>7</v>
      </c>
      <c r="BK9" s="49">
        <v>100</v>
      </c>
      <c r="BL9" s="48">
        <v>7</v>
      </c>
    </row>
    <row r="10" spans="1:64" ht="15">
      <c r="A10" s="64" t="s">
        <v>219</v>
      </c>
      <c r="B10" s="64" t="s">
        <v>226</v>
      </c>
      <c r="C10" s="65" t="s">
        <v>6162</v>
      </c>
      <c r="D10" s="66">
        <v>3</v>
      </c>
      <c r="E10" s="67" t="s">
        <v>132</v>
      </c>
      <c r="F10" s="68">
        <v>35</v>
      </c>
      <c r="G10" s="65"/>
      <c r="H10" s="69"/>
      <c r="I10" s="70"/>
      <c r="J10" s="70"/>
      <c r="K10" s="34" t="s">
        <v>65</v>
      </c>
      <c r="L10" s="77">
        <v>10</v>
      </c>
      <c r="M10" s="77"/>
      <c r="N10" s="72"/>
      <c r="O10" s="79" t="s">
        <v>591</v>
      </c>
      <c r="P10" s="81">
        <v>43742.62001157407</v>
      </c>
      <c r="Q10" s="79" t="s">
        <v>600</v>
      </c>
      <c r="R10" s="79"/>
      <c r="S10" s="79"/>
      <c r="T10" s="79"/>
      <c r="U10" s="79"/>
      <c r="V10" s="82" t="s">
        <v>1034</v>
      </c>
      <c r="W10" s="81">
        <v>43742.62001157407</v>
      </c>
      <c r="X10" s="82" t="s">
        <v>1240</v>
      </c>
      <c r="Y10" s="79"/>
      <c r="Z10" s="79"/>
      <c r="AA10" s="85" t="s">
        <v>1556</v>
      </c>
      <c r="AB10" s="79"/>
      <c r="AC10" s="79" t="b">
        <v>0</v>
      </c>
      <c r="AD10" s="79">
        <v>0</v>
      </c>
      <c r="AE10" s="85" t="s">
        <v>1939</v>
      </c>
      <c r="AF10" s="79" t="b">
        <v>0</v>
      </c>
      <c r="AG10" s="79" t="s">
        <v>2020</v>
      </c>
      <c r="AH10" s="79"/>
      <c r="AI10" s="85" t="s">
        <v>1939</v>
      </c>
      <c r="AJ10" s="79" t="b">
        <v>0</v>
      </c>
      <c r="AK10" s="79">
        <v>19</v>
      </c>
      <c r="AL10" s="85" t="s">
        <v>1563</v>
      </c>
      <c r="AM10" s="79" t="s">
        <v>2037</v>
      </c>
      <c r="AN10" s="79" t="b">
        <v>0</v>
      </c>
      <c r="AO10" s="85" t="s">
        <v>1563</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12</v>
      </c>
      <c r="BK10" s="49">
        <v>100</v>
      </c>
      <c r="BL10" s="48">
        <v>12</v>
      </c>
    </row>
    <row r="11" spans="1:64" ht="15">
      <c r="A11" s="64" t="s">
        <v>220</v>
      </c>
      <c r="B11" s="64" t="s">
        <v>226</v>
      </c>
      <c r="C11" s="65" t="s">
        <v>6162</v>
      </c>
      <c r="D11" s="66">
        <v>3</v>
      </c>
      <c r="E11" s="67" t="s">
        <v>132</v>
      </c>
      <c r="F11" s="68">
        <v>35</v>
      </c>
      <c r="G11" s="65"/>
      <c r="H11" s="69"/>
      <c r="I11" s="70"/>
      <c r="J11" s="70"/>
      <c r="K11" s="34" t="s">
        <v>65</v>
      </c>
      <c r="L11" s="77">
        <v>11</v>
      </c>
      <c r="M11" s="77"/>
      <c r="N11" s="72"/>
      <c r="O11" s="79" t="s">
        <v>591</v>
      </c>
      <c r="P11" s="81">
        <v>43742.62222222222</v>
      </c>
      <c r="Q11" s="79" t="s">
        <v>600</v>
      </c>
      <c r="R11" s="79"/>
      <c r="S11" s="79"/>
      <c r="T11" s="79"/>
      <c r="U11" s="79"/>
      <c r="V11" s="82" t="s">
        <v>1035</v>
      </c>
      <c r="W11" s="81">
        <v>43742.62222222222</v>
      </c>
      <c r="X11" s="82" t="s">
        <v>1241</v>
      </c>
      <c r="Y11" s="79"/>
      <c r="Z11" s="79"/>
      <c r="AA11" s="85" t="s">
        <v>1557</v>
      </c>
      <c r="AB11" s="79"/>
      <c r="AC11" s="79" t="b">
        <v>0</v>
      </c>
      <c r="AD11" s="79">
        <v>0</v>
      </c>
      <c r="AE11" s="85" t="s">
        <v>1939</v>
      </c>
      <c r="AF11" s="79" t="b">
        <v>0</v>
      </c>
      <c r="AG11" s="79" t="s">
        <v>2020</v>
      </c>
      <c r="AH11" s="79"/>
      <c r="AI11" s="85" t="s">
        <v>1939</v>
      </c>
      <c r="AJ11" s="79" t="b">
        <v>0</v>
      </c>
      <c r="AK11" s="79">
        <v>19</v>
      </c>
      <c r="AL11" s="85" t="s">
        <v>1563</v>
      </c>
      <c r="AM11" s="79" t="s">
        <v>2038</v>
      </c>
      <c r="AN11" s="79" t="b">
        <v>0</v>
      </c>
      <c r="AO11" s="85" t="s">
        <v>1563</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12</v>
      </c>
      <c r="BK11" s="49">
        <v>100</v>
      </c>
      <c r="BL11" s="48">
        <v>12</v>
      </c>
    </row>
    <row r="12" spans="1:64" ht="15">
      <c r="A12" s="64" t="s">
        <v>221</v>
      </c>
      <c r="B12" s="64" t="s">
        <v>440</v>
      </c>
      <c r="C12" s="65" t="s">
        <v>6162</v>
      </c>
      <c r="D12" s="66">
        <v>3</v>
      </c>
      <c r="E12" s="67" t="s">
        <v>132</v>
      </c>
      <c r="F12" s="68">
        <v>35</v>
      </c>
      <c r="G12" s="65"/>
      <c r="H12" s="69"/>
      <c r="I12" s="70"/>
      <c r="J12" s="70"/>
      <c r="K12" s="34" t="s">
        <v>65</v>
      </c>
      <c r="L12" s="77">
        <v>12</v>
      </c>
      <c r="M12" s="77"/>
      <c r="N12" s="72"/>
      <c r="O12" s="79" t="s">
        <v>592</v>
      </c>
      <c r="P12" s="81">
        <v>43742.667592592596</v>
      </c>
      <c r="Q12" s="79" t="s">
        <v>601</v>
      </c>
      <c r="R12" s="79"/>
      <c r="S12" s="79"/>
      <c r="T12" s="79"/>
      <c r="U12" s="79"/>
      <c r="V12" s="82" t="s">
        <v>1036</v>
      </c>
      <c r="W12" s="81">
        <v>43742.667592592596</v>
      </c>
      <c r="X12" s="82" t="s">
        <v>1242</v>
      </c>
      <c r="Y12" s="79"/>
      <c r="Z12" s="79"/>
      <c r="AA12" s="85" t="s">
        <v>1558</v>
      </c>
      <c r="AB12" s="85" t="s">
        <v>1867</v>
      </c>
      <c r="AC12" s="79" t="b">
        <v>0</v>
      </c>
      <c r="AD12" s="79">
        <v>0</v>
      </c>
      <c r="AE12" s="85" t="s">
        <v>1941</v>
      </c>
      <c r="AF12" s="79" t="b">
        <v>0</v>
      </c>
      <c r="AG12" s="79" t="s">
        <v>2020</v>
      </c>
      <c r="AH12" s="79"/>
      <c r="AI12" s="85" t="s">
        <v>1939</v>
      </c>
      <c r="AJ12" s="79" t="b">
        <v>0</v>
      </c>
      <c r="AK12" s="79">
        <v>0</v>
      </c>
      <c r="AL12" s="85" t="s">
        <v>1939</v>
      </c>
      <c r="AM12" s="79" t="s">
        <v>2038</v>
      </c>
      <c r="AN12" s="79" t="b">
        <v>0</v>
      </c>
      <c r="AO12" s="85" t="s">
        <v>1867</v>
      </c>
      <c r="AP12" s="79" t="s">
        <v>176</v>
      </c>
      <c r="AQ12" s="79">
        <v>0</v>
      </c>
      <c r="AR12" s="79">
        <v>0</v>
      </c>
      <c r="AS12" s="79"/>
      <c r="AT12" s="79"/>
      <c r="AU12" s="79"/>
      <c r="AV12" s="79"/>
      <c r="AW12" s="79"/>
      <c r="AX12" s="79"/>
      <c r="AY12" s="79"/>
      <c r="AZ12" s="79"/>
      <c r="BA12">
        <v>1</v>
      </c>
      <c r="BB12" s="78" t="str">
        <f>REPLACE(INDEX(GroupVertices[Group],MATCH(Edges[[#This Row],[Vertex 1]],GroupVertices[Vertex],0)),1,1,"")</f>
        <v>85</v>
      </c>
      <c r="BC12" s="78" t="str">
        <f>REPLACE(INDEX(GroupVertices[Group],MATCH(Edges[[#This Row],[Vertex 2]],GroupVertices[Vertex],0)),1,1,"")</f>
        <v>85</v>
      </c>
      <c r="BD12" s="48">
        <v>0</v>
      </c>
      <c r="BE12" s="49">
        <v>0</v>
      </c>
      <c r="BF12" s="48">
        <v>0</v>
      </c>
      <c r="BG12" s="49">
        <v>0</v>
      </c>
      <c r="BH12" s="48">
        <v>0</v>
      </c>
      <c r="BI12" s="49">
        <v>0</v>
      </c>
      <c r="BJ12" s="48">
        <v>35</v>
      </c>
      <c r="BK12" s="49">
        <v>100</v>
      </c>
      <c r="BL12" s="48">
        <v>35</v>
      </c>
    </row>
    <row r="13" spans="1:64" ht="15">
      <c r="A13" s="64" t="s">
        <v>222</v>
      </c>
      <c r="B13" s="64" t="s">
        <v>222</v>
      </c>
      <c r="C13" s="65" t="s">
        <v>6162</v>
      </c>
      <c r="D13" s="66">
        <v>3</v>
      </c>
      <c r="E13" s="67" t="s">
        <v>132</v>
      </c>
      <c r="F13" s="68">
        <v>35</v>
      </c>
      <c r="G13" s="65"/>
      <c r="H13" s="69"/>
      <c r="I13" s="70"/>
      <c r="J13" s="70"/>
      <c r="K13" s="34" t="s">
        <v>65</v>
      </c>
      <c r="L13" s="77">
        <v>13</v>
      </c>
      <c r="M13" s="77"/>
      <c r="N13" s="72"/>
      <c r="O13" s="79" t="s">
        <v>176</v>
      </c>
      <c r="P13" s="81">
        <v>43742.698541666665</v>
      </c>
      <c r="Q13" s="79" t="s">
        <v>602</v>
      </c>
      <c r="R13" s="82" t="s">
        <v>860</v>
      </c>
      <c r="S13" s="79" t="s">
        <v>919</v>
      </c>
      <c r="T13" s="79"/>
      <c r="U13" s="79"/>
      <c r="V13" s="82" t="s">
        <v>1037</v>
      </c>
      <c r="W13" s="81">
        <v>43742.698541666665</v>
      </c>
      <c r="X13" s="82" t="s">
        <v>1243</v>
      </c>
      <c r="Y13" s="79"/>
      <c r="Z13" s="79"/>
      <c r="AA13" s="85" t="s">
        <v>1559</v>
      </c>
      <c r="AB13" s="79"/>
      <c r="AC13" s="79" t="b">
        <v>0</v>
      </c>
      <c r="AD13" s="79">
        <v>0</v>
      </c>
      <c r="AE13" s="85" t="s">
        <v>1939</v>
      </c>
      <c r="AF13" s="79" t="b">
        <v>1</v>
      </c>
      <c r="AG13" s="79" t="s">
        <v>2020</v>
      </c>
      <c r="AH13" s="79"/>
      <c r="AI13" s="85" t="s">
        <v>2032</v>
      </c>
      <c r="AJ13" s="79" t="b">
        <v>0</v>
      </c>
      <c r="AK13" s="79">
        <v>0</v>
      </c>
      <c r="AL13" s="85" t="s">
        <v>1939</v>
      </c>
      <c r="AM13" s="79" t="s">
        <v>2035</v>
      </c>
      <c r="AN13" s="79" t="b">
        <v>0</v>
      </c>
      <c r="AO13" s="85" t="s">
        <v>1559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9.090909090909092</v>
      </c>
      <c r="BF13" s="48">
        <v>1</v>
      </c>
      <c r="BG13" s="49">
        <v>9.090909090909092</v>
      </c>
      <c r="BH13" s="48">
        <v>0</v>
      </c>
      <c r="BI13" s="49">
        <v>0</v>
      </c>
      <c r="BJ13" s="48">
        <v>9</v>
      </c>
      <c r="BK13" s="49">
        <v>81.81818181818181</v>
      </c>
      <c r="BL13" s="48">
        <v>11</v>
      </c>
    </row>
    <row r="14" spans="1:64" ht="15">
      <c r="A14" s="64" t="s">
        <v>223</v>
      </c>
      <c r="B14" s="64" t="s">
        <v>223</v>
      </c>
      <c r="C14" s="65" t="s">
        <v>6162</v>
      </c>
      <c r="D14" s="66">
        <v>3</v>
      </c>
      <c r="E14" s="67" t="s">
        <v>132</v>
      </c>
      <c r="F14" s="68">
        <v>35</v>
      </c>
      <c r="G14" s="65"/>
      <c r="H14" s="69"/>
      <c r="I14" s="70"/>
      <c r="J14" s="70"/>
      <c r="K14" s="34" t="s">
        <v>65</v>
      </c>
      <c r="L14" s="77">
        <v>14</v>
      </c>
      <c r="M14" s="77"/>
      <c r="N14" s="72"/>
      <c r="O14" s="79" t="s">
        <v>176</v>
      </c>
      <c r="P14" s="81">
        <v>43742.73840277778</v>
      </c>
      <c r="Q14" s="79" t="s">
        <v>603</v>
      </c>
      <c r="R14" s="79"/>
      <c r="S14" s="79"/>
      <c r="T14" s="79"/>
      <c r="U14" s="79"/>
      <c r="V14" s="82" t="s">
        <v>1038</v>
      </c>
      <c r="W14" s="81">
        <v>43742.73840277778</v>
      </c>
      <c r="X14" s="82" t="s">
        <v>1244</v>
      </c>
      <c r="Y14" s="79"/>
      <c r="Z14" s="79"/>
      <c r="AA14" s="85" t="s">
        <v>1560</v>
      </c>
      <c r="AB14" s="79"/>
      <c r="AC14" s="79" t="b">
        <v>0</v>
      </c>
      <c r="AD14" s="79">
        <v>0</v>
      </c>
      <c r="AE14" s="85" t="s">
        <v>1939</v>
      </c>
      <c r="AF14" s="79" t="b">
        <v>0</v>
      </c>
      <c r="AG14" s="79" t="s">
        <v>2021</v>
      </c>
      <c r="AH14" s="79"/>
      <c r="AI14" s="85" t="s">
        <v>1939</v>
      </c>
      <c r="AJ14" s="79" t="b">
        <v>0</v>
      </c>
      <c r="AK14" s="79">
        <v>0</v>
      </c>
      <c r="AL14" s="85" t="s">
        <v>1939</v>
      </c>
      <c r="AM14" s="79" t="s">
        <v>2038</v>
      </c>
      <c r="AN14" s="79" t="b">
        <v>0</v>
      </c>
      <c r="AO14" s="85" t="s">
        <v>1560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7</v>
      </c>
      <c r="BK14" s="49">
        <v>100</v>
      </c>
      <c r="BL14" s="48">
        <v>7</v>
      </c>
    </row>
    <row r="15" spans="1:64" ht="15">
      <c r="A15" s="64" t="s">
        <v>224</v>
      </c>
      <c r="B15" s="64" t="s">
        <v>441</v>
      </c>
      <c r="C15" s="65" t="s">
        <v>6162</v>
      </c>
      <c r="D15" s="66">
        <v>3</v>
      </c>
      <c r="E15" s="67" t="s">
        <v>132</v>
      </c>
      <c r="F15" s="68">
        <v>35</v>
      </c>
      <c r="G15" s="65"/>
      <c r="H15" s="69"/>
      <c r="I15" s="70"/>
      <c r="J15" s="70"/>
      <c r="K15" s="34" t="s">
        <v>65</v>
      </c>
      <c r="L15" s="77">
        <v>15</v>
      </c>
      <c r="M15" s="77"/>
      <c r="N15" s="72"/>
      <c r="O15" s="79" t="s">
        <v>591</v>
      </c>
      <c r="P15" s="81">
        <v>43742.7534375</v>
      </c>
      <c r="Q15" s="79" t="s">
        <v>604</v>
      </c>
      <c r="R15" s="79"/>
      <c r="S15" s="79"/>
      <c r="T15" s="79"/>
      <c r="U15" s="79"/>
      <c r="V15" s="82" t="s">
        <v>1039</v>
      </c>
      <c r="W15" s="81">
        <v>43742.7534375</v>
      </c>
      <c r="X15" s="82" t="s">
        <v>1245</v>
      </c>
      <c r="Y15" s="79"/>
      <c r="Z15" s="79"/>
      <c r="AA15" s="85" t="s">
        <v>1561</v>
      </c>
      <c r="AB15" s="85" t="s">
        <v>1868</v>
      </c>
      <c r="AC15" s="79" t="b">
        <v>0</v>
      </c>
      <c r="AD15" s="79">
        <v>0</v>
      </c>
      <c r="AE15" s="85" t="s">
        <v>1942</v>
      </c>
      <c r="AF15" s="79" t="b">
        <v>0</v>
      </c>
      <c r="AG15" s="79" t="s">
        <v>2022</v>
      </c>
      <c r="AH15" s="79"/>
      <c r="AI15" s="85" t="s">
        <v>1939</v>
      </c>
      <c r="AJ15" s="79" t="b">
        <v>0</v>
      </c>
      <c r="AK15" s="79">
        <v>0</v>
      </c>
      <c r="AL15" s="85" t="s">
        <v>1939</v>
      </c>
      <c r="AM15" s="79" t="s">
        <v>2035</v>
      </c>
      <c r="AN15" s="79" t="b">
        <v>0</v>
      </c>
      <c r="AO15" s="85" t="s">
        <v>1868</v>
      </c>
      <c r="AP15" s="79" t="s">
        <v>176</v>
      </c>
      <c r="AQ15" s="79">
        <v>0</v>
      </c>
      <c r="AR15" s="79">
        <v>0</v>
      </c>
      <c r="AS15" s="79"/>
      <c r="AT15" s="79"/>
      <c r="AU15" s="79"/>
      <c r="AV15" s="79"/>
      <c r="AW15" s="79"/>
      <c r="AX15" s="79"/>
      <c r="AY15" s="79"/>
      <c r="AZ15" s="79"/>
      <c r="BA15">
        <v>1</v>
      </c>
      <c r="BB15" s="78" t="str">
        <f>REPLACE(INDEX(GroupVertices[Group],MATCH(Edges[[#This Row],[Vertex 1]],GroupVertices[Vertex],0)),1,1,"")</f>
        <v>17</v>
      </c>
      <c r="BC15" s="78" t="str">
        <f>REPLACE(INDEX(GroupVertices[Group],MATCH(Edges[[#This Row],[Vertex 2]],GroupVertices[Vertex],0)),1,1,"")</f>
        <v>17</v>
      </c>
      <c r="BD15" s="48"/>
      <c r="BE15" s="49"/>
      <c r="BF15" s="48"/>
      <c r="BG15" s="49"/>
      <c r="BH15" s="48"/>
      <c r="BI15" s="49"/>
      <c r="BJ15" s="48"/>
      <c r="BK15" s="49"/>
      <c r="BL15" s="48"/>
    </row>
    <row r="16" spans="1:64" ht="15">
      <c r="A16" s="64" t="s">
        <v>224</v>
      </c>
      <c r="B16" s="64" t="s">
        <v>442</v>
      </c>
      <c r="C16" s="65" t="s">
        <v>6162</v>
      </c>
      <c r="D16" s="66">
        <v>3</v>
      </c>
      <c r="E16" s="67" t="s">
        <v>132</v>
      </c>
      <c r="F16" s="68">
        <v>35</v>
      </c>
      <c r="G16" s="65"/>
      <c r="H16" s="69"/>
      <c r="I16" s="70"/>
      <c r="J16" s="70"/>
      <c r="K16" s="34" t="s">
        <v>65</v>
      </c>
      <c r="L16" s="77">
        <v>16</v>
      </c>
      <c r="M16" s="77"/>
      <c r="N16" s="72"/>
      <c r="O16" s="79" t="s">
        <v>591</v>
      </c>
      <c r="P16" s="81">
        <v>43742.7534375</v>
      </c>
      <c r="Q16" s="79" t="s">
        <v>604</v>
      </c>
      <c r="R16" s="79"/>
      <c r="S16" s="79"/>
      <c r="T16" s="79"/>
      <c r="U16" s="79"/>
      <c r="V16" s="82" t="s">
        <v>1039</v>
      </c>
      <c r="W16" s="81">
        <v>43742.7534375</v>
      </c>
      <c r="X16" s="82" t="s">
        <v>1245</v>
      </c>
      <c r="Y16" s="79"/>
      <c r="Z16" s="79"/>
      <c r="AA16" s="85" t="s">
        <v>1561</v>
      </c>
      <c r="AB16" s="85" t="s">
        <v>1868</v>
      </c>
      <c r="AC16" s="79" t="b">
        <v>0</v>
      </c>
      <c r="AD16" s="79">
        <v>0</v>
      </c>
      <c r="AE16" s="85" t="s">
        <v>1942</v>
      </c>
      <c r="AF16" s="79" t="b">
        <v>0</v>
      </c>
      <c r="AG16" s="79" t="s">
        <v>2022</v>
      </c>
      <c r="AH16" s="79"/>
      <c r="AI16" s="85" t="s">
        <v>1939</v>
      </c>
      <c r="AJ16" s="79" t="b">
        <v>0</v>
      </c>
      <c r="AK16" s="79">
        <v>0</v>
      </c>
      <c r="AL16" s="85" t="s">
        <v>1939</v>
      </c>
      <c r="AM16" s="79" t="s">
        <v>2035</v>
      </c>
      <c r="AN16" s="79" t="b">
        <v>0</v>
      </c>
      <c r="AO16" s="85" t="s">
        <v>1868</v>
      </c>
      <c r="AP16" s="79" t="s">
        <v>176</v>
      </c>
      <c r="AQ16" s="79">
        <v>0</v>
      </c>
      <c r="AR16" s="79">
        <v>0</v>
      </c>
      <c r="AS16" s="79"/>
      <c r="AT16" s="79"/>
      <c r="AU16" s="79"/>
      <c r="AV16" s="79"/>
      <c r="AW16" s="79"/>
      <c r="AX16" s="79"/>
      <c r="AY16" s="79"/>
      <c r="AZ16" s="79"/>
      <c r="BA16">
        <v>1</v>
      </c>
      <c r="BB16" s="78" t="str">
        <f>REPLACE(INDEX(GroupVertices[Group],MATCH(Edges[[#This Row],[Vertex 1]],GroupVertices[Vertex],0)),1,1,"")</f>
        <v>17</v>
      </c>
      <c r="BC16" s="78" t="str">
        <f>REPLACE(INDEX(GroupVertices[Group],MATCH(Edges[[#This Row],[Vertex 2]],GroupVertices[Vertex],0)),1,1,"")</f>
        <v>17</v>
      </c>
      <c r="BD16" s="48"/>
      <c r="BE16" s="49"/>
      <c r="BF16" s="48"/>
      <c r="BG16" s="49"/>
      <c r="BH16" s="48"/>
      <c r="BI16" s="49"/>
      <c r="BJ16" s="48"/>
      <c r="BK16" s="49"/>
      <c r="BL16" s="48"/>
    </row>
    <row r="17" spans="1:64" ht="15">
      <c r="A17" s="64" t="s">
        <v>224</v>
      </c>
      <c r="B17" s="64" t="s">
        <v>443</v>
      </c>
      <c r="C17" s="65" t="s">
        <v>6162</v>
      </c>
      <c r="D17" s="66">
        <v>3</v>
      </c>
      <c r="E17" s="67" t="s">
        <v>132</v>
      </c>
      <c r="F17" s="68">
        <v>35</v>
      </c>
      <c r="G17" s="65"/>
      <c r="H17" s="69"/>
      <c r="I17" s="70"/>
      <c r="J17" s="70"/>
      <c r="K17" s="34" t="s">
        <v>65</v>
      </c>
      <c r="L17" s="77">
        <v>17</v>
      </c>
      <c r="M17" s="77"/>
      <c r="N17" s="72"/>
      <c r="O17" s="79" t="s">
        <v>591</v>
      </c>
      <c r="P17" s="81">
        <v>43742.7534375</v>
      </c>
      <c r="Q17" s="79" t="s">
        <v>604</v>
      </c>
      <c r="R17" s="79"/>
      <c r="S17" s="79"/>
      <c r="T17" s="79"/>
      <c r="U17" s="79"/>
      <c r="V17" s="82" t="s">
        <v>1039</v>
      </c>
      <c r="W17" s="81">
        <v>43742.7534375</v>
      </c>
      <c r="X17" s="82" t="s">
        <v>1245</v>
      </c>
      <c r="Y17" s="79"/>
      <c r="Z17" s="79"/>
      <c r="AA17" s="85" t="s">
        <v>1561</v>
      </c>
      <c r="AB17" s="85" t="s">
        <v>1868</v>
      </c>
      <c r="AC17" s="79" t="b">
        <v>0</v>
      </c>
      <c r="AD17" s="79">
        <v>0</v>
      </c>
      <c r="AE17" s="85" t="s">
        <v>1942</v>
      </c>
      <c r="AF17" s="79" t="b">
        <v>0</v>
      </c>
      <c r="AG17" s="79" t="s">
        <v>2022</v>
      </c>
      <c r="AH17" s="79"/>
      <c r="AI17" s="85" t="s">
        <v>1939</v>
      </c>
      <c r="AJ17" s="79" t="b">
        <v>0</v>
      </c>
      <c r="AK17" s="79">
        <v>0</v>
      </c>
      <c r="AL17" s="85" t="s">
        <v>1939</v>
      </c>
      <c r="AM17" s="79" t="s">
        <v>2035</v>
      </c>
      <c r="AN17" s="79" t="b">
        <v>0</v>
      </c>
      <c r="AO17" s="85" t="s">
        <v>1868</v>
      </c>
      <c r="AP17" s="79" t="s">
        <v>176</v>
      </c>
      <c r="AQ17" s="79">
        <v>0</v>
      </c>
      <c r="AR17" s="79">
        <v>0</v>
      </c>
      <c r="AS17" s="79"/>
      <c r="AT17" s="79"/>
      <c r="AU17" s="79"/>
      <c r="AV17" s="79"/>
      <c r="AW17" s="79"/>
      <c r="AX17" s="79"/>
      <c r="AY17" s="79"/>
      <c r="AZ17" s="79"/>
      <c r="BA17">
        <v>1</v>
      </c>
      <c r="BB17" s="78" t="str">
        <f>REPLACE(INDEX(GroupVertices[Group],MATCH(Edges[[#This Row],[Vertex 1]],GroupVertices[Vertex],0)),1,1,"")</f>
        <v>17</v>
      </c>
      <c r="BC17" s="78" t="str">
        <f>REPLACE(INDEX(GroupVertices[Group],MATCH(Edges[[#This Row],[Vertex 2]],GroupVertices[Vertex],0)),1,1,"")</f>
        <v>17</v>
      </c>
      <c r="BD17" s="48"/>
      <c r="BE17" s="49"/>
      <c r="BF17" s="48"/>
      <c r="BG17" s="49"/>
      <c r="BH17" s="48"/>
      <c r="BI17" s="49"/>
      <c r="BJ17" s="48"/>
      <c r="BK17" s="49"/>
      <c r="BL17" s="48"/>
    </row>
    <row r="18" spans="1:64" ht="15">
      <c r="A18" s="64" t="s">
        <v>224</v>
      </c>
      <c r="B18" s="64" t="s">
        <v>444</v>
      </c>
      <c r="C18" s="65" t="s">
        <v>6162</v>
      </c>
      <c r="D18" s="66">
        <v>3</v>
      </c>
      <c r="E18" s="67" t="s">
        <v>132</v>
      </c>
      <c r="F18" s="68">
        <v>35</v>
      </c>
      <c r="G18" s="65"/>
      <c r="H18" s="69"/>
      <c r="I18" s="70"/>
      <c r="J18" s="70"/>
      <c r="K18" s="34" t="s">
        <v>65</v>
      </c>
      <c r="L18" s="77">
        <v>18</v>
      </c>
      <c r="M18" s="77"/>
      <c r="N18" s="72"/>
      <c r="O18" s="79" t="s">
        <v>592</v>
      </c>
      <c r="P18" s="81">
        <v>43742.7534375</v>
      </c>
      <c r="Q18" s="79" t="s">
        <v>604</v>
      </c>
      <c r="R18" s="79"/>
      <c r="S18" s="79"/>
      <c r="T18" s="79"/>
      <c r="U18" s="79"/>
      <c r="V18" s="82" t="s">
        <v>1039</v>
      </c>
      <c r="W18" s="81">
        <v>43742.7534375</v>
      </c>
      <c r="X18" s="82" t="s">
        <v>1245</v>
      </c>
      <c r="Y18" s="79"/>
      <c r="Z18" s="79"/>
      <c r="AA18" s="85" t="s">
        <v>1561</v>
      </c>
      <c r="AB18" s="85" t="s">
        <v>1868</v>
      </c>
      <c r="AC18" s="79" t="b">
        <v>0</v>
      </c>
      <c r="AD18" s="79">
        <v>0</v>
      </c>
      <c r="AE18" s="85" t="s">
        <v>1942</v>
      </c>
      <c r="AF18" s="79" t="b">
        <v>0</v>
      </c>
      <c r="AG18" s="79" t="s">
        <v>2022</v>
      </c>
      <c r="AH18" s="79"/>
      <c r="AI18" s="85" t="s">
        <v>1939</v>
      </c>
      <c r="AJ18" s="79" t="b">
        <v>0</v>
      </c>
      <c r="AK18" s="79">
        <v>0</v>
      </c>
      <c r="AL18" s="85" t="s">
        <v>1939</v>
      </c>
      <c r="AM18" s="79" t="s">
        <v>2035</v>
      </c>
      <c r="AN18" s="79" t="b">
        <v>0</v>
      </c>
      <c r="AO18" s="85" t="s">
        <v>1868</v>
      </c>
      <c r="AP18" s="79" t="s">
        <v>176</v>
      </c>
      <c r="AQ18" s="79">
        <v>0</v>
      </c>
      <c r="AR18" s="79">
        <v>0</v>
      </c>
      <c r="AS18" s="79"/>
      <c r="AT18" s="79"/>
      <c r="AU18" s="79"/>
      <c r="AV18" s="79"/>
      <c r="AW18" s="79"/>
      <c r="AX18" s="79"/>
      <c r="AY18" s="79"/>
      <c r="AZ18" s="79"/>
      <c r="BA18">
        <v>1</v>
      </c>
      <c r="BB18" s="78" t="str">
        <f>REPLACE(INDEX(GroupVertices[Group],MATCH(Edges[[#This Row],[Vertex 1]],GroupVertices[Vertex],0)),1,1,"")</f>
        <v>17</v>
      </c>
      <c r="BC18" s="78" t="str">
        <f>REPLACE(INDEX(GroupVertices[Group],MATCH(Edges[[#This Row],[Vertex 2]],GroupVertices[Vertex],0)),1,1,"")</f>
        <v>17</v>
      </c>
      <c r="BD18" s="48">
        <v>0</v>
      </c>
      <c r="BE18" s="49">
        <v>0</v>
      </c>
      <c r="BF18" s="48">
        <v>0</v>
      </c>
      <c r="BG18" s="49">
        <v>0</v>
      </c>
      <c r="BH18" s="48">
        <v>0</v>
      </c>
      <c r="BI18" s="49">
        <v>0</v>
      </c>
      <c r="BJ18" s="48">
        <v>26</v>
      </c>
      <c r="BK18" s="49">
        <v>100</v>
      </c>
      <c r="BL18" s="48">
        <v>26</v>
      </c>
    </row>
    <row r="19" spans="1:64" ht="15">
      <c r="A19" s="64" t="s">
        <v>225</v>
      </c>
      <c r="B19" s="64" t="s">
        <v>226</v>
      </c>
      <c r="C19" s="65" t="s">
        <v>6162</v>
      </c>
      <c r="D19" s="66">
        <v>3</v>
      </c>
      <c r="E19" s="67" t="s">
        <v>132</v>
      </c>
      <c r="F19" s="68">
        <v>35</v>
      </c>
      <c r="G19" s="65"/>
      <c r="H19" s="69"/>
      <c r="I19" s="70"/>
      <c r="J19" s="70"/>
      <c r="K19" s="34" t="s">
        <v>65</v>
      </c>
      <c r="L19" s="77">
        <v>19</v>
      </c>
      <c r="M19" s="77"/>
      <c r="N19" s="72"/>
      <c r="O19" s="79" t="s">
        <v>591</v>
      </c>
      <c r="P19" s="81">
        <v>43742.77960648148</v>
      </c>
      <c r="Q19" s="79" t="s">
        <v>600</v>
      </c>
      <c r="R19" s="79"/>
      <c r="S19" s="79"/>
      <c r="T19" s="79"/>
      <c r="U19" s="79"/>
      <c r="V19" s="82" t="s">
        <v>1040</v>
      </c>
      <c r="W19" s="81">
        <v>43742.77960648148</v>
      </c>
      <c r="X19" s="82" t="s">
        <v>1246</v>
      </c>
      <c r="Y19" s="79"/>
      <c r="Z19" s="79"/>
      <c r="AA19" s="85" t="s">
        <v>1562</v>
      </c>
      <c r="AB19" s="79"/>
      <c r="AC19" s="79" t="b">
        <v>0</v>
      </c>
      <c r="AD19" s="79">
        <v>0</v>
      </c>
      <c r="AE19" s="85" t="s">
        <v>1939</v>
      </c>
      <c r="AF19" s="79" t="b">
        <v>0</v>
      </c>
      <c r="AG19" s="79" t="s">
        <v>2020</v>
      </c>
      <c r="AH19" s="79"/>
      <c r="AI19" s="85" t="s">
        <v>1939</v>
      </c>
      <c r="AJ19" s="79" t="b">
        <v>0</v>
      </c>
      <c r="AK19" s="79">
        <v>19</v>
      </c>
      <c r="AL19" s="85" t="s">
        <v>1563</v>
      </c>
      <c r="AM19" s="79" t="s">
        <v>2038</v>
      </c>
      <c r="AN19" s="79" t="b">
        <v>0</v>
      </c>
      <c r="AO19" s="85" t="s">
        <v>1563</v>
      </c>
      <c r="AP19" s="79" t="s">
        <v>176</v>
      </c>
      <c r="AQ19" s="79">
        <v>0</v>
      </c>
      <c r="AR19" s="79">
        <v>0</v>
      </c>
      <c r="AS19" s="79"/>
      <c r="AT19" s="79"/>
      <c r="AU19" s="79"/>
      <c r="AV19" s="79"/>
      <c r="AW19" s="79"/>
      <c r="AX19" s="79"/>
      <c r="AY19" s="79"/>
      <c r="AZ19" s="79"/>
      <c r="BA19">
        <v>1</v>
      </c>
      <c r="BB19" s="78" t="str">
        <f>REPLACE(INDEX(GroupVertices[Group],MATCH(Edges[[#This Row],[Vertex 1]],GroupVertices[Vertex],0)),1,1,"")</f>
        <v>16</v>
      </c>
      <c r="BC19" s="78" t="str">
        <f>REPLACE(INDEX(GroupVertices[Group],MATCH(Edges[[#This Row],[Vertex 2]],GroupVertices[Vertex],0)),1,1,"")</f>
        <v>16</v>
      </c>
      <c r="BD19" s="48">
        <v>0</v>
      </c>
      <c r="BE19" s="49">
        <v>0</v>
      </c>
      <c r="BF19" s="48">
        <v>0</v>
      </c>
      <c r="BG19" s="49">
        <v>0</v>
      </c>
      <c r="BH19" s="48">
        <v>0</v>
      </c>
      <c r="BI19" s="49">
        <v>0</v>
      </c>
      <c r="BJ19" s="48">
        <v>12</v>
      </c>
      <c r="BK19" s="49">
        <v>100</v>
      </c>
      <c r="BL19" s="48">
        <v>12</v>
      </c>
    </row>
    <row r="20" spans="1:64" ht="15">
      <c r="A20" s="64" t="s">
        <v>226</v>
      </c>
      <c r="B20" s="64" t="s">
        <v>226</v>
      </c>
      <c r="C20" s="65" t="s">
        <v>6162</v>
      </c>
      <c r="D20" s="66">
        <v>3</v>
      </c>
      <c r="E20" s="67" t="s">
        <v>132</v>
      </c>
      <c r="F20" s="68">
        <v>35</v>
      </c>
      <c r="G20" s="65"/>
      <c r="H20" s="69"/>
      <c r="I20" s="70"/>
      <c r="J20" s="70"/>
      <c r="K20" s="34" t="s">
        <v>65</v>
      </c>
      <c r="L20" s="77">
        <v>20</v>
      </c>
      <c r="M20" s="77"/>
      <c r="N20" s="72"/>
      <c r="O20" s="79" t="s">
        <v>176</v>
      </c>
      <c r="P20" s="81">
        <v>43729.5803125</v>
      </c>
      <c r="Q20" s="79" t="s">
        <v>605</v>
      </c>
      <c r="R20" s="79"/>
      <c r="S20" s="79"/>
      <c r="T20" s="79"/>
      <c r="U20" s="79"/>
      <c r="V20" s="82" t="s">
        <v>1041</v>
      </c>
      <c r="W20" s="81">
        <v>43729.5803125</v>
      </c>
      <c r="X20" s="82" t="s">
        <v>1247</v>
      </c>
      <c r="Y20" s="79"/>
      <c r="Z20" s="79"/>
      <c r="AA20" s="85" t="s">
        <v>1563</v>
      </c>
      <c r="AB20" s="79"/>
      <c r="AC20" s="79" t="b">
        <v>0</v>
      </c>
      <c r="AD20" s="79">
        <v>50</v>
      </c>
      <c r="AE20" s="85" t="s">
        <v>1939</v>
      </c>
      <c r="AF20" s="79" t="b">
        <v>0</v>
      </c>
      <c r="AG20" s="79" t="s">
        <v>2020</v>
      </c>
      <c r="AH20" s="79"/>
      <c r="AI20" s="85" t="s">
        <v>1939</v>
      </c>
      <c r="AJ20" s="79" t="b">
        <v>0</v>
      </c>
      <c r="AK20" s="79">
        <v>19</v>
      </c>
      <c r="AL20" s="85" t="s">
        <v>1939</v>
      </c>
      <c r="AM20" s="79" t="s">
        <v>2038</v>
      </c>
      <c r="AN20" s="79" t="b">
        <v>0</v>
      </c>
      <c r="AO20" s="85" t="s">
        <v>1563</v>
      </c>
      <c r="AP20" s="79" t="s">
        <v>2059</v>
      </c>
      <c r="AQ20" s="79">
        <v>0</v>
      </c>
      <c r="AR20" s="79">
        <v>0</v>
      </c>
      <c r="AS20" s="79"/>
      <c r="AT20" s="79"/>
      <c r="AU20" s="79"/>
      <c r="AV20" s="79"/>
      <c r="AW20" s="79"/>
      <c r="AX20" s="79"/>
      <c r="AY20" s="79"/>
      <c r="AZ20" s="79"/>
      <c r="BA20">
        <v>1</v>
      </c>
      <c r="BB20" s="78" t="str">
        <f>REPLACE(INDEX(GroupVertices[Group],MATCH(Edges[[#This Row],[Vertex 1]],GroupVertices[Vertex],0)),1,1,"")</f>
        <v>16</v>
      </c>
      <c r="BC20" s="78" t="str">
        <f>REPLACE(INDEX(GroupVertices[Group],MATCH(Edges[[#This Row],[Vertex 2]],GroupVertices[Vertex],0)),1,1,"")</f>
        <v>16</v>
      </c>
      <c r="BD20" s="48">
        <v>0</v>
      </c>
      <c r="BE20" s="49">
        <v>0</v>
      </c>
      <c r="BF20" s="48">
        <v>0</v>
      </c>
      <c r="BG20" s="49">
        <v>0</v>
      </c>
      <c r="BH20" s="48">
        <v>0</v>
      </c>
      <c r="BI20" s="49">
        <v>0</v>
      </c>
      <c r="BJ20" s="48">
        <v>10</v>
      </c>
      <c r="BK20" s="49">
        <v>100</v>
      </c>
      <c r="BL20" s="48">
        <v>10</v>
      </c>
    </row>
    <row r="21" spans="1:64" ht="15">
      <c r="A21" s="64" t="s">
        <v>227</v>
      </c>
      <c r="B21" s="64" t="s">
        <v>226</v>
      </c>
      <c r="C21" s="65" t="s">
        <v>6162</v>
      </c>
      <c r="D21" s="66">
        <v>3</v>
      </c>
      <c r="E21" s="67" t="s">
        <v>132</v>
      </c>
      <c r="F21" s="68">
        <v>35</v>
      </c>
      <c r="G21" s="65"/>
      <c r="H21" s="69"/>
      <c r="I21" s="70"/>
      <c r="J21" s="70"/>
      <c r="K21" s="34" t="s">
        <v>65</v>
      </c>
      <c r="L21" s="77">
        <v>21</v>
      </c>
      <c r="M21" s="77"/>
      <c r="N21" s="72"/>
      <c r="O21" s="79" t="s">
        <v>591</v>
      </c>
      <c r="P21" s="81">
        <v>43742.82711805555</v>
      </c>
      <c r="Q21" s="79" t="s">
        <v>600</v>
      </c>
      <c r="R21" s="79"/>
      <c r="S21" s="79"/>
      <c r="T21" s="79"/>
      <c r="U21" s="79"/>
      <c r="V21" s="82" t="s">
        <v>1042</v>
      </c>
      <c r="W21" s="81">
        <v>43742.82711805555</v>
      </c>
      <c r="X21" s="82" t="s">
        <v>1248</v>
      </c>
      <c r="Y21" s="79"/>
      <c r="Z21" s="79"/>
      <c r="AA21" s="85" t="s">
        <v>1564</v>
      </c>
      <c r="AB21" s="79"/>
      <c r="AC21" s="79" t="b">
        <v>0</v>
      </c>
      <c r="AD21" s="79">
        <v>0</v>
      </c>
      <c r="AE21" s="85" t="s">
        <v>1939</v>
      </c>
      <c r="AF21" s="79" t="b">
        <v>0</v>
      </c>
      <c r="AG21" s="79" t="s">
        <v>2020</v>
      </c>
      <c r="AH21" s="79"/>
      <c r="AI21" s="85" t="s">
        <v>1939</v>
      </c>
      <c r="AJ21" s="79" t="b">
        <v>0</v>
      </c>
      <c r="AK21" s="79">
        <v>19</v>
      </c>
      <c r="AL21" s="85" t="s">
        <v>1563</v>
      </c>
      <c r="AM21" s="79" t="s">
        <v>2038</v>
      </c>
      <c r="AN21" s="79" t="b">
        <v>0</v>
      </c>
      <c r="AO21" s="85" t="s">
        <v>1563</v>
      </c>
      <c r="AP21" s="79" t="s">
        <v>176</v>
      </c>
      <c r="AQ21" s="79">
        <v>0</v>
      </c>
      <c r="AR21" s="79">
        <v>0</v>
      </c>
      <c r="AS21" s="79"/>
      <c r="AT21" s="79"/>
      <c r="AU21" s="79"/>
      <c r="AV21" s="79"/>
      <c r="AW21" s="79"/>
      <c r="AX21" s="79"/>
      <c r="AY21" s="79"/>
      <c r="AZ21" s="79"/>
      <c r="BA21">
        <v>1</v>
      </c>
      <c r="BB21" s="78" t="str">
        <f>REPLACE(INDEX(GroupVertices[Group],MATCH(Edges[[#This Row],[Vertex 1]],GroupVertices[Vertex],0)),1,1,"")</f>
        <v>16</v>
      </c>
      <c r="BC21" s="78" t="str">
        <f>REPLACE(INDEX(GroupVertices[Group],MATCH(Edges[[#This Row],[Vertex 2]],GroupVertices[Vertex],0)),1,1,"")</f>
        <v>16</v>
      </c>
      <c r="BD21" s="48">
        <v>0</v>
      </c>
      <c r="BE21" s="49">
        <v>0</v>
      </c>
      <c r="BF21" s="48">
        <v>0</v>
      </c>
      <c r="BG21" s="49">
        <v>0</v>
      </c>
      <c r="BH21" s="48">
        <v>0</v>
      </c>
      <c r="BI21" s="49">
        <v>0</v>
      </c>
      <c r="BJ21" s="48">
        <v>12</v>
      </c>
      <c r="BK21" s="49">
        <v>100</v>
      </c>
      <c r="BL21" s="48">
        <v>12</v>
      </c>
    </row>
    <row r="22" spans="1:64" ht="15">
      <c r="A22" s="64" t="s">
        <v>228</v>
      </c>
      <c r="B22" s="64" t="s">
        <v>228</v>
      </c>
      <c r="C22" s="65" t="s">
        <v>6162</v>
      </c>
      <c r="D22" s="66">
        <v>3</v>
      </c>
      <c r="E22" s="67" t="s">
        <v>132</v>
      </c>
      <c r="F22" s="68">
        <v>35</v>
      </c>
      <c r="G22" s="65"/>
      <c r="H22" s="69"/>
      <c r="I22" s="70"/>
      <c r="J22" s="70"/>
      <c r="K22" s="34" t="s">
        <v>65</v>
      </c>
      <c r="L22" s="77">
        <v>22</v>
      </c>
      <c r="M22" s="77"/>
      <c r="N22" s="72"/>
      <c r="O22" s="79" t="s">
        <v>176</v>
      </c>
      <c r="P22" s="81">
        <v>43742.936006944445</v>
      </c>
      <c r="Q22" s="79" t="s">
        <v>606</v>
      </c>
      <c r="R22" s="82" t="s">
        <v>861</v>
      </c>
      <c r="S22" s="79" t="s">
        <v>919</v>
      </c>
      <c r="T22" s="79"/>
      <c r="U22" s="79"/>
      <c r="V22" s="82" t="s">
        <v>1043</v>
      </c>
      <c r="W22" s="81">
        <v>43742.936006944445</v>
      </c>
      <c r="X22" s="82" t="s">
        <v>1249</v>
      </c>
      <c r="Y22" s="79"/>
      <c r="Z22" s="79"/>
      <c r="AA22" s="85" t="s">
        <v>1565</v>
      </c>
      <c r="AB22" s="79"/>
      <c r="AC22" s="79" t="b">
        <v>0</v>
      </c>
      <c r="AD22" s="79">
        <v>3</v>
      </c>
      <c r="AE22" s="85" t="s">
        <v>1939</v>
      </c>
      <c r="AF22" s="79" t="b">
        <v>1</v>
      </c>
      <c r="AG22" s="79" t="s">
        <v>2020</v>
      </c>
      <c r="AH22" s="79"/>
      <c r="AI22" s="85" t="s">
        <v>2033</v>
      </c>
      <c r="AJ22" s="79" t="b">
        <v>0</v>
      </c>
      <c r="AK22" s="79">
        <v>0</v>
      </c>
      <c r="AL22" s="85" t="s">
        <v>1939</v>
      </c>
      <c r="AM22" s="79" t="s">
        <v>2037</v>
      </c>
      <c r="AN22" s="79" t="b">
        <v>0</v>
      </c>
      <c r="AO22" s="85" t="s">
        <v>1565</v>
      </c>
      <c r="AP22" s="79" t="s">
        <v>176</v>
      </c>
      <c r="AQ22" s="79">
        <v>0</v>
      </c>
      <c r="AR22" s="79">
        <v>0</v>
      </c>
      <c r="AS22" s="79" t="s">
        <v>2060</v>
      </c>
      <c r="AT22" s="79" t="s">
        <v>2063</v>
      </c>
      <c r="AU22" s="79" t="s">
        <v>2065</v>
      </c>
      <c r="AV22" s="79" t="s">
        <v>2067</v>
      </c>
      <c r="AW22" s="79" t="s">
        <v>2070</v>
      </c>
      <c r="AX22" s="79" t="s">
        <v>2073</v>
      </c>
      <c r="AY22" s="79" t="s">
        <v>2076</v>
      </c>
      <c r="AZ22" s="82" t="s">
        <v>2078</v>
      </c>
      <c r="BA22">
        <v>1</v>
      </c>
      <c r="BB22" s="78" t="str">
        <f>REPLACE(INDEX(GroupVertices[Group],MATCH(Edges[[#This Row],[Vertex 1]],GroupVertices[Vertex],0)),1,1,"")</f>
        <v>1</v>
      </c>
      <c r="BC22" s="78" t="str">
        <f>REPLACE(INDEX(GroupVertices[Group],MATCH(Edges[[#This Row],[Vertex 2]],GroupVertices[Vertex],0)),1,1,"")</f>
        <v>1</v>
      </c>
      <c r="BD22" s="48">
        <v>2</v>
      </c>
      <c r="BE22" s="49">
        <v>3.7037037037037037</v>
      </c>
      <c r="BF22" s="48">
        <v>1</v>
      </c>
      <c r="BG22" s="49">
        <v>1.8518518518518519</v>
      </c>
      <c r="BH22" s="48">
        <v>0</v>
      </c>
      <c r="BI22" s="49">
        <v>0</v>
      </c>
      <c r="BJ22" s="48">
        <v>51</v>
      </c>
      <c r="BK22" s="49">
        <v>94.44444444444444</v>
      </c>
      <c r="BL22" s="48">
        <v>54</v>
      </c>
    </row>
    <row r="23" spans="1:64" ht="15">
      <c r="A23" s="64" t="s">
        <v>229</v>
      </c>
      <c r="B23" s="64" t="s">
        <v>229</v>
      </c>
      <c r="C23" s="65" t="s">
        <v>6162</v>
      </c>
      <c r="D23" s="66">
        <v>3</v>
      </c>
      <c r="E23" s="67" t="s">
        <v>132</v>
      </c>
      <c r="F23" s="68">
        <v>35</v>
      </c>
      <c r="G23" s="65"/>
      <c r="H23" s="69"/>
      <c r="I23" s="70"/>
      <c r="J23" s="70"/>
      <c r="K23" s="34" t="s">
        <v>65</v>
      </c>
      <c r="L23" s="77">
        <v>23</v>
      </c>
      <c r="M23" s="77"/>
      <c r="N23" s="72"/>
      <c r="O23" s="79" t="s">
        <v>176</v>
      </c>
      <c r="P23" s="81">
        <v>43742.941157407404</v>
      </c>
      <c r="Q23" s="79" t="s">
        <v>607</v>
      </c>
      <c r="R23" s="79"/>
      <c r="S23" s="79"/>
      <c r="T23" s="79"/>
      <c r="U23" s="79"/>
      <c r="V23" s="82" t="s">
        <v>1044</v>
      </c>
      <c r="W23" s="81">
        <v>43742.941157407404</v>
      </c>
      <c r="X23" s="82" t="s">
        <v>1250</v>
      </c>
      <c r="Y23" s="79"/>
      <c r="Z23" s="79"/>
      <c r="AA23" s="85" t="s">
        <v>1566</v>
      </c>
      <c r="AB23" s="79"/>
      <c r="AC23" s="79" t="b">
        <v>0</v>
      </c>
      <c r="AD23" s="79">
        <v>0</v>
      </c>
      <c r="AE23" s="85" t="s">
        <v>1939</v>
      </c>
      <c r="AF23" s="79" t="b">
        <v>0</v>
      </c>
      <c r="AG23" s="79" t="s">
        <v>2020</v>
      </c>
      <c r="AH23" s="79"/>
      <c r="AI23" s="85" t="s">
        <v>1939</v>
      </c>
      <c r="AJ23" s="79" t="b">
        <v>0</v>
      </c>
      <c r="AK23" s="79">
        <v>0</v>
      </c>
      <c r="AL23" s="85" t="s">
        <v>1939</v>
      </c>
      <c r="AM23" s="79" t="s">
        <v>2037</v>
      </c>
      <c r="AN23" s="79" t="b">
        <v>0</v>
      </c>
      <c r="AO23" s="85" t="s">
        <v>1566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5</v>
      </c>
      <c r="BF23" s="48">
        <v>1</v>
      </c>
      <c r="BG23" s="49">
        <v>2.5</v>
      </c>
      <c r="BH23" s="48">
        <v>0</v>
      </c>
      <c r="BI23" s="49">
        <v>0</v>
      </c>
      <c r="BJ23" s="48">
        <v>37</v>
      </c>
      <c r="BK23" s="49">
        <v>92.5</v>
      </c>
      <c r="BL23" s="48">
        <v>40</v>
      </c>
    </row>
    <row r="24" spans="1:64" ht="15">
      <c r="A24" s="64" t="s">
        <v>230</v>
      </c>
      <c r="B24" s="64" t="s">
        <v>445</v>
      </c>
      <c r="C24" s="65" t="s">
        <v>6162</v>
      </c>
      <c r="D24" s="66">
        <v>3</v>
      </c>
      <c r="E24" s="67" t="s">
        <v>132</v>
      </c>
      <c r="F24" s="68">
        <v>35</v>
      </c>
      <c r="G24" s="65"/>
      <c r="H24" s="69"/>
      <c r="I24" s="70"/>
      <c r="J24" s="70"/>
      <c r="K24" s="34" t="s">
        <v>65</v>
      </c>
      <c r="L24" s="77">
        <v>24</v>
      </c>
      <c r="M24" s="77"/>
      <c r="N24" s="72"/>
      <c r="O24" s="79" t="s">
        <v>591</v>
      </c>
      <c r="P24" s="81">
        <v>43742.94143518519</v>
      </c>
      <c r="Q24" s="79" t="s">
        <v>608</v>
      </c>
      <c r="R24" s="79"/>
      <c r="S24" s="79"/>
      <c r="T24" s="79" t="s">
        <v>945</v>
      </c>
      <c r="U24" s="79"/>
      <c r="V24" s="82" t="s">
        <v>1045</v>
      </c>
      <c r="W24" s="81">
        <v>43742.94143518519</v>
      </c>
      <c r="X24" s="82" t="s">
        <v>1251</v>
      </c>
      <c r="Y24" s="79"/>
      <c r="Z24" s="79"/>
      <c r="AA24" s="85" t="s">
        <v>1567</v>
      </c>
      <c r="AB24" s="79"/>
      <c r="AC24" s="79" t="b">
        <v>0</v>
      </c>
      <c r="AD24" s="79">
        <v>0</v>
      </c>
      <c r="AE24" s="85" t="s">
        <v>1939</v>
      </c>
      <c r="AF24" s="79" t="b">
        <v>0</v>
      </c>
      <c r="AG24" s="79" t="s">
        <v>2020</v>
      </c>
      <c r="AH24" s="79"/>
      <c r="AI24" s="85" t="s">
        <v>1939</v>
      </c>
      <c r="AJ24" s="79" t="b">
        <v>0</v>
      </c>
      <c r="AK24" s="79">
        <v>14</v>
      </c>
      <c r="AL24" s="85" t="s">
        <v>1549</v>
      </c>
      <c r="AM24" s="79" t="s">
        <v>2038</v>
      </c>
      <c r="AN24" s="79" t="b">
        <v>0</v>
      </c>
      <c r="AO24" s="85" t="s">
        <v>1549</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230</v>
      </c>
      <c r="B25" s="64" t="s">
        <v>446</v>
      </c>
      <c r="C25" s="65" t="s">
        <v>6162</v>
      </c>
      <c r="D25" s="66">
        <v>3</v>
      </c>
      <c r="E25" s="67" t="s">
        <v>132</v>
      </c>
      <c r="F25" s="68">
        <v>35</v>
      </c>
      <c r="G25" s="65"/>
      <c r="H25" s="69"/>
      <c r="I25" s="70"/>
      <c r="J25" s="70"/>
      <c r="K25" s="34" t="s">
        <v>65</v>
      </c>
      <c r="L25" s="77">
        <v>25</v>
      </c>
      <c r="M25" s="77"/>
      <c r="N25" s="72"/>
      <c r="O25" s="79" t="s">
        <v>591</v>
      </c>
      <c r="P25" s="81">
        <v>43742.94143518519</v>
      </c>
      <c r="Q25" s="79" t="s">
        <v>608</v>
      </c>
      <c r="R25" s="79"/>
      <c r="S25" s="79"/>
      <c r="T25" s="79" t="s">
        <v>945</v>
      </c>
      <c r="U25" s="79"/>
      <c r="V25" s="82" t="s">
        <v>1045</v>
      </c>
      <c r="W25" s="81">
        <v>43742.94143518519</v>
      </c>
      <c r="X25" s="82" t="s">
        <v>1251</v>
      </c>
      <c r="Y25" s="79"/>
      <c r="Z25" s="79"/>
      <c r="AA25" s="85" t="s">
        <v>1567</v>
      </c>
      <c r="AB25" s="79"/>
      <c r="AC25" s="79" t="b">
        <v>0</v>
      </c>
      <c r="AD25" s="79">
        <v>0</v>
      </c>
      <c r="AE25" s="85" t="s">
        <v>1939</v>
      </c>
      <c r="AF25" s="79" t="b">
        <v>0</v>
      </c>
      <c r="AG25" s="79" t="s">
        <v>2020</v>
      </c>
      <c r="AH25" s="79"/>
      <c r="AI25" s="85" t="s">
        <v>1939</v>
      </c>
      <c r="AJ25" s="79" t="b">
        <v>0</v>
      </c>
      <c r="AK25" s="79">
        <v>14</v>
      </c>
      <c r="AL25" s="85" t="s">
        <v>1549</v>
      </c>
      <c r="AM25" s="79" t="s">
        <v>2038</v>
      </c>
      <c r="AN25" s="79" t="b">
        <v>0</v>
      </c>
      <c r="AO25" s="85" t="s">
        <v>1549</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230</v>
      </c>
      <c r="B26" s="64" t="s">
        <v>447</v>
      </c>
      <c r="C26" s="65" t="s">
        <v>6162</v>
      </c>
      <c r="D26" s="66">
        <v>3</v>
      </c>
      <c r="E26" s="67" t="s">
        <v>132</v>
      </c>
      <c r="F26" s="68">
        <v>35</v>
      </c>
      <c r="G26" s="65"/>
      <c r="H26" s="69"/>
      <c r="I26" s="70"/>
      <c r="J26" s="70"/>
      <c r="K26" s="34" t="s">
        <v>65</v>
      </c>
      <c r="L26" s="77">
        <v>26</v>
      </c>
      <c r="M26" s="77"/>
      <c r="N26" s="72"/>
      <c r="O26" s="79" t="s">
        <v>591</v>
      </c>
      <c r="P26" s="81">
        <v>43742.94143518519</v>
      </c>
      <c r="Q26" s="79" t="s">
        <v>608</v>
      </c>
      <c r="R26" s="79"/>
      <c r="S26" s="79"/>
      <c r="T26" s="79" t="s">
        <v>945</v>
      </c>
      <c r="U26" s="79"/>
      <c r="V26" s="82" t="s">
        <v>1045</v>
      </c>
      <c r="W26" s="81">
        <v>43742.94143518519</v>
      </c>
      <c r="X26" s="82" t="s">
        <v>1251</v>
      </c>
      <c r="Y26" s="79"/>
      <c r="Z26" s="79"/>
      <c r="AA26" s="85" t="s">
        <v>1567</v>
      </c>
      <c r="AB26" s="79"/>
      <c r="AC26" s="79" t="b">
        <v>0</v>
      </c>
      <c r="AD26" s="79">
        <v>0</v>
      </c>
      <c r="AE26" s="85" t="s">
        <v>1939</v>
      </c>
      <c r="AF26" s="79" t="b">
        <v>0</v>
      </c>
      <c r="AG26" s="79" t="s">
        <v>2020</v>
      </c>
      <c r="AH26" s="79"/>
      <c r="AI26" s="85" t="s">
        <v>1939</v>
      </c>
      <c r="AJ26" s="79" t="b">
        <v>0</v>
      </c>
      <c r="AK26" s="79">
        <v>14</v>
      </c>
      <c r="AL26" s="85" t="s">
        <v>1549</v>
      </c>
      <c r="AM26" s="79" t="s">
        <v>2038</v>
      </c>
      <c r="AN26" s="79" t="b">
        <v>0</v>
      </c>
      <c r="AO26" s="85" t="s">
        <v>1549</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230</v>
      </c>
      <c r="B27" s="64" t="s">
        <v>448</v>
      </c>
      <c r="C27" s="65" t="s">
        <v>6162</v>
      </c>
      <c r="D27" s="66">
        <v>3</v>
      </c>
      <c r="E27" s="67" t="s">
        <v>132</v>
      </c>
      <c r="F27" s="68">
        <v>35</v>
      </c>
      <c r="G27" s="65"/>
      <c r="H27" s="69"/>
      <c r="I27" s="70"/>
      <c r="J27" s="70"/>
      <c r="K27" s="34" t="s">
        <v>65</v>
      </c>
      <c r="L27" s="77">
        <v>27</v>
      </c>
      <c r="M27" s="77"/>
      <c r="N27" s="72"/>
      <c r="O27" s="79" t="s">
        <v>591</v>
      </c>
      <c r="P27" s="81">
        <v>43742.94143518519</v>
      </c>
      <c r="Q27" s="79" t="s">
        <v>608</v>
      </c>
      <c r="R27" s="79"/>
      <c r="S27" s="79"/>
      <c r="T27" s="79" t="s">
        <v>945</v>
      </c>
      <c r="U27" s="79"/>
      <c r="V27" s="82" t="s">
        <v>1045</v>
      </c>
      <c r="W27" s="81">
        <v>43742.94143518519</v>
      </c>
      <c r="X27" s="82" t="s">
        <v>1251</v>
      </c>
      <c r="Y27" s="79"/>
      <c r="Z27" s="79"/>
      <c r="AA27" s="85" t="s">
        <v>1567</v>
      </c>
      <c r="AB27" s="79"/>
      <c r="AC27" s="79" t="b">
        <v>0</v>
      </c>
      <c r="AD27" s="79">
        <v>0</v>
      </c>
      <c r="AE27" s="85" t="s">
        <v>1939</v>
      </c>
      <c r="AF27" s="79" t="b">
        <v>0</v>
      </c>
      <c r="AG27" s="79" t="s">
        <v>2020</v>
      </c>
      <c r="AH27" s="79"/>
      <c r="AI27" s="85" t="s">
        <v>1939</v>
      </c>
      <c r="AJ27" s="79" t="b">
        <v>0</v>
      </c>
      <c r="AK27" s="79">
        <v>14</v>
      </c>
      <c r="AL27" s="85" t="s">
        <v>1549</v>
      </c>
      <c r="AM27" s="79" t="s">
        <v>2038</v>
      </c>
      <c r="AN27" s="79" t="b">
        <v>0</v>
      </c>
      <c r="AO27" s="85" t="s">
        <v>1549</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230</v>
      </c>
      <c r="B28" s="64" t="s">
        <v>449</v>
      </c>
      <c r="C28" s="65" t="s">
        <v>6162</v>
      </c>
      <c r="D28" s="66">
        <v>3</v>
      </c>
      <c r="E28" s="67" t="s">
        <v>132</v>
      </c>
      <c r="F28" s="68">
        <v>35</v>
      </c>
      <c r="G28" s="65"/>
      <c r="H28" s="69"/>
      <c r="I28" s="70"/>
      <c r="J28" s="70"/>
      <c r="K28" s="34" t="s">
        <v>65</v>
      </c>
      <c r="L28" s="77">
        <v>28</v>
      </c>
      <c r="M28" s="77"/>
      <c r="N28" s="72"/>
      <c r="O28" s="79" t="s">
        <v>591</v>
      </c>
      <c r="P28" s="81">
        <v>43742.94143518519</v>
      </c>
      <c r="Q28" s="79" t="s">
        <v>608</v>
      </c>
      <c r="R28" s="79"/>
      <c r="S28" s="79"/>
      <c r="T28" s="79" t="s">
        <v>945</v>
      </c>
      <c r="U28" s="79"/>
      <c r="V28" s="82" t="s">
        <v>1045</v>
      </c>
      <c r="W28" s="81">
        <v>43742.94143518519</v>
      </c>
      <c r="X28" s="82" t="s">
        <v>1251</v>
      </c>
      <c r="Y28" s="79"/>
      <c r="Z28" s="79"/>
      <c r="AA28" s="85" t="s">
        <v>1567</v>
      </c>
      <c r="AB28" s="79"/>
      <c r="AC28" s="79" t="b">
        <v>0</v>
      </c>
      <c r="AD28" s="79">
        <v>0</v>
      </c>
      <c r="AE28" s="85" t="s">
        <v>1939</v>
      </c>
      <c r="AF28" s="79" t="b">
        <v>0</v>
      </c>
      <c r="AG28" s="79" t="s">
        <v>2020</v>
      </c>
      <c r="AH28" s="79"/>
      <c r="AI28" s="85" t="s">
        <v>1939</v>
      </c>
      <c r="AJ28" s="79" t="b">
        <v>0</v>
      </c>
      <c r="AK28" s="79">
        <v>14</v>
      </c>
      <c r="AL28" s="85" t="s">
        <v>1549</v>
      </c>
      <c r="AM28" s="79" t="s">
        <v>2038</v>
      </c>
      <c r="AN28" s="79" t="b">
        <v>0</v>
      </c>
      <c r="AO28" s="85" t="s">
        <v>1549</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2</v>
      </c>
      <c r="BE28" s="49">
        <v>12.5</v>
      </c>
      <c r="BF28" s="48">
        <v>0</v>
      </c>
      <c r="BG28" s="49">
        <v>0</v>
      </c>
      <c r="BH28" s="48">
        <v>0</v>
      </c>
      <c r="BI28" s="49">
        <v>0</v>
      </c>
      <c r="BJ28" s="48">
        <v>14</v>
      </c>
      <c r="BK28" s="49">
        <v>87.5</v>
      </c>
      <c r="BL28" s="48">
        <v>16</v>
      </c>
    </row>
    <row r="29" spans="1:64" ht="15">
      <c r="A29" s="64" t="s">
        <v>230</v>
      </c>
      <c r="B29" s="64" t="s">
        <v>212</v>
      </c>
      <c r="C29" s="65" t="s">
        <v>6162</v>
      </c>
      <c r="D29" s="66">
        <v>3</v>
      </c>
      <c r="E29" s="67" t="s">
        <v>132</v>
      </c>
      <c r="F29" s="68">
        <v>35</v>
      </c>
      <c r="G29" s="65"/>
      <c r="H29" s="69"/>
      <c r="I29" s="70"/>
      <c r="J29" s="70"/>
      <c r="K29" s="34" t="s">
        <v>65</v>
      </c>
      <c r="L29" s="77">
        <v>29</v>
      </c>
      <c r="M29" s="77"/>
      <c r="N29" s="72"/>
      <c r="O29" s="79" t="s">
        <v>591</v>
      </c>
      <c r="P29" s="81">
        <v>43742.94143518519</v>
      </c>
      <c r="Q29" s="79" t="s">
        <v>608</v>
      </c>
      <c r="R29" s="79"/>
      <c r="S29" s="79"/>
      <c r="T29" s="79" t="s">
        <v>945</v>
      </c>
      <c r="U29" s="79"/>
      <c r="V29" s="82" t="s">
        <v>1045</v>
      </c>
      <c r="W29" s="81">
        <v>43742.94143518519</v>
      </c>
      <c r="X29" s="82" t="s">
        <v>1251</v>
      </c>
      <c r="Y29" s="79"/>
      <c r="Z29" s="79"/>
      <c r="AA29" s="85" t="s">
        <v>1567</v>
      </c>
      <c r="AB29" s="79"/>
      <c r="AC29" s="79" t="b">
        <v>0</v>
      </c>
      <c r="AD29" s="79">
        <v>0</v>
      </c>
      <c r="AE29" s="85" t="s">
        <v>1939</v>
      </c>
      <c r="AF29" s="79" t="b">
        <v>0</v>
      </c>
      <c r="AG29" s="79" t="s">
        <v>2020</v>
      </c>
      <c r="AH29" s="79"/>
      <c r="AI29" s="85" t="s">
        <v>1939</v>
      </c>
      <c r="AJ29" s="79" t="b">
        <v>0</v>
      </c>
      <c r="AK29" s="79">
        <v>14</v>
      </c>
      <c r="AL29" s="85" t="s">
        <v>1549</v>
      </c>
      <c r="AM29" s="79" t="s">
        <v>2038</v>
      </c>
      <c r="AN29" s="79" t="b">
        <v>0</v>
      </c>
      <c r="AO29" s="85" t="s">
        <v>1549</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231</v>
      </c>
      <c r="B30" s="64" t="s">
        <v>450</v>
      </c>
      <c r="C30" s="65" t="s">
        <v>6162</v>
      </c>
      <c r="D30" s="66">
        <v>3</v>
      </c>
      <c r="E30" s="67" t="s">
        <v>132</v>
      </c>
      <c r="F30" s="68">
        <v>35</v>
      </c>
      <c r="G30" s="65"/>
      <c r="H30" s="69"/>
      <c r="I30" s="70"/>
      <c r="J30" s="70"/>
      <c r="K30" s="34" t="s">
        <v>65</v>
      </c>
      <c r="L30" s="77">
        <v>30</v>
      </c>
      <c r="M30" s="77"/>
      <c r="N30" s="72"/>
      <c r="O30" s="79" t="s">
        <v>592</v>
      </c>
      <c r="P30" s="81">
        <v>43742.97320601852</v>
      </c>
      <c r="Q30" s="79" t="s">
        <v>609</v>
      </c>
      <c r="R30" s="79"/>
      <c r="S30" s="79"/>
      <c r="T30" s="79"/>
      <c r="U30" s="79"/>
      <c r="V30" s="82" t="s">
        <v>1046</v>
      </c>
      <c r="W30" s="81">
        <v>43742.97320601852</v>
      </c>
      <c r="X30" s="82" t="s">
        <v>1252</v>
      </c>
      <c r="Y30" s="79"/>
      <c r="Z30" s="79"/>
      <c r="AA30" s="85" t="s">
        <v>1568</v>
      </c>
      <c r="AB30" s="85" t="s">
        <v>1869</v>
      </c>
      <c r="AC30" s="79" t="b">
        <v>0</v>
      </c>
      <c r="AD30" s="79">
        <v>0</v>
      </c>
      <c r="AE30" s="85" t="s">
        <v>1943</v>
      </c>
      <c r="AF30" s="79" t="b">
        <v>0</v>
      </c>
      <c r="AG30" s="79" t="s">
        <v>2020</v>
      </c>
      <c r="AH30" s="79"/>
      <c r="AI30" s="85" t="s">
        <v>1939</v>
      </c>
      <c r="AJ30" s="79" t="b">
        <v>0</v>
      </c>
      <c r="AK30" s="79">
        <v>0</v>
      </c>
      <c r="AL30" s="85" t="s">
        <v>1939</v>
      </c>
      <c r="AM30" s="79" t="s">
        <v>2036</v>
      </c>
      <c r="AN30" s="79" t="b">
        <v>0</v>
      </c>
      <c r="AO30" s="85" t="s">
        <v>1869</v>
      </c>
      <c r="AP30" s="79" t="s">
        <v>176</v>
      </c>
      <c r="AQ30" s="79">
        <v>0</v>
      </c>
      <c r="AR30" s="79">
        <v>0</v>
      </c>
      <c r="AS30" s="79"/>
      <c r="AT30" s="79"/>
      <c r="AU30" s="79"/>
      <c r="AV30" s="79"/>
      <c r="AW30" s="79"/>
      <c r="AX30" s="79"/>
      <c r="AY30" s="79"/>
      <c r="AZ30" s="79"/>
      <c r="BA30">
        <v>1</v>
      </c>
      <c r="BB30" s="78" t="str">
        <f>REPLACE(INDEX(GroupVertices[Group],MATCH(Edges[[#This Row],[Vertex 1]],GroupVertices[Vertex],0)),1,1,"")</f>
        <v>84</v>
      </c>
      <c r="BC30" s="78" t="str">
        <f>REPLACE(INDEX(GroupVertices[Group],MATCH(Edges[[#This Row],[Vertex 2]],GroupVertices[Vertex],0)),1,1,"")</f>
        <v>84</v>
      </c>
      <c r="BD30" s="48">
        <v>2</v>
      </c>
      <c r="BE30" s="49">
        <v>4.081632653061225</v>
      </c>
      <c r="BF30" s="48">
        <v>3</v>
      </c>
      <c r="BG30" s="49">
        <v>6.122448979591836</v>
      </c>
      <c r="BH30" s="48">
        <v>0</v>
      </c>
      <c r="BI30" s="49">
        <v>0</v>
      </c>
      <c r="BJ30" s="48">
        <v>44</v>
      </c>
      <c r="BK30" s="49">
        <v>89.79591836734694</v>
      </c>
      <c r="BL30" s="48">
        <v>49</v>
      </c>
    </row>
    <row r="31" spans="1:64" ht="15">
      <c r="A31" s="64" t="s">
        <v>232</v>
      </c>
      <c r="B31" s="64" t="s">
        <v>451</v>
      </c>
      <c r="C31" s="65" t="s">
        <v>6162</v>
      </c>
      <c r="D31" s="66">
        <v>3</v>
      </c>
      <c r="E31" s="67" t="s">
        <v>132</v>
      </c>
      <c r="F31" s="68">
        <v>35</v>
      </c>
      <c r="G31" s="65"/>
      <c r="H31" s="69"/>
      <c r="I31" s="70"/>
      <c r="J31" s="70"/>
      <c r="K31" s="34" t="s">
        <v>65</v>
      </c>
      <c r="L31" s="77">
        <v>31</v>
      </c>
      <c r="M31" s="77"/>
      <c r="N31" s="72"/>
      <c r="O31" s="79" t="s">
        <v>592</v>
      </c>
      <c r="P31" s="81">
        <v>43742.996099537035</v>
      </c>
      <c r="Q31" s="79" t="s">
        <v>610</v>
      </c>
      <c r="R31" s="82" t="s">
        <v>862</v>
      </c>
      <c r="S31" s="79" t="s">
        <v>921</v>
      </c>
      <c r="T31" s="79"/>
      <c r="U31" s="79"/>
      <c r="V31" s="82" t="s">
        <v>1047</v>
      </c>
      <c r="W31" s="81">
        <v>43742.996099537035</v>
      </c>
      <c r="X31" s="82" t="s">
        <v>1253</v>
      </c>
      <c r="Y31" s="79"/>
      <c r="Z31" s="79"/>
      <c r="AA31" s="85" t="s">
        <v>1569</v>
      </c>
      <c r="AB31" s="85" t="s">
        <v>1870</v>
      </c>
      <c r="AC31" s="79" t="b">
        <v>0</v>
      </c>
      <c r="AD31" s="79">
        <v>1</v>
      </c>
      <c r="AE31" s="85" t="s">
        <v>1944</v>
      </c>
      <c r="AF31" s="79" t="b">
        <v>0</v>
      </c>
      <c r="AG31" s="79" t="s">
        <v>2020</v>
      </c>
      <c r="AH31" s="79"/>
      <c r="AI31" s="85" t="s">
        <v>1939</v>
      </c>
      <c r="AJ31" s="79" t="b">
        <v>0</v>
      </c>
      <c r="AK31" s="79">
        <v>0</v>
      </c>
      <c r="AL31" s="85" t="s">
        <v>1939</v>
      </c>
      <c r="AM31" s="79" t="s">
        <v>2037</v>
      </c>
      <c r="AN31" s="79" t="b">
        <v>0</v>
      </c>
      <c r="AO31" s="85" t="s">
        <v>1870</v>
      </c>
      <c r="AP31" s="79" t="s">
        <v>176</v>
      </c>
      <c r="AQ31" s="79">
        <v>0</v>
      </c>
      <c r="AR31" s="79">
        <v>0</v>
      </c>
      <c r="AS31" s="79"/>
      <c r="AT31" s="79"/>
      <c r="AU31" s="79"/>
      <c r="AV31" s="79"/>
      <c r="AW31" s="79"/>
      <c r="AX31" s="79"/>
      <c r="AY31" s="79"/>
      <c r="AZ31" s="79"/>
      <c r="BA31">
        <v>1</v>
      </c>
      <c r="BB31" s="78" t="str">
        <f>REPLACE(INDEX(GroupVertices[Group],MATCH(Edges[[#This Row],[Vertex 1]],GroupVertices[Vertex],0)),1,1,"")</f>
        <v>25</v>
      </c>
      <c r="BC31" s="78" t="str">
        <f>REPLACE(INDEX(GroupVertices[Group],MATCH(Edges[[#This Row],[Vertex 2]],GroupVertices[Vertex],0)),1,1,"")</f>
        <v>25</v>
      </c>
      <c r="BD31" s="48">
        <v>0</v>
      </c>
      <c r="BE31" s="49">
        <v>0</v>
      </c>
      <c r="BF31" s="48">
        <v>0</v>
      </c>
      <c r="BG31" s="49">
        <v>0</v>
      </c>
      <c r="BH31" s="48">
        <v>0</v>
      </c>
      <c r="BI31" s="49">
        <v>0</v>
      </c>
      <c r="BJ31" s="48">
        <v>3</v>
      </c>
      <c r="BK31" s="49">
        <v>100</v>
      </c>
      <c r="BL31" s="48">
        <v>3</v>
      </c>
    </row>
    <row r="32" spans="1:64" ht="15">
      <c r="A32" s="64" t="s">
        <v>233</v>
      </c>
      <c r="B32" s="64" t="s">
        <v>452</v>
      </c>
      <c r="C32" s="65" t="s">
        <v>6162</v>
      </c>
      <c r="D32" s="66">
        <v>3</v>
      </c>
      <c r="E32" s="67" t="s">
        <v>132</v>
      </c>
      <c r="F32" s="68">
        <v>35</v>
      </c>
      <c r="G32" s="65"/>
      <c r="H32" s="69"/>
      <c r="I32" s="70"/>
      <c r="J32" s="70"/>
      <c r="K32" s="34" t="s">
        <v>65</v>
      </c>
      <c r="L32" s="77">
        <v>32</v>
      </c>
      <c r="M32" s="77"/>
      <c r="N32" s="72"/>
      <c r="O32" s="79" t="s">
        <v>591</v>
      </c>
      <c r="P32" s="81">
        <v>43743.03334490741</v>
      </c>
      <c r="Q32" s="79" t="s">
        <v>611</v>
      </c>
      <c r="R32" s="79"/>
      <c r="S32" s="79"/>
      <c r="T32" s="79"/>
      <c r="U32" s="79"/>
      <c r="V32" s="82" t="s">
        <v>1048</v>
      </c>
      <c r="W32" s="81">
        <v>43743.03334490741</v>
      </c>
      <c r="X32" s="82" t="s">
        <v>1254</v>
      </c>
      <c r="Y32" s="79"/>
      <c r="Z32" s="79"/>
      <c r="AA32" s="85" t="s">
        <v>1570</v>
      </c>
      <c r="AB32" s="85" t="s">
        <v>1871</v>
      </c>
      <c r="AC32" s="79" t="b">
        <v>0</v>
      </c>
      <c r="AD32" s="79">
        <v>1</v>
      </c>
      <c r="AE32" s="85" t="s">
        <v>1945</v>
      </c>
      <c r="AF32" s="79" t="b">
        <v>0</v>
      </c>
      <c r="AG32" s="79" t="s">
        <v>2020</v>
      </c>
      <c r="AH32" s="79"/>
      <c r="AI32" s="85" t="s">
        <v>1939</v>
      </c>
      <c r="AJ32" s="79" t="b">
        <v>0</v>
      </c>
      <c r="AK32" s="79">
        <v>0</v>
      </c>
      <c r="AL32" s="85" t="s">
        <v>1939</v>
      </c>
      <c r="AM32" s="79" t="s">
        <v>2038</v>
      </c>
      <c r="AN32" s="79" t="b">
        <v>0</v>
      </c>
      <c r="AO32" s="85" t="s">
        <v>1871</v>
      </c>
      <c r="AP32" s="79" t="s">
        <v>176</v>
      </c>
      <c r="AQ32" s="79">
        <v>0</v>
      </c>
      <c r="AR32" s="79">
        <v>0</v>
      </c>
      <c r="AS32" s="79"/>
      <c r="AT32" s="79"/>
      <c r="AU32" s="79"/>
      <c r="AV32" s="79"/>
      <c r="AW32" s="79"/>
      <c r="AX32" s="79"/>
      <c r="AY32" s="79"/>
      <c r="AZ32" s="79"/>
      <c r="BA32">
        <v>1</v>
      </c>
      <c r="BB32" s="78" t="str">
        <f>REPLACE(INDEX(GroupVertices[Group],MATCH(Edges[[#This Row],[Vertex 1]],GroupVertices[Vertex],0)),1,1,"")</f>
        <v>41</v>
      </c>
      <c r="BC32" s="78" t="str">
        <f>REPLACE(INDEX(GroupVertices[Group],MATCH(Edges[[#This Row],[Vertex 2]],GroupVertices[Vertex],0)),1,1,"")</f>
        <v>41</v>
      </c>
      <c r="BD32" s="48"/>
      <c r="BE32" s="49"/>
      <c r="BF32" s="48"/>
      <c r="BG32" s="49"/>
      <c r="BH32" s="48"/>
      <c r="BI32" s="49"/>
      <c r="BJ32" s="48"/>
      <c r="BK32" s="49"/>
      <c r="BL32" s="48"/>
    </row>
    <row r="33" spans="1:64" ht="15">
      <c r="A33" s="64" t="s">
        <v>233</v>
      </c>
      <c r="B33" s="64" t="s">
        <v>453</v>
      </c>
      <c r="C33" s="65" t="s">
        <v>6162</v>
      </c>
      <c r="D33" s="66">
        <v>3</v>
      </c>
      <c r="E33" s="67" t="s">
        <v>132</v>
      </c>
      <c r="F33" s="68">
        <v>35</v>
      </c>
      <c r="G33" s="65"/>
      <c r="H33" s="69"/>
      <c r="I33" s="70"/>
      <c r="J33" s="70"/>
      <c r="K33" s="34" t="s">
        <v>65</v>
      </c>
      <c r="L33" s="77">
        <v>33</v>
      </c>
      <c r="M33" s="77"/>
      <c r="N33" s="72"/>
      <c r="O33" s="79" t="s">
        <v>592</v>
      </c>
      <c r="P33" s="81">
        <v>43743.03334490741</v>
      </c>
      <c r="Q33" s="79" t="s">
        <v>611</v>
      </c>
      <c r="R33" s="79"/>
      <c r="S33" s="79"/>
      <c r="T33" s="79"/>
      <c r="U33" s="79"/>
      <c r="V33" s="82" t="s">
        <v>1048</v>
      </c>
      <c r="W33" s="81">
        <v>43743.03334490741</v>
      </c>
      <c r="X33" s="82" t="s">
        <v>1254</v>
      </c>
      <c r="Y33" s="79"/>
      <c r="Z33" s="79"/>
      <c r="AA33" s="85" t="s">
        <v>1570</v>
      </c>
      <c r="AB33" s="85" t="s">
        <v>1871</v>
      </c>
      <c r="AC33" s="79" t="b">
        <v>0</v>
      </c>
      <c r="AD33" s="79">
        <v>1</v>
      </c>
      <c r="AE33" s="85" t="s">
        <v>1945</v>
      </c>
      <c r="AF33" s="79" t="b">
        <v>0</v>
      </c>
      <c r="AG33" s="79" t="s">
        <v>2020</v>
      </c>
      <c r="AH33" s="79"/>
      <c r="AI33" s="85" t="s">
        <v>1939</v>
      </c>
      <c r="AJ33" s="79" t="b">
        <v>0</v>
      </c>
      <c r="AK33" s="79">
        <v>0</v>
      </c>
      <c r="AL33" s="85" t="s">
        <v>1939</v>
      </c>
      <c r="AM33" s="79" t="s">
        <v>2038</v>
      </c>
      <c r="AN33" s="79" t="b">
        <v>0</v>
      </c>
      <c r="AO33" s="85" t="s">
        <v>1871</v>
      </c>
      <c r="AP33" s="79" t="s">
        <v>176</v>
      </c>
      <c r="AQ33" s="79">
        <v>0</v>
      </c>
      <c r="AR33" s="79">
        <v>0</v>
      </c>
      <c r="AS33" s="79"/>
      <c r="AT33" s="79"/>
      <c r="AU33" s="79"/>
      <c r="AV33" s="79"/>
      <c r="AW33" s="79"/>
      <c r="AX33" s="79"/>
      <c r="AY33" s="79"/>
      <c r="AZ33" s="79"/>
      <c r="BA33">
        <v>1</v>
      </c>
      <c r="BB33" s="78" t="str">
        <f>REPLACE(INDEX(GroupVertices[Group],MATCH(Edges[[#This Row],[Vertex 1]],GroupVertices[Vertex],0)),1,1,"")</f>
        <v>41</v>
      </c>
      <c r="BC33" s="78" t="str">
        <f>REPLACE(INDEX(GroupVertices[Group],MATCH(Edges[[#This Row],[Vertex 2]],GroupVertices[Vertex],0)),1,1,"")</f>
        <v>41</v>
      </c>
      <c r="BD33" s="48">
        <v>0</v>
      </c>
      <c r="BE33" s="49">
        <v>0</v>
      </c>
      <c r="BF33" s="48">
        <v>0</v>
      </c>
      <c r="BG33" s="49">
        <v>0</v>
      </c>
      <c r="BH33" s="48">
        <v>0</v>
      </c>
      <c r="BI33" s="49">
        <v>0</v>
      </c>
      <c r="BJ33" s="48">
        <v>14</v>
      </c>
      <c r="BK33" s="49">
        <v>100</v>
      </c>
      <c r="BL33" s="48">
        <v>14</v>
      </c>
    </row>
    <row r="34" spans="1:64" ht="15">
      <c r="A34" s="64" t="s">
        <v>234</v>
      </c>
      <c r="B34" s="64" t="s">
        <v>454</v>
      </c>
      <c r="C34" s="65" t="s">
        <v>6162</v>
      </c>
      <c r="D34" s="66">
        <v>3</v>
      </c>
      <c r="E34" s="67" t="s">
        <v>132</v>
      </c>
      <c r="F34" s="68">
        <v>35</v>
      </c>
      <c r="G34" s="65"/>
      <c r="H34" s="69"/>
      <c r="I34" s="70"/>
      <c r="J34" s="70"/>
      <c r="K34" s="34" t="s">
        <v>65</v>
      </c>
      <c r="L34" s="77">
        <v>34</v>
      </c>
      <c r="M34" s="77"/>
      <c r="N34" s="72"/>
      <c r="O34" s="79" t="s">
        <v>592</v>
      </c>
      <c r="P34" s="81">
        <v>43743.09396990741</v>
      </c>
      <c r="Q34" s="79" t="s">
        <v>612</v>
      </c>
      <c r="R34" s="79"/>
      <c r="S34" s="79"/>
      <c r="T34" s="79"/>
      <c r="U34" s="79"/>
      <c r="V34" s="82" t="s">
        <v>1049</v>
      </c>
      <c r="W34" s="81">
        <v>43743.09396990741</v>
      </c>
      <c r="X34" s="82" t="s">
        <v>1255</v>
      </c>
      <c r="Y34" s="79"/>
      <c r="Z34" s="79"/>
      <c r="AA34" s="85" t="s">
        <v>1571</v>
      </c>
      <c r="AB34" s="85" t="s">
        <v>1872</v>
      </c>
      <c r="AC34" s="79" t="b">
        <v>0</v>
      </c>
      <c r="AD34" s="79">
        <v>2</v>
      </c>
      <c r="AE34" s="85" t="s">
        <v>1946</v>
      </c>
      <c r="AF34" s="79" t="b">
        <v>0</v>
      </c>
      <c r="AG34" s="79" t="s">
        <v>2020</v>
      </c>
      <c r="AH34" s="79"/>
      <c r="AI34" s="85" t="s">
        <v>1939</v>
      </c>
      <c r="AJ34" s="79" t="b">
        <v>0</v>
      </c>
      <c r="AK34" s="79">
        <v>0</v>
      </c>
      <c r="AL34" s="85" t="s">
        <v>1939</v>
      </c>
      <c r="AM34" s="79" t="s">
        <v>2037</v>
      </c>
      <c r="AN34" s="79" t="b">
        <v>0</v>
      </c>
      <c r="AO34" s="85" t="s">
        <v>1872</v>
      </c>
      <c r="AP34" s="79" t="s">
        <v>176</v>
      </c>
      <c r="AQ34" s="79">
        <v>0</v>
      </c>
      <c r="AR34" s="79">
        <v>0</v>
      </c>
      <c r="AS34" s="79"/>
      <c r="AT34" s="79"/>
      <c r="AU34" s="79"/>
      <c r="AV34" s="79"/>
      <c r="AW34" s="79"/>
      <c r="AX34" s="79"/>
      <c r="AY34" s="79"/>
      <c r="AZ34" s="79"/>
      <c r="BA34">
        <v>1</v>
      </c>
      <c r="BB34" s="78" t="str">
        <f>REPLACE(INDEX(GroupVertices[Group],MATCH(Edges[[#This Row],[Vertex 1]],GroupVertices[Vertex],0)),1,1,"")</f>
        <v>83</v>
      </c>
      <c r="BC34" s="78" t="str">
        <f>REPLACE(INDEX(GroupVertices[Group],MATCH(Edges[[#This Row],[Vertex 2]],GroupVertices[Vertex],0)),1,1,"")</f>
        <v>83</v>
      </c>
      <c r="BD34" s="48">
        <v>2</v>
      </c>
      <c r="BE34" s="49">
        <v>5</v>
      </c>
      <c r="BF34" s="48">
        <v>0</v>
      </c>
      <c r="BG34" s="49">
        <v>0</v>
      </c>
      <c r="BH34" s="48">
        <v>0</v>
      </c>
      <c r="BI34" s="49">
        <v>0</v>
      </c>
      <c r="BJ34" s="48">
        <v>38</v>
      </c>
      <c r="BK34" s="49">
        <v>95</v>
      </c>
      <c r="BL34" s="48">
        <v>40</v>
      </c>
    </row>
    <row r="35" spans="1:64" ht="15">
      <c r="A35" s="64" t="s">
        <v>235</v>
      </c>
      <c r="B35" s="64" t="s">
        <v>235</v>
      </c>
      <c r="C35" s="65" t="s">
        <v>6162</v>
      </c>
      <c r="D35" s="66">
        <v>3</v>
      </c>
      <c r="E35" s="67" t="s">
        <v>132</v>
      </c>
      <c r="F35" s="68">
        <v>35</v>
      </c>
      <c r="G35" s="65"/>
      <c r="H35" s="69"/>
      <c r="I35" s="70"/>
      <c r="J35" s="70"/>
      <c r="K35" s="34" t="s">
        <v>65</v>
      </c>
      <c r="L35" s="77">
        <v>35</v>
      </c>
      <c r="M35" s="77"/>
      <c r="N35" s="72"/>
      <c r="O35" s="79" t="s">
        <v>176</v>
      </c>
      <c r="P35" s="81">
        <v>43743.20579861111</v>
      </c>
      <c r="Q35" s="79" t="s">
        <v>613</v>
      </c>
      <c r="R35" s="79"/>
      <c r="S35" s="79"/>
      <c r="T35" s="79"/>
      <c r="U35" s="79"/>
      <c r="V35" s="82" t="s">
        <v>1050</v>
      </c>
      <c r="W35" s="81">
        <v>43743.20579861111</v>
      </c>
      <c r="X35" s="82" t="s">
        <v>1256</v>
      </c>
      <c r="Y35" s="79"/>
      <c r="Z35" s="79"/>
      <c r="AA35" s="85" t="s">
        <v>1572</v>
      </c>
      <c r="AB35" s="85" t="s">
        <v>1873</v>
      </c>
      <c r="AC35" s="79" t="b">
        <v>0</v>
      </c>
      <c r="AD35" s="79">
        <v>0</v>
      </c>
      <c r="AE35" s="85" t="s">
        <v>1947</v>
      </c>
      <c r="AF35" s="79" t="b">
        <v>0</v>
      </c>
      <c r="AG35" s="79" t="s">
        <v>2020</v>
      </c>
      <c r="AH35" s="79"/>
      <c r="AI35" s="85" t="s">
        <v>1939</v>
      </c>
      <c r="AJ35" s="79" t="b">
        <v>0</v>
      </c>
      <c r="AK35" s="79">
        <v>0</v>
      </c>
      <c r="AL35" s="85" t="s">
        <v>1939</v>
      </c>
      <c r="AM35" s="79" t="s">
        <v>2038</v>
      </c>
      <c r="AN35" s="79" t="b">
        <v>0</v>
      </c>
      <c r="AO35" s="85" t="s">
        <v>1873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3</v>
      </c>
      <c r="BE35" s="49">
        <v>6.25</v>
      </c>
      <c r="BF35" s="48">
        <v>5</v>
      </c>
      <c r="BG35" s="49">
        <v>10.416666666666666</v>
      </c>
      <c r="BH35" s="48">
        <v>0</v>
      </c>
      <c r="BI35" s="49">
        <v>0</v>
      </c>
      <c r="BJ35" s="48">
        <v>40</v>
      </c>
      <c r="BK35" s="49">
        <v>83.33333333333333</v>
      </c>
      <c r="BL35" s="48">
        <v>48</v>
      </c>
    </row>
    <row r="36" spans="1:64" ht="15">
      <c r="A36" s="64" t="s">
        <v>236</v>
      </c>
      <c r="B36" s="64" t="s">
        <v>236</v>
      </c>
      <c r="C36" s="65" t="s">
        <v>6162</v>
      </c>
      <c r="D36" s="66">
        <v>3</v>
      </c>
      <c r="E36" s="67" t="s">
        <v>132</v>
      </c>
      <c r="F36" s="68">
        <v>35</v>
      </c>
      <c r="G36" s="65"/>
      <c r="H36" s="69"/>
      <c r="I36" s="70"/>
      <c r="J36" s="70"/>
      <c r="K36" s="34" t="s">
        <v>65</v>
      </c>
      <c r="L36" s="77">
        <v>36</v>
      </c>
      <c r="M36" s="77"/>
      <c r="N36" s="72"/>
      <c r="O36" s="79" t="s">
        <v>176</v>
      </c>
      <c r="P36" s="81">
        <v>43743.51510416667</v>
      </c>
      <c r="Q36" s="79" t="s">
        <v>614</v>
      </c>
      <c r="R36" s="79"/>
      <c r="S36" s="79"/>
      <c r="T36" s="79" t="s">
        <v>947</v>
      </c>
      <c r="U36" s="79"/>
      <c r="V36" s="82" t="s">
        <v>1051</v>
      </c>
      <c r="W36" s="81">
        <v>43743.51510416667</v>
      </c>
      <c r="X36" s="82" t="s">
        <v>1257</v>
      </c>
      <c r="Y36" s="79"/>
      <c r="Z36" s="79"/>
      <c r="AA36" s="85" t="s">
        <v>1573</v>
      </c>
      <c r="AB36" s="79"/>
      <c r="AC36" s="79" t="b">
        <v>0</v>
      </c>
      <c r="AD36" s="79">
        <v>1</v>
      </c>
      <c r="AE36" s="85" t="s">
        <v>1939</v>
      </c>
      <c r="AF36" s="79" t="b">
        <v>0</v>
      </c>
      <c r="AG36" s="79" t="s">
        <v>2020</v>
      </c>
      <c r="AH36" s="79"/>
      <c r="AI36" s="85" t="s">
        <v>1939</v>
      </c>
      <c r="AJ36" s="79" t="b">
        <v>0</v>
      </c>
      <c r="AK36" s="79">
        <v>2</v>
      </c>
      <c r="AL36" s="85" t="s">
        <v>1939</v>
      </c>
      <c r="AM36" s="79" t="s">
        <v>2038</v>
      </c>
      <c r="AN36" s="79" t="b">
        <v>0</v>
      </c>
      <c r="AO36" s="85" t="s">
        <v>1573</v>
      </c>
      <c r="AP36" s="79" t="s">
        <v>176</v>
      </c>
      <c r="AQ36" s="79">
        <v>0</v>
      </c>
      <c r="AR36" s="79">
        <v>0</v>
      </c>
      <c r="AS36" s="79"/>
      <c r="AT36" s="79"/>
      <c r="AU36" s="79"/>
      <c r="AV36" s="79"/>
      <c r="AW36" s="79"/>
      <c r="AX36" s="79"/>
      <c r="AY36" s="79"/>
      <c r="AZ36" s="79"/>
      <c r="BA36">
        <v>1</v>
      </c>
      <c r="BB36" s="78" t="str">
        <f>REPLACE(INDEX(GroupVertices[Group],MATCH(Edges[[#This Row],[Vertex 1]],GroupVertices[Vertex],0)),1,1,"")</f>
        <v>82</v>
      </c>
      <c r="BC36" s="78" t="str">
        <f>REPLACE(INDEX(GroupVertices[Group],MATCH(Edges[[#This Row],[Vertex 2]],GroupVertices[Vertex],0)),1,1,"")</f>
        <v>82</v>
      </c>
      <c r="BD36" s="48">
        <v>0</v>
      </c>
      <c r="BE36" s="49">
        <v>0</v>
      </c>
      <c r="BF36" s="48">
        <v>1</v>
      </c>
      <c r="BG36" s="49">
        <v>3.4482758620689653</v>
      </c>
      <c r="BH36" s="48">
        <v>0</v>
      </c>
      <c r="BI36" s="49">
        <v>0</v>
      </c>
      <c r="BJ36" s="48">
        <v>28</v>
      </c>
      <c r="BK36" s="49">
        <v>96.55172413793103</v>
      </c>
      <c r="BL36" s="48">
        <v>29</v>
      </c>
    </row>
    <row r="37" spans="1:64" ht="15">
      <c r="A37" s="64" t="s">
        <v>237</v>
      </c>
      <c r="B37" s="64" t="s">
        <v>236</v>
      </c>
      <c r="C37" s="65" t="s">
        <v>6162</v>
      </c>
      <c r="D37" s="66">
        <v>3</v>
      </c>
      <c r="E37" s="67" t="s">
        <v>132</v>
      </c>
      <c r="F37" s="68">
        <v>35</v>
      </c>
      <c r="G37" s="65"/>
      <c r="H37" s="69"/>
      <c r="I37" s="70"/>
      <c r="J37" s="70"/>
      <c r="K37" s="34" t="s">
        <v>65</v>
      </c>
      <c r="L37" s="77">
        <v>37</v>
      </c>
      <c r="M37" s="77"/>
      <c r="N37" s="72"/>
      <c r="O37" s="79" t="s">
        <v>591</v>
      </c>
      <c r="P37" s="81">
        <v>43743.522893518515</v>
      </c>
      <c r="Q37" s="79" t="s">
        <v>615</v>
      </c>
      <c r="R37" s="79"/>
      <c r="S37" s="79"/>
      <c r="T37" s="79"/>
      <c r="U37" s="79"/>
      <c r="V37" s="82" t="s">
        <v>1052</v>
      </c>
      <c r="W37" s="81">
        <v>43743.522893518515</v>
      </c>
      <c r="X37" s="82" t="s">
        <v>1258</v>
      </c>
      <c r="Y37" s="79"/>
      <c r="Z37" s="79"/>
      <c r="AA37" s="85" t="s">
        <v>1574</v>
      </c>
      <c r="AB37" s="79"/>
      <c r="AC37" s="79" t="b">
        <v>0</v>
      </c>
      <c r="AD37" s="79">
        <v>0</v>
      </c>
      <c r="AE37" s="85" t="s">
        <v>1939</v>
      </c>
      <c r="AF37" s="79" t="b">
        <v>0</v>
      </c>
      <c r="AG37" s="79" t="s">
        <v>2020</v>
      </c>
      <c r="AH37" s="79"/>
      <c r="AI37" s="85" t="s">
        <v>1939</v>
      </c>
      <c r="AJ37" s="79" t="b">
        <v>0</v>
      </c>
      <c r="AK37" s="79">
        <v>2</v>
      </c>
      <c r="AL37" s="85" t="s">
        <v>1573</v>
      </c>
      <c r="AM37" s="79" t="s">
        <v>2038</v>
      </c>
      <c r="AN37" s="79" t="b">
        <v>0</v>
      </c>
      <c r="AO37" s="85" t="s">
        <v>1573</v>
      </c>
      <c r="AP37" s="79" t="s">
        <v>176</v>
      </c>
      <c r="AQ37" s="79">
        <v>0</v>
      </c>
      <c r="AR37" s="79">
        <v>0</v>
      </c>
      <c r="AS37" s="79"/>
      <c r="AT37" s="79"/>
      <c r="AU37" s="79"/>
      <c r="AV37" s="79"/>
      <c r="AW37" s="79"/>
      <c r="AX37" s="79"/>
      <c r="AY37" s="79"/>
      <c r="AZ37" s="79"/>
      <c r="BA37">
        <v>1</v>
      </c>
      <c r="BB37" s="78" t="str">
        <f>REPLACE(INDEX(GroupVertices[Group],MATCH(Edges[[#This Row],[Vertex 1]],GroupVertices[Vertex],0)),1,1,"")</f>
        <v>82</v>
      </c>
      <c r="BC37" s="78" t="str">
        <f>REPLACE(INDEX(GroupVertices[Group],MATCH(Edges[[#This Row],[Vertex 2]],GroupVertices[Vertex],0)),1,1,"")</f>
        <v>82</v>
      </c>
      <c r="BD37" s="48">
        <v>0</v>
      </c>
      <c r="BE37" s="49">
        <v>0</v>
      </c>
      <c r="BF37" s="48">
        <v>0</v>
      </c>
      <c r="BG37" s="49">
        <v>0</v>
      </c>
      <c r="BH37" s="48">
        <v>0</v>
      </c>
      <c r="BI37" s="49">
        <v>0</v>
      </c>
      <c r="BJ37" s="48">
        <v>27</v>
      </c>
      <c r="BK37" s="49">
        <v>100</v>
      </c>
      <c r="BL37" s="48">
        <v>27</v>
      </c>
    </row>
    <row r="38" spans="1:64" ht="15">
      <c r="A38" s="64" t="s">
        <v>238</v>
      </c>
      <c r="B38" s="64" t="s">
        <v>238</v>
      </c>
      <c r="C38" s="65" t="s">
        <v>6162</v>
      </c>
      <c r="D38" s="66">
        <v>3</v>
      </c>
      <c r="E38" s="67" t="s">
        <v>132</v>
      </c>
      <c r="F38" s="68">
        <v>35</v>
      </c>
      <c r="G38" s="65"/>
      <c r="H38" s="69"/>
      <c r="I38" s="70"/>
      <c r="J38" s="70"/>
      <c r="K38" s="34" t="s">
        <v>65</v>
      </c>
      <c r="L38" s="77">
        <v>38</v>
      </c>
      <c r="M38" s="77"/>
      <c r="N38" s="72"/>
      <c r="O38" s="79" t="s">
        <v>176</v>
      </c>
      <c r="P38" s="81">
        <v>43743.551041666666</v>
      </c>
      <c r="Q38" s="79" t="s">
        <v>616</v>
      </c>
      <c r="R38" s="82" t="s">
        <v>863</v>
      </c>
      <c r="S38" s="79" t="s">
        <v>922</v>
      </c>
      <c r="T38" s="79" t="s">
        <v>948</v>
      </c>
      <c r="U38" s="79"/>
      <c r="V38" s="82" t="s">
        <v>1053</v>
      </c>
      <c r="W38" s="81">
        <v>43743.551041666666</v>
      </c>
      <c r="X38" s="82" t="s">
        <v>1259</v>
      </c>
      <c r="Y38" s="79"/>
      <c r="Z38" s="79"/>
      <c r="AA38" s="85" t="s">
        <v>1575</v>
      </c>
      <c r="AB38" s="79"/>
      <c r="AC38" s="79" t="b">
        <v>0</v>
      </c>
      <c r="AD38" s="79">
        <v>0</v>
      </c>
      <c r="AE38" s="85" t="s">
        <v>1939</v>
      </c>
      <c r="AF38" s="79" t="b">
        <v>0</v>
      </c>
      <c r="AG38" s="79" t="s">
        <v>2020</v>
      </c>
      <c r="AH38" s="79"/>
      <c r="AI38" s="85" t="s">
        <v>1939</v>
      </c>
      <c r="AJ38" s="79" t="b">
        <v>0</v>
      </c>
      <c r="AK38" s="79">
        <v>0</v>
      </c>
      <c r="AL38" s="85" t="s">
        <v>1939</v>
      </c>
      <c r="AM38" s="79" t="s">
        <v>2039</v>
      </c>
      <c r="AN38" s="79" t="b">
        <v>0</v>
      </c>
      <c r="AO38" s="85" t="s">
        <v>1575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3</v>
      </c>
      <c r="BE38" s="49">
        <v>8.823529411764707</v>
      </c>
      <c r="BF38" s="48">
        <v>0</v>
      </c>
      <c r="BG38" s="49">
        <v>0</v>
      </c>
      <c r="BH38" s="48">
        <v>0</v>
      </c>
      <c r="BI38" s="49">
        <v>0</v>
      </c>
      <c r="BJ38" s="48">
        <v>31</v>
      </c>
      <c r="BK38" s="49">
        <v>91.17647058823529</v>
      </c>
      <c r="BL38" s="48">
        <v>34</v>
      </c>
    </row>
    <row r="39" spans="1:64" ht="15">
      <c r="A39" s="64" t="s">
        <v>239</v>
      </c>
      <c r="B39" s="64" t="s">
        <v>451</v>
      </c>
      <c r="C39" s="65" t="s">
        <v>6162</v>
      </c>
      <c r="D39" s="66">
        <v>3</v>
      </c>
      <c r="E39" s="67" t="s">
        <v>132</v>
      </c>
      <c r="F39" s="68">
        <v>35</v>
      </c>
      <c r="G39" s="65"/>
      <c r="H39" s="69"/>
      <c r="I39" s="70"/>
      <c r="J39" s="70"/>
      <c r="K39" s="34" t="s">
        <v>65</v>
      </c>
      <c r="L39" s="77">
        <v>39</v>
      </c>
      <c r="M39" s="77"/>
      <c r="N39" s="72"/>
      <c r="O39" s="79" t="s">
        <v>592</v>
      </c>
      <c r="P39" s="81">
        <v>43743.57083333333</v>
      </c>
      <c r="Q39" s="79" t="s">
        <v>617</v>
      </c>
      <c r="R39" s="79"/>
      <c r="S39" s="79"/>
      <c r="T39" s="79"/>
      <c r="U39" s="79"/>
      <c r="V39" s="82" t="s">
        <v>1054</v>
      </c>
      <c r="W39" s="81">
        <v>43743.57083333333</v>
      </c>
      <c r="X39" s="82" t="s">
        <v>1260</v>
      </c>
      <c r="Y39" s="79"/>
      <c r="Z39" s="79"/>
      <c r="AA39" s="85" t="s">
        <v>1576</v>
      </c>
      <c r="AB39" s="85" t="s">
        <v>1870</v>
      </c>
      <c r="AC39" s="79" t="b">
        <v>0</v>
      </c>
      <c r="AD39" s="79">
        <v>0</v>
      </c>
      <c r="AE39" s="85" t="s">
        <v>1944</v>
      </c>
      <c r="AF39" s="79" t="b">
        <v>0</v>
      </c>
      <c r="AG39" s="79" t="s">
        <v>2020</v>
      </c>
      <c r="AH39" s="79"/>
      <c r="AI39" s="85" t="s">
        <v>1939</v>
      </c>
      <c r="AJ39" s="79" t="b">
        <v>0</v>
      </c>
      <c r="AK39" s="79">
        <v>0</v>
      </c>
      <c r="AL39" s="85" t="s">
        <v>1939</v>
      </c>
      <c r="AM39" s="79" t="s">
        <v>2038</v>
      </c>
      <c r="AN39" s="79" t="b">
        <v>0</v>
      </c>
      <c r="AO39" s="85" t="s">
        <v>1870</v>
      </c>
      <c r="AP39" s="79" t="s">
        <v>176</v>
      </c>
      <c r="AQ39" s="79">
        <v>0</v>
      </c>
      <c r="AR39" s="79">
        <v>0</v>
      </c>
      <c r="AS39" s="79"/>
      <c r="AT39" s="79"/>
      <c r="AU39" s="79"/>
      <c r="AV39" s="79"/>
      <c r="AW39" s="79"/>
      <c r="AX39" s="79"/>
      <c r="AY39" s="79"/>
      <c r="AZ39" s="79"/>
      <c r="BA39">
        <v>1</v>
      </c>
      <c r="BB39" s="78" t="str">
        <f>REPLACE(INDEX(GroupVertices[Group],MATCH(Edges[[#This Row],[Vertex 1]],GroupVertices[Vertex],0)),1,1,"")</f>
        <v>25</v>
      </c>
      <c r="BC39" s="78" t="str">
        <f>REPLACE(INDEX(GroupVertices[Group],MATCH(Edges[[#This Row],[Vertex 2]],GroupVertices[Vertex],0)),1,1,"")</f>
        <v>25</v>
      </c>
      <c r="BD39" s="48">
        <v>0</v>
      </c>
      <c r="BE39" s="49">
        <v>0</v>
      </c>
      <c r="BF39" s="48">
        <v>0</v>
      </c>
      <c r="BG39" s="49">
        <v>0</v>
      </c>
      <c r="BH39" s="48">
        <v>0</v>
      </c>
      <c r="BI39" s="49">
        <v>0</v>
      </c>
      <c r="BJ39" s="48">
        <v>3</v>
      </c>
      <c r="BK39" s="49">
        <v>100</v>
      </c>
      <c r="BL39" s="48">
        <v>3</v>
      </c>
    </row>
    <row r="40" spans="1:64" ht="15">
      <c r="A40" s="64" t="s">
        <v>240</v>
      </c>
      <c r="B40" s="64" t="s">
        <v>451</v>
      </c>
      <c r="C40" s="65" t="s">
        <v>6162</v>
      </c>
      <c r="D40" s="66">
        <v>3</v>
      </c>
      <c r="E40" s="67" t="s">
        <v>132</v>
      </c>
      <c r="F40" s="68">
        <v>35</v>
      </c>
      <c r="G40" s="65"/>
      <c r="H40" s="69"/>
      <c r="I40" s="70"/>
      <c r="J40" s="70"/>
      <c r="K40" s="34" t="s">
        <v>65</v>
      </c>
      <c r="L40" s="77">
        <v>40</v>
      </c>
      <c r="M40" s="77"/>
      <c r="N40" s="72"/>
      <c r="O40" s="79" t="s">
        <v>592</v>
      </c>
      <c r="P40" s="81">
        <v>43743.58834490741</v>
      </c>
      <c r="Q40" s="79" t="s">
        <v>618</v>
      </c>
      <c r="R40" s="79"/>
      <c r="S40" s="79"/>
      <c r="T40" s="79"/>
      <c r="U40" s="79"/>
      <c r="V40" s="82" t="s">
        <v>1055</v>
      </c>
      <c r="W40" s="81">
        <v>43743.58834490741</v>
      </c>
      <c r="X40" s="82" t="s">
        <v>1261</v>
      </c>
      <c r="Y40" s="79"/>
      <c r="Z40" s="79"/>
      <c r="AA40" s="85" t="s">
        <v>1577</v>
      </c>
      <c r="AB40" s="85" t="s">
        <v>1870</v>
      </c>
      <c r="AC40" s="79" t="b">
        <v>0</v>
      </c>
      <c r="AD40" s="79">
        <v>0</v>
      </c>
      <c r="AE40" s="85" t="s">
        <v>1944</v>
      </c>
      <c r="AF40" s="79" t="b">
        <v>0</v>
      </c>
      <c r="AG40" s="79" t="s">
        <v>2020</v>
      </c>
      <c r="AH40" s="79"/>
      <c r="AI40" s="85" t="s">
        <v>1939</v>
      </c>
      <c r="AJ40" s="79" t="b">
        <v>0</v>
      </c>
      <c r="AK40" s="79">
        <v>0</v>
      </c>
      <c r="AL40" s="85" t="s">
        <v>1939</v>
      </c>
      <c r="AM40" s="79" t="s">
        <v>2036</v>
      </c>
      <c r="AN40" s="79" t="b">
        <v>0</v>
      </c>
      <c r="AO40" s="85" t="s">
        <v>1870</v>
      </c>
      <c r="AP40" s="79" t="s">
        <v>176</v>
      </c>
      <c r="AQ40" s="79">
        <v>0</v>
      </c>
      <c r="AR40" s="79">
        <v>0</v>
      </c>
      <c r="AS40" s="79"/>
      <c r="AT40" s="79"/>
      <c r="AU40" s="79"/>
      <c r="AV40" s="79"/>
      <c r="AW40" s="79"/>
      <c r="AX40" s="79"/>
      <c r="AY40" s="79"/>
      <c r="AZ40" s="79"/>
      <c r="BA40">
        <v>1</v>
      </c>
      <c r="BB40" s="78" t="str">
        <f>REPLACE(INDEX(GroupVertices[Group],MATCH(Edges[[#This Row],[Vertex 1]],GroupVertices[Vertex],0)),1,1,"")</f>
        <v>25</v>
      </c>
      <c r="BC40" s="78" t="str">
        <f>REPLACE(INDEX(GroupVertices[Group],MATCH(Edges[[#This Row],[Vertex 2]],GroupVertices[Vertex],0)),1,1,"")</f>
        <v>25</v>
      </c>
      <c r="BD40" s="48">
        <v>0</v>
      </c>
      <c r="BE40" s="49">
        <v>0</v>
      </c>
      <c r="BF40" s="48">
        <v>0</v>
      </c>
      <c r="BG40" s="49">
        <v>0</v>
      </c>
      <c r="BH40" s="48">
        <v>0</v>
      </c>
      <c r="BI40" s="49">
        <v>0</v>
      </c>
      <c r="BJ40" s="48">
        <v>12</v>
      </c>
      <c r="BK40" s="49">
        <v>100</v>
      </c>
      <c r="BL40" s="48">
        <v>12</v>
      </c>
    </row>
    <row r="41" spans="1:64" ht="15">
      <c r="A41" s="64" t="s">
        <v>241</v>
      </c>
      <c r="B41" s="64" t="s">
        <v>241</v>
      </c>
      <c r="C41" s="65" t="s">
        <v>6162</v>
      </c>
      <c r="D41" s="66">
        <v>3</v>
      </c>
      <c r="E41" s="67" t="s">
        <v>132</v>
      </c>
      <c r="F41" s="68">
        <v>35</v>
      </c>
      <c r="G41" s="65"/>
      <c r="H41" s="69"/>
      <c r="I41" s="70"/>
      <c r="J41" s="70"/>
      <c r="K41" s="34" t="s">
        <v>65</v>
      </c>
      <c r="L41" s="77">
        <v>41</v>
      </c>
      <c r="M41" s="77"/>
      <c r="N41" s="72"/>
      <c r="O41" s="79" t="s">
        <v>176</v>
      </c>
      <c r="P41" s="81">
        <v>43743.639861111114</v>
      </c>
      <c r="Q41" s="79" t="s">
        <v>619</v>
      </c>
      <c r="R41" s="79"/>
      <c r="S41" s="79"/>
      <c r="T41" s="79"/>
      <c r="U41" s="79"/>
      <c r="V41" s="82" t="s">
        <v>1056</v>
      </c>
      <c r="W41" s="81">
        <v>43743.639861111114</v>
      </c>
      <c r="X41" s="82" t="s">
        <v>1262</v>
      </c>
      <c r="Y41" s="79"/>
      <c r="Z41" s="79"/>
      <c r="AA41" s="85" t="s">
        <v>1578</v>
      </c>
      <c r="AB41" s="79"/>
      <c r="AC41" s="79" t="b">
        <v>0</v>
      </c>
      <c r="AD41" s="79">
        <v>1</v>
      </c>
      <c r="AE41" s="85" t="s">
        <v>1939</v>
      </c>
      <c r="AF41" s="79" t="b">
        <v>0</v>
      </c>
      <c r="AG41" s="79" t="s">
        <v>2020</v>
      </c>
      <c r="AH41" s="79"/>
      <c r="AI41" s="85" t="s">
        <v>1939</v>
      </c>
      <c r="AJ41" s="79" t="b">
        <v>0</v>
      </c>
      <c r="AK41" s="79">
        <v>0</v>
      </c>
      <c r="AL41" s="85" t="s">
        <v>1939</v>
      </c>
      <c r="AM41" s="79" t="s">
        <v>2037</v>
      </c>
      <c r="AN41" s="79" t="b">
        <v>0</v>
      </c>
      <c r="AO41" s="85" t="s">
        <v>1578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3.125</v>
      </c>
      <c r="BF41" s="48">
        <v>1</v>
      </c>
      <c r="BG41" s="49">
        <v>3.125</v>
      </c>
      <c r="BH41" s="48">
        <v>0</v>
      </c>
      <c r="BI41" s="49">
        <v>0</v>
      </c>
      <c r="BJ41" s="48">
        <v>30</v>
      </c>
      <c r="BK41" s="49">
        <v>93.75</v>
      </c>
      <c r="BL41" s="48">
        <v>32</v>
      </c>
    </row>
    <row r="42" spans="1:64" ht="15">
      <c r="A42" s="64" t="s">
        <v>242</v>
      </c>
      <c r="B42" s="64" t="s">
        <v>432</v>
      </c>
      <c r="C42" s="65" t="s">
        <v>6162</v>
      </c>
      <c r="D42" s="66">
        <v>3</v>
      </c>
      <c r="E42" s="67" t="s">
        <v>132</v>
      </c>
      <c r="F42" s="68">
        <v>35</v>
      </c>
      <c r="G42" s="65"/>
      <c r="H42" s="69"/>
      <c r="I42" s="70"/>
      <c r="J42" s="70"/>
      <c r="K42" s="34" t="s">
        <v>65</v>
      </c>
      <c r="L42" s="77">
        <v>42</v>
      </c>
      <c r="M42" s="77"/>
      <c r="N42" s="72"/>
      <c r="O42" s="79" t="s">
        <v>591</v>
      </c>
      <c r="P42" s="81">
        <v>43743.642384259256</v>
      </c>
      <c r="Q42" s="79" t="s">
        <v>620</v>
      </c>
      <c r="R42" s="79"/>
      <c r="S42" s="79"/>
      <c r="T42" s="79" t="s">
        <v>949</v>
      </c>
      <c r="U42" s="79"/>
      <c r="V42" s="82" t="s">
        <v>1057</v>
      </c>
      <c r="W42" s="81">
        <v>43743.642384259256</v>
      </c>
      <c r="X42" s="82" t="s">
        <v>1263</v>
      </c>
      <c r="Y42" s="79"/>
      <c r="Z42" s="79"/>
      <c r="AA42" s="85" t="s">
        <v>1579</v>
      </c>
      <c r="AB42" s="79"/>
      <c r="AC42" s="79" t="b">
        <v>0</v>
      </c>
      <c r="AD42" s="79">
        <v>0</v>
      </c>
      <c r="AE42" s="85" t="s">
        <v>1939</v>
      </c>
      <c r="AF42" s="79" t="b">
        <v>0</v>
      </c>
      <c r="AG42" s="79" t="s">
        <v>2020</v>
      </c>
      <c r="AH42" s="79"/>
      <c r="AI42" s="85" t="s">
        <v>1939</v>
      </c>
      <c r="AJ42" s="79" t="b">
        <v>0</v>
      </c>
      <c r="AK42" s="79">
        <v>1</v>
      </c>
      <c r="AL42" s="85" t="s">
        <v>1846</v>
      </c>
      <c r="AM42" s="79" t="s">
        <v>2038</v>
      </c>
      <c r="AN42" s="79" t="b">
        <v>0</v>
      </c>
      <c r="AO42" s="85" t="s">
        <v>1846</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2</v>
      </c>
      <c r="BE42" s="49">
        <v>8.695652173913043</v>
      </c>
      <c r="BF42" s="48">
        <v>0</v>
      </c>
      <c r="BG42" s="49">
        <v>0</v>
      </c>
      <c r="BH42" s="48">
        <v>0</v>
      </c>
      <c r="BI42" s="49">
        <v>0</v>
      </c>
      <c r="BJ42" s="48">
        <v>21</v>
      </c>
      <c r="BK42" s="49">
        <v>91.30434782608695</v>
      </c>
      <c r="BL42" s="48">
        <v>23</v>
      </c>
    </row>
    <row r="43" spans="1:64" ht="15">
      <c r="A43" s="64" t="s">
        <v>243</v>
      </c>
      <c r="B43" s="64" t="s">
        <v>455</v>
      </c>
      <c r="C43" s="65" t="s">
        <v>6162</v>
      </c>
      <c r="D43" s="66">
        <v>3</v>
      </c>
      <c r="E43" s="67" t="s">
        <v>132</v>
      </c>
      <c r="F43" s="68">
        <v>35</v>
      </c>
      <c r="G43" s="65"/>
      <c r="H43" s="69"/>
      <c r="I43" s="70"/>
      <c r="J43" s="70"/>
      <c r="K43" s="34" t="s">
        <v>65</v>
      </c>
      <c r="L43" s="77">
        <v>43</v>
      </c>
      <c r="M43" s="77"/>
      <c r="N43" s="72"/>
      <c r="O43" s="79" t="s">
        <v>591</v>
      </c>
      <c r="P43" s="81">
        <v>43743.68740740741</v>
      </c>
      <c r="Q43" s="79" t="s">
        <v>621</v>
      </c>
      <c r="R43" s="79"/>
      <c r="S43" s="79"/>
      <c r="T43" s="79"/>
      <c r="U43" s="79"/>
      <c r="V43" s="82" t="s">
        <v>1058</v>
      </c>
      <c r="W43" s="81">
        <v>43743.68740740741</v>
      </c>
      <c r="X43" s="82" t="s">
        <v>1264</v>
      </c>
      <c r="Y43" s="79"/>
      <c r="Z43" s="79"/>
      <c r="AA43" s="85" t="s">
        <v>1580</v>
      </c>
      <c r="AB43" s="85" t="s">
        <v>1874</v>
      </c>
      <c r="AC43" s="79" t="b">
        <v>0</v>
      </c>
      <c r="AD43" s="79">
        <v>1</v>
      </c>
      <c r="AE43" s="85" t="s">
        <v>1948</v>
      </c>
      <c r="AF43" s="79" t="b">
        <v>0</v>
      </c>
      <c r="AG43" s="79" t="s">
        <v>2020</v>
      </c>
      <c r="AH43" s="79"/>
      <c r="AI43" s="85" t="s">
        <v>1939</v>
      </c>
      <c r="AJ43" s="79" t="b">
        <v>0</v>
      </c>
      <c r="AK43" s="79">
        <v>0</v>
      </c>
      <c r="AL43" s="85" t="s">
        <v>1939</v>
      </c>
      <c r="AM43" s="79" t="s">
        <v>2036</v>
      </c>
      <c r="AN43" s="79" t="b">
        <v>0</v>
      </c>
      <c r="AO43" s="85" t="s">
        <v>1874</v>
      </c>
      <c r="AP43" s="79" t="s">
        <v>176</v>
      </c>
      <c r="AQ43" s="79">
        <v>0</v>
      </c>
      <c r="AR43" s="79">
        <v>0</v>
      </c>
      <c r="AS43" s="79"/>
      <c r="AT43" s="79"/>
      <c r="AU43" s="79"/>
      <c r="AV43" s="79"/>
      <c r="AW43" s="79"/>
      <c r="AX43" s="79"/>
      <c r="AY43" s="79"/>
      <c r="AZ43" s="79"/>
      <c r="BA43">
        <v>1</v>
      </c>
      <c r="BB43" s="78" t="str">
        <f>REPLACE(INDEX(GroupVertices[Group],MATCH(Edges[[#This Row],[Vertex 1]],GroupVertices[Vertex],0)),1,1,"")</f>
        <v>24</v>
      </c>
      <c r="BC43" s="78" t="str">
        <f>REPLACE(INDEX(GroupVertices[Group],MATCH(Edges[[#This Row],[Vertex 2]],GroupVertices[Vertex],0)),1,1,"")</f>
        <v>24</v>
      </c>
      <c r="BD43" s="48"/>
      <c r="BE43" s="49"/>
      <c r="BF43" s="48"/>
      <c r="BG43" s="49"/>
      <c r="BH43" s="48"/>
      <c r="BI43" s="49"/>
      <c r="BJ43" s="48"/>
      <c r="BK43" s="49"/>
      <c r="BL43" s="48"/>
    </row>
    <row r="44" spans="1:64" ht="15">
      <c r="A44" s="64" t="s">
        <v>243</v>
      </c>
      <c r="B44" s="64" t="s">
        <v>456</v>
      </c>
      <c r="C44" s="65" t="s">
        <v>6162</v>
      </c>
      <c r="D44" s="66">
        <v>3</v>
      </c>
      <c r="E44" s="67" t="s">
        <v>132</v>
      </c>
      <c r="F44" s="68">
        <v>35</v>
      </c>
      <c r="G44" s="65"/>
      <c r="H44" s="69"/>
      <c r="I44" s="70"/>
      <c r="J44" s="70"/>
      <c r="K44" s="34" t="s">
        <v>65</v>
      </c>
      <c r="L44" s="77">
        <v>44</v>
      </c>
      <c r="M44" s="77"/>
      <c r="N44" s="72"/>
      <c r="O44" s="79" t="s">
        <v>591</v>
      </c>
      <c r="P44" s="81">
        <v>43743.68740740741</v>
      </c>
      <c r="Q44" s="79" t="s">
        <v>621</v>
      </c>
      <c r="R44" s="79"/>
      <c r="S44" s="79"/>
      <c r="T44" s="79"/>
      <c r="U44" s="79"/>
      <c r="V44" s="82" t="s">
        <v>1058</v>
      </c>
      <c r="W44" s="81">
        <v>43743.68740740741</v>
      </c>
      <c r="X44" s="82" t="s">
        <v>1264</v>
      </c>
      <c r="Y44" s="79"/>
      <c r="Z44" s="79"/>
      <c r="AA44" s="85" t="s">
        <v>1580</v>
      </c>
      <c r="AB44" s="85" t="s">
        <v>1874</v>
      </c>
      <c r="AC44" s="79" t="b">
        <v>0</v>
      </c>
      <c r="AD44" s="79">
        <v>1</v>
      </c>
      <c r="AE44" s="85" t="s">
        <v>1948</v>
      </c>
      <c r="AF44" s="79" t="b">
        <v>0</v>
      </c>
      <c r="AG44" s="79" t="s">
        <v>2020</v>
      </c>
      <c r="AH44" s="79"/>
      <c r="AI44" s="85" t="s">
        <v>1939</v>
      </c>
      <c r="AJ44" s="79" t="b">
        <v>0</v>
      </c>
      <c r="AK44" s="79">
        <v>0</v>
      </c>
      <c r="AL44" s="85" t="s">
        <v>1939</v>
      </c>
      <c r="AM44" s="79" t="s">
        <v>2036</v>
      </c>
      <c r="AN44" s="79" t="b">
        <v>0</v>
      </c>
      <c r="AO44" s="85" t="s">
        <v>1874</v>
      </c>
      <c r="AP44" s="79" t="s">
        <v>176</v>
      </c>
      <c r="AQ44" s="79">
        <v>0</v>
      </c>
      <c r="AR44" s="79">
        <v>0</v>
      </c>
      <c r="AS44" s="79"/>
      <c r="AT44" s="79"/>
      <c r="AU44" s="79"/>
      <c r="AV44" s="79"/>
      <c r="AW44" s="79"/>
      <c r="AX44" s="79"/>
      <c r="AY44" s="79"/>
      <c r="AZ44" s="79"/>
      <c r="BA44">
        <v>1</v>
      </c>
      <c r="BB44" s="78" t="str">
        <f>REPLACE(INDEX(GroupVertices[Group],MATCH(Edges[[#This Row],[Vertex 1]],GroupVertices[Vertex],0)),1,1,"")</f>
        <v>24</v>
      </c>
      <c r="BC44" s="78" t="str">
        <f>REPLACE(INDEX(GroupVertices[Group],MATCH(Edges[[#This Row],[Vertex 2]],GroupVertices[Vertex],0)),1,1,"")</f>
        <v>24</v>
      </c>
      <c r="BD44" s="48"/>
      <c r="BE44" s="49"/>
      <c r="BF44" s="48"/>
      <c r="BG44" s="49"/>
      <c r="BH44" s="48"/>
      <c r="BI44" s="49"/>
      <c r="BJ44" s="48"/>
      <c r="BK44" s="49"/>
      <c r="BL44" s="48"/>
    </row>
    <row r="45" spans="1:64" ht="15">
      <c r="A45" s="64" t="s">
        <v>243</v>
      </c>
      <c r="B45" s="64" t="s">
        <v>457</v>
      </c>
      <c r="C45" s="65" t="s">
        <v>6162</v>
      </c>
      <c r="D45" s="66">
        <v>3</v>
      </c>
      <c r="E45" s="67" t="s">
        <v>132</v>
      </c>
      <c r="F45" s="68">
        <v>35</v>
      </c>
      <c r="G45" s="65"/>
      <c r="H45" s="69"/>
      <c r="I45" s="70"/>
      <c r="J45" s="70"/>
      <c r="K45" s="34" t="s">
        <v>65</v>
      </c>
      <c r="L45" s="77">
        <v>45</v>
      </c>
      <c r="M45" s="77"/>
      <c r="N45" s="72"/>
      <c r="O45" s="79" t="s">
        <v>592</v>
      </c>
      <c r="P45" s="81">
        <v>43743.68740740741</v>
      </c>
      <c r="Q45" s="79" t="s">
        <v>621</v>
      </c>
      <c r="R45" s="79"/>
      <c r="S45" s="79"/>
      <c r="T45" s="79"/>
      <c r="U45" s="79"/>
      <c r="V45" s="82" t="s">
        <v>1058</v>
      </c>
      <c r="W45" s="81">
        <v>43743.68740740741</v>
      </c>
      <c r="X45" s="82" t="s">
        <v>1264</v>
      </c>
      <c r="Y45" s="79"/>
      <c r="Z45" s="79"/>
      <c r="AA45" s="85" t="s">
        <v>1580</v>
      </c>
      <c r="AB45" s="85" t="s">
        <v>1874</v>
      </c>
      <c r="AC45" s="79" t="b">
        <v>0</v>
      </c>
      <c r="AD45" s="79">
        <v>1</v>
      </c>
      <c r="AE45" s="85" t="s">
        <v>1948</v>
      </c>
      <c r="AF45" s="79" t="b">
        <v>0</v>
      </c>
      <c r="AG45" s="79" t="s">
        <v>2020</v>
      </c>
      <c r="AH45" s="79"/>
      <c r="AI45" s="85" t="s">
        <v>1939</v>
      </c>
      <c r="AJ45" s="79" t="b">
        <v>0</v>
      </c>
      <c r="AK45" s="79">
        <v>0</v>
      </c>
      <c r="AL45" s="85" t="s">
        <v>1939</v>
      </c>
      <c r="AM45" s="79" t="s">
        <v>2036</v>
      </c>
      <c r="AN45" s="79" t="b">
        <v>0</v>
      </c>
      <c r="AO45" s="85" t="s">
        <v>1874</v>
      </c>
      <c r="AP45" s="79" t="s">
        <v>176</v>
      </c>
      <c r="AQ45" s="79">
        <v>0</v>
      </c>
      <c r="AR45" s="79">
        <v>0</v>
      </c>
      <c r="AS45" s="79"/>
      <c r="AT45" s="79"/>
      <c r="AU45" s="79"/>
      <c r="AV45" s="79"/>
      <c r="AW45" s="79"/>
      <c r="AX45" s="79"/>
      <c r="AY45" s="79"/>
      <c r="AZ45" s="79"/>
      <c r="BA45">
        <v>1</v>
      </c>
      <c r="BB45" s="78" t="str">
        <f>REPLACE(INDEX(GroupVertices[Group],MATCH(Edges[[#This Row],[Vertex 1]],GroupVertices[Vertex],0)),1,1,"")</f>
        <v>24</v>
      </c>
      <c r="BC45" s="78" t="str">
        <f>REPLACE(INDEX(GroupVertices[Group],MATCH(Edges[[#This Row],[Vertex 2]],GroupVertices[Vertex],0)),1,1,"")</f>
        <v>24</v>
      </c>
      <c r="BD45" s="48">
        <v>1</v>
      </c>
      <c r="BE45" s="49">
        <v>6.25</v>
      </c>
      <c r="BF45" s="48">
        <v>0</v>
      </c>
      <c r="BG45" s="49">
        <v>0</v>
      </c>
      <c r="BH45" s="48">
        <v>0</v>
      </c>
      <c r="BI45" s="49">
        <v>0</v>
      </c>
      <c r="BJ45" s="48">
        <v>15</v>
      </c>
      <c r="BK45" s="49">
        <v>93.75</v>
      </c>
      <c r="BL45" s="48">
        <v>16</v>
      </c>
    </row>
    <row r="46" spans="1:64" ht="15">
      <c r="A46" s="64" t="s">
        <v>244</v>
      </c>
      <c r="B46" s="64" t="s">
        <v>458</v>
      </c>
      <c r="C46" s="65" t="s">
        <v>6162</v>
      </c>
      <c r="D46" s="66">
        <v>3</v>
      </c>
      <c r="E46" s="67" t="s">
        <v>132</v>
      </c>
      <c r="F46" s="68">
        <v>35</v>
      </c>
      <c r="G46" s="65"/>
      <c r="H46" s="69"/>
      <c r="I46" s="70"/>
      <c r="J46" s="70"/>
      <c r="K46" s="34" t="s">
        <v>65</v>
      </c>
      <c r="L46" s="77">
        <v>46</v>
      </c>
      <c r="M46" s="77"/>
      <c r="N46" s="72"/>
      <c r="O46" s="79" t="s">
        <v>591</v>
      </c>
      <c r="P46" s="81">
        <v>43743.78041666667</v>
      </c>
      <c r="Q46" s="79" t="s">
        <v>622</v>
      </c>
      <c r="R46" s="79"/>
      <c r="S46" s="79"/>
      <c r="T46" s="79"/>
      <c r="U46" s="79"/>
      <c r="V46" s="82" t="s">
        <v>1059</v>
      </c>
      <c r="W46" s="81">
        <v>43743.78041666667</v>
      </c>
      <c r="X46" s="82" t="s">
        <v>1265</v>
      </c>
      <c r="Y46" s="79"/>
      <c r="Z46" s="79"/>
      <c r="AA46" s="85" t="s">
        <v>1581</v>
      </c>
      <c r="AB46" s="85" t="s">
        <v>1875</v>
      </c>
      <c r="AC46" s="79" t="b">
        <v>0</v>
      </c>
      <c r="AD46" s="79">
        <v>1</v>
      </c>
      <c r="AE46" s="85" t="s">
        <v>1949</v>
      </c>
      <c r="AF46" s="79" t="b">
        <v>0</v>
      </c>
      <c r="AG46" s="79" t="s">
        <v>2020</v>
      </c>
      <c r="AH46" s="79"/>
      <c r="AI46" s="85" t="s">
        <v>1939</v>
      </c>
      <c r="AJ46" s="79" t="b">
        <v>0</v>
      </c>
      <c r="AK46" s="79">
        <v>0</v>
      </c>
      <c r="AL46" s="85" t="s">
        <v>1939</v>
      </c>
      <c r="AM46" s="79" t="s">
        <v>2037</v>
      </c>
      <c r="AN46" s="79" t="b">
        <v>0</v>
      </c>
      <c r="AO46" s="85" t="s">
        <v>1875</v>
      </c>
      <c r="AP46" s="79" t="s">
        <v>176</v>
      </c>
      <c r="AQ46" s="79">
        <v>0</v>
      </c>
      <c r="AR46" s="79">
        <v>0</v>
      </c>
      <c r="AS46" s="79"/>
      <c r="AT46" s="79"/>
      <c r="AU46" s="79"/>
      <c r="AV46" s="79"/>
      <c r="AW46" s="79"/>
      <c r="AX46" s="79"/>
      <c r="AY46" s="79"/>
      <c r="AZ46" s="79"/>
      <c r="BA46">
        <v>1</v>
      </c>
      <c r="BB46" s="78" t="str">
        <f>REPLACE(INDEX(GroupVertices[Group],MATCH(Edges[[#This Row],[Vertex 1]],GroupVertices[Vertex],0)),1,1,"")</f>
        <v>40</v>
      </c>
      <c r="BC46" s="78" t="str">
        <f>REPLACE(INDEX(GroupVertices[Group],MATCH(Edges[[#This Row],[Vertex 2]],GroupVertices[Vertex],0)),1,1,"")</f>
        <v>40</v>
      </c>
      <c r="BD46" s="48"/>
      <c r="BE46" s="49"/>
      <c r="BF46" s="48"/>
      <c r="BG46" s="49"/>
      <c r="BH46" s="48"/>
      <c r="BI46" s="49"/>
      <c r="BJ46" s="48"/>
      <c r="BK46" s="49"/>
      <c r="BL46" s="48"/>
    </row>
    <row r="47" spans="1:64" ht="15">
      <c r="A47" s="64" t="s">
        <v>244</v>
      </c>
      <c r="B47" s="64" t="s">
        <v>459</v>
      </c>
      <c r="C47" s="65" t="s">
        <v>6162</v>
      </c>
      <c r="D47" s="66">
        <v>3</v>
      </c>
      <c r="E47" s="67" t="s">
        <v>132</v>
      </c>
      <c r="F47" s="68">
        <v>35</v>
      </c>
      <c r="G47" s="65"/>
      <c r="H47" s="69"/>
      <c r="I47" s="70"/>
      <c r="J47" s="70"/>
      <c r="K47" s="34" t="s">
        <v>65</v>
      </c>
      <c r="L47" s="77">
        <v>47</v>
      </c>
      <c r="M47" s="77"/>
      <c r="N47" s="72"/>
      <c r="O47" s="79" t="s">
        <v>592</v>
      </c>
      <c r="P47" s="81">
        <v>43743.78041666667</v>
      </c>
      <c r="Q47" s="79" t="s">
        <v>622</v>
      </c>
      <c r="R47" s="79"/>
      <c r="S47" s="79"/>
      <c r="T47" s="79"/>
      <c r="U47" s="79"/>
      <c r="V47" s="82" t="s">
        <v>1059</v>
      </c>
      <c r="W47" s="81">
        <v>43743.78041666667</v>
      </c>
      <c r="X47" s="82" t="s">
        <v>1265</v>
      </c>
      <c r="Y47" s="79"/>
      <c r="Z47" s="79"/>
      <c r="AA47" s="85" t="s">
        <v>1581</v>
      </c>
      <c r="AB47" s="85" t="s">
        <v>1875</v>
      </c>
      <c r="AC47" s="79" t="b">
        <v>0</v>
      </c>
      <c r="AD47" s="79">
        <v>1</v>
      </c>
      <c r="AE47" s="85" t="s">
        <v>1949</v>
      </c>
      <c r="AF47" s="79" t="b">
        <v>0</v>
      </c>
      <c r="AG47" s="79" t="s">
        <v>2020</v>
      </c>
      <c r="AH47" s="79"/>
      <c r="AI47" s="85" t="s">
        <v>1939</v>
      </c>
      <c r="AJ47" s="79" t="b">
        <v>0</v>
      </c>
      <c r="AK47" s="79">
        <v>0</v>
      </c>
      <c r="AL47" s="85" t="s">
        <v>1939</v>
      </c>
      <c r="AM47" s="79" t="s">
        <v>2037</v>
      </c>
      <c r="AN47" s="79" t="b">
        <v>0</v>
      </c>
      <c r="AO47" s="85" t="s">
        <v>1875</v>
      </c>
      <c r="AP47" s="79" t="s">
        <v>176</v>
      </c>
      <c r="AQ47" s="79">
        <v>0</v>
      </c>
      <c r="AR47" s="79">
        <v>0</v>
      </c>
      <c r="AS47" s="79"/>
      <c r="AT47" s="79"/>
      <c r="AU47" s="79"/>
      <c r="AV47" s="79"/>
      <c r="AW47" s="79"/>
      <c r="AX47" s="79"/>
      <c r="AY47" s="79"/>
      <c r="AZ47" s="79"/>
      <c r="BA47">
        <v>1</v>
      </c>
      <c r="BB47" s="78" t="str">
        <f>REPLACE(INDEX(GroupVertices[Group],MATCH(Edges[[#This Row],[Vertex 1]],GroupVertices[Vertex],0)),1,1,"")</f>
        <v>40</v>
      </c>
      <c r="BC47" s="78" t="str">
        <f>REPLACE(INDEX(GroupVertices[Group],MATCH(Edges[[#This Row],[Vertex 2]],GroupVertices[Vertex],0)),1,1,"")</f>
        <v>40</v>
      </c>
      <c r="BD47" s="48">
        <v>0</v>
      </c>
      <c r="BE47" s="49">
        <v>0</v>
      </c>
      <c r="BF47" s="48">
        <v>0</v>
      </c>
      <c r="BG47" s="49">
        <v>0</v>
      </c>
      <c r="BH47" s="48">
        <v>0</v>
      </c>
      <c r="BI47" s="49">
        <v>0</v>
      </c>
      <c r="BJ47" s="48">
        <v>13</v>
      </c>
      <c r="BK47" s="49">
        <v>100</v>
      </c>
      <c r="BL47" s="48">
        <v>13</v>
      </c>
    </row>
    <row r="48" spans="1:64" ht="15">
      <c r="A48" s="64" t="s">
        <v>245</v>
      </c>
      <c r="B48" s="64" t="s">
        <v>460</v>
      </c>
      <c r="C48" s="65" t="s">
        <v>6162</v>
      </c>
      <c r="D48" s="66">
        <v>3</v>
      </c>
      <c r="E48" s="67" t="s">
        <v>132</v>
      </c>
      <c r="F48" s="68">
        <v>35</v>
      </c>
      <c r="G48" s="65"/>
      <c r="H48" s="69"/>
      <c r="I48" s="70"/>
      <c r="J48" s="70"/>
      <c r="K48" s="34" t="s">
        <v>65</v>
      </c>
      <c r="L48" s="77">
        <v>48</v>
      </c>
      <c r="M48" s="77"/>
      <c r="N48" s="72"/>
      <c r="O48" s="79" t="s">
        <v>592</v>
      </c>
      <c r="P48" s="81">
        <v>43743.890081018515</v>
      </c>
      <c r="Q48" s="79" t="s">
        <v>623</v>
      </c>
      <c r="R48" s="79"/>
      <c r="S48" s="79"/>
      <c r="T48" s="79"/>
      <c r="U48" s="79"/>
      <c r="V48" s="82" t="s">
        <v>1060</v>
      </c>
      <c r="W48" s="81">
        <v>43743.890081018515</v>
      </c>
      <c r="X48" s="82" t="s">
        <v>1266</v>
      </c>
      <c r="Y48" s="79"/>
      <c r="Z48" s="79"/>
      <c r="AA48" s="85" t="s">
        <v>1582</v>
      </c>
      <c r="AB48" s="85" t="s">
        <v>1876</v>
      </c>
      <c r="AC48" s="79" t="b">
        <v>0</v>
      </c>
      <c r="AD48" s="79">
        <v>1</v>
      </c>
      <c r="AE48" s="85" t="s">
        <v>1950</v>
      </c>
      <c r="AF48" s="79" t="b">
        <v>0</v>
      </c>
      <c r="AG48" s="79" t="s">
        <v>2020</v>
      </c>
      <c r="AH48" s="79"/>
      <c r="AI48" s="85" t="s">
        <v>1939</v>
      </c>
      <c r="AJ48" s="79" t="b">
        <v>0</v>
      </c>
      <c r="AK48" s="79">
        <v>0</v>
      </c>
      <c r="AL48" s="85" t="s">
        <v>1939</v>
      </c>
      <c r="AM48" s="79" t="s">
        <v>2038</v>
      </c>
      <c r="AN48" s="79" t="b">
        <v>0</v>
      </c>
      <c r="AO48" s="85" t="s">
        <v>1876</v>
      </c>
      <c r="AP48" s="79" t="s">
        <v>176</v>
      </c>
      <c r="AQ48" s="79">
        <v>0</v>
      </c>
      <c r="AR48" s="79">
        <v>0</v>
      </c>
      <c r="AS48" s="79"/>
      <c r="AT48" s="79"/>
      <c r="AU48" s="79"/>
      <c r="AV48" s="79"/>
      <c r="AW48" s="79"/>
      <c r="AX48" s="79"/>
      <c r="AY48" s="79"/>
      <c r="AZ48" s="79"/>
      <c r="BA48">
        <v>1</v>
      </c>
      <c r="BB48" s="78" t="str">
        <f>REPLACE(INDEX(GroupVertices[Group],MATCH(Edges[[#This Row],[Vertex 1]],GroupVertices[Vertex],0)),1,1,"")</f>
        <v>81</v>
      </c>
      <c r="BC48" s="78" t="str">
        <f>REPLACE(INDEX(GroupVertices[Group],MATCH(Edges[[#This Row],[Vertex 2]],GroupVertices[Vertex],0)),1,1,"")</f>
        <v>81</v>
      </c>
      <c r="BD48" s="48">
        <v>0</v>
      </c>
      <c r="BE48" s="49">
        <v>0</v>
      </c>
      <c r="BF48" s="48">
        <v>0</v>
      </c>
      <c r="BG48" s="49">
        <v>0</v>
      </c>
      <c r="BH48" s="48">
        <v>0</v>
      </c>
      <c r="BI48" s="49">
        <v>0</v>
      </c>
      <c r="BJ48" s="48">
        <v>20</v>
      </c>
      <c r="BK48" s="49">
        <v>100</v>
      </c>
      <c r="BL48" s="48">
        <v>20</v>
      </c>
    </row>
    <row r="49" spans="1:64" ht="15">
      <c r="A49" s="64" t="s">
        <v>246</v>
      </c>
      <c r="B49" s="64" t="s">
        <v>461</v>
      </c>
      <c r="C49" s="65" t="s">
        <v>6162</v>
      </c>
      <c r="D49" s="66">
        <v>3</v>
      </c>
      <c r="E49" s="67" t="s">
        <v>132</v>
      </c>
      <c r="F49" s="68">
        <v>35</v>
      </c>
      <c r="G49" s="65"/>
      <c r="H49" s="69"/>
      <c r="I49" s="70"/>
      <c r="J49" s="70"/>
      <c r="K49" s="34" t="s">
        <v>65</v>
      </c>
      <c r="L49" s="77">
        <v>49</v>
      </c>
      <c r="M49" s="77"/>
      <c r="N49" s="72"/>
      <c r="O49" s="79" t="s">
        <v>592</v>
      </c>
      <c r="P49" s="81">
        <v>43743.974178240744</v>
      </c>
      <c r="Q49" s="79" t="s">
        <v>624</v>
      </c>
      <c r="R49" s="79"/>
      <c r="S49" s="79"/>
      <c r="T49" s="79"/>
      <c r="U49" s="79"/>
      <c r="V49" s="82" t="s">
        <v>1061</v>
      </c>
      <c r="W49" s="81">
        <v>43743.974178240744</v>
      </c>
      <c r="X49" s="82" t="s">
        <v>1267</v>
      </c>
      <c r="Y49" s="79"/>
      <c r="Z49" s="79"/>
      <c r="AA49" s="85" t="s">
        <v>1583</v>
      </c>
      <c r="AB49" s="85" t="s">
        <v>1877</v>
      </c>
      <c r="AC49" s="79" t="b">
        <v>0</v>
      </c>
      <c r="AD49" s="79">
        <v>1</v>
      </c>
      <c r="AE49" s="85" t="s">
        <v>1951</v>
      </c>
      <c r="AF49" s="79" t="b">
        <v>0</v>
      </c>
      <c r="AG49" s="79" t="s">
        <v>2020</v>
      </c>
      <c r="AH49" s="79"/>
      <c r="AI49" s="85" t="s">
        <v>1939</v>
      </c>
      <c r="AJ49" s="79" t="b">
        <v>0</v>
      </c>
      <c r="AK49" s="79">
        <v>0</v>
      </c>
      <c r="AL49" s="85" t="s">
        <v>1939</v>
      </c>
      <c r="AM49" s="79" t="s">
        <v>2037</v>
      </c>
      <c r="AN49" s="79" t="b">
        <v>0</v>
      </c>
      <c r="AO49" s="85" t="s">
        <v>1877</v>
      </c>
      <c r="AP49" s="79" t="s">
        <v>176</v>
      </c>
      <c r="AQ49" s="79">
        <v>0</v>
      </c>
      <c r="AR49" s="79">
        <v>0</v>
      </c>
      <c r="AS49" s="79"/>
      <c r="AT49" s="79"/>
      <c r="AU49" s="79"/>
      <c r="AV49" s="79"/>
      <c r="AW49" s="79"/>
      <c r="AX49" s="79"/>
      <c r="AY49" s="79"/>
      <c r="AZ49" s="79"/>
      <c r="BA49">
        <v>1</v>
      </c>
      <c r="BB49" s="78" t="str">
        <f>REPLACE(INDEX(GroupVertices[Group],MATCH(Edges[[#This Row],[Vertex 1]],GroupVertices[Vertex],0)),1,1,"")</f>
        <v>80</v>
      </c>
      <c r="BC49" s="78" t="str">
        <f>REPLACE(INDEX(GroupVertices[Group],MATCH(Edges[[#This Row],[Vertex 2]],GroupVertices[Vertex],0)),1,1,"")</f>
        <v>80</v>
      </c>
      <c r="BD49" s="48">
        <v>3</v>
      </c>
      <c r="BE49" s="49">
        <v>16.666666666666668</v>
      </c>
      <c r="BF49" s="48">
        <v>0</v>
      </c>
      <c r="BG49" s="49">
        <v>0</v>
      </c>
      <c r="BH49" s="48">
        <v>0</v>
      </c>
      <c r="BI49" s="49">
        <v>0</v>
      </c>
      <c r="BJ49" s="48">
        <v>15</v>
      </c>
      <c r="BK49" s="49">
        <v>83.33333333333333</v>
      </c>
      <c r="BL49" s="48">
        <v>18</v>
      </c>
    </row>
    <row r="50" spans="1:64" ht="15">
      <c r="A50" s="64" t="s">
        <v>247</v>
      </c>
      <c r="B50" s="64" t="s">
        <v>462</v>
      </c>
      <c r="C50" s="65" t="s">
        <v>6162</v>
      </c>
      <c r="D50" s="66">
        <v>3</v>
      </c>
      <c r="E50" s="67" t="s">
        <v>132</v>
      </c>
      <c r="F50" s="68">
        <v>35</v>
      </c>
      <c r="G50" s="65"/>
      <c r="H50" s="69"/>
      <c r="I50" s="70"/>
      <c r="J50" s="70"/>
      <c r="K50" s="34" t="s">
        <v>65</v>
      </c>
      <c r="L50" s="77">
        <v>50</v>
      </c>
      <c r="M50" s="77"/>
      <c r="N50" s="72"/>
      <c r="O50" s="79" t="s">
        <v>591</v>
      </c>
      <c r="P50" s="81">
        <v>43744.03193287037</v>
      </c>
      <c r="Q50" s="79" t="s">
        <v>625</v>
      </c>
      <c r="R50" s="79"/>
      <c r="S50" s="79"/>
      <c r="T50" s="79"/>
      <c r="U50" s="79"/>
      <c r="V50" s="82" t="s">
        <v>1062</v>
      </c>
      <c r="W50" s="81">
        <v>43744.03193287037</v>
      </c>
      <c r="X50" s="82" t="s">
        <v>1268</v>
      </c>
      <c r="Y50" s="79"/>
      <c r="Z50" s="79"/>
      <c r="AA50" s="85" t="s">
        <v>1584</v>
      </c>
      <c r="AB50" s="85" t="s">
        <v>1878</v>
      </c>
      <c r="AC50" s="79" t="b">
        <v>0</v>
      </c>
      <c r="AD50" s="79">
        <v>2</v>
      </c>
      <c r="AE50" s="85" t="s">
        <v>1952</v>
      </c>
      <c r="AF50" s="79" t="b">
        <v>0</v>
      </c>
      <c r="AG50" s="79" t="s">
        <v>2020</v>
      </c>
      <c r="AH50" s="79"/>
      <c r="AI50" s="85" t="s">
        <v>1939</v>
      </c>
      <c r="AJ50" s="79" t="b">
        <v>0</v>
      </c>
      <c r="AK50" s="79">
        <v>0</v>
      </c>
      <c r="AL50" s="85" t="s">
        <v>1939</v>
      </c>
      <c r="AM50" s="79" t="s">
        <v>2038</v>
      </c>
      <c r="AN50" s="79" t="b">
        <v>0</v>
      </c>
      <c r="AO50" s="85" t="s">
        <v>1878</v>
      </c>
      <c r="AP50" s="79" t="s">
        <v>176</v>
      </c>
      <c r="AQ50" s="79">
        <v>0</v>
      </c>
      <c r="AR50" s="79">
        <v>0</v>
      </c>
      <c r="AS50" s="79"/>
      <c r="AT50" s="79"/>
      <c r="AU50" s="79"/>
      <c r="AV50" s="79"/>
      <c r="AW50" s="79"/>
      <c r="AX50" s="79"/>
      <c r="AY50" s="79"/>
      <c r="AZ50" s="79"/>
      <c r="BA50">
        <v>1</v>
      </c>
      <c r="BB50" s="78" t="str">
        <f>REPLACE(INDEX(GroupVertices[Group],MATCH(Edges[[#This Row],[Vertex 1]],GroupVertices[Vertex],0)),1,1,"")</f>
        <v>15</v>
      </c>
      <c r="BC50" s="78" t="str">
        <f>REPLACE(INDEX(GroupVertices[Group],MATCH(Edges[[#This Row],[Vertex 2]],GroupVertices[Vertex],0)),1,1,"")</f>
        <v>15</v>
      </c>
      <c r="BD50" s="48"/>
      <c r="BE50" s="49"/>
      <c r="BF50" s="48"/>
      <c r="BG50" s="49"/>
      <c r="BH50" s="48"/>
      <c r="BI50" s="49"/>
      <c r="BJ50" s="48"/>
      <c r="BK50" s="49"/>
      <c r="BL50" s="48"/>
    </row>
    <row r="51" spans="1:64" ht="15">
      <c r="A51" s="64" t="s">
        <v>248</v>
      </c>
      <c r="B51" s="64" t="s">
        <v>462</v>
      </c>
      <c r="C51" s="65" t="s">
        <v>6162</v>
      </c>
      <c r="D51" s="66">
        <v>3</v>
      </c>
      <c r="E51" s="67" t="s">
        <v>132</v>
      </c>
      <c r="F51" s="68">
        <v>35</v>
      </c>
      <c r="G51" s="65"/>
      <c r="H51" s="69"/>
      <c r="I51" s="70"/>
      <c r="J51" s="70"/>
      <c r="K51" s="34" t="s">
        <v>65</v>
      </c>
      <c r="L51" s="77">
        <v>51</v>
      </c>
      <c r="M51" s="77"/>
      <c r="N51" s="72"/>
      <c r="O51" s="79" t="s">
        <v>591</v>
      </c>
      <c r="P51" s="81">
        <v>43744.04677083333</v>
      </c>
      <c r="Q51" s="79" t="s">
        <v>626</v>
      </c>
      <c r="R51" s="79"/>
      <c r="S51" s="79"/>
      <c r="T51" s="79"/>
      <c r="U51" s="79"/>
      <c r="V51" s="82" t="s">
        <v>1063</v>
      </c>
      <c r="W51" s="81">
        <v>43744.04677083333</v>
      </c>
      <c r="X51" s="82" t="s">
        <v>1269</v>
      </c>
      <c r="Y51" s="79"/>
      <c r="Z51" s="79"/>
      <c r="AA51" s="85" t="s">
        <v>1585</v>
      </c>
      <c r="AB51" s="85" t="s">
        <v>1584</v>
      </c>
      <c r="AC51" s="79" t="b">
        <v>0</v>
      </c>
      <c r="AD51" s="79">
        <v>1</v>
      </c>
      <c r="AE51" s="85" t="s">
        <v>1953</v>
      </c>
      <c r="AF51" s="79" t="b">
        <v>0</v>
      </c>
      <c r="AG51" s="79" t="s">
        <v>2020</v>
      </c>
      <c r="AH51" s="79"/>
      <c r="AI51" s="85" t="s">
        <v>1939</v>
      </c>
      <c r="AJ51" s="79" t="b">
        <v>0</v>
      </c>
      <c r="AK51" s="79">
        <v>0</v>
      </c>
      <c r="AL51" s="85" t="s">
        <v>1939</v>
      </c>
      <c r="AM51" s="79" t="s">
        <v>2037</v>
      </c>
      <c r="AN51" s="79" t="b">
        <v>0</v>
      </c>
      <c r="AO51" s="85" t="s">
        <v>1584</v>
      </c>
      <c r="AP51" s="79" t="s">
        <v>176</v>
      </c>
      <c r="AQ51" s="79">
        <v>0</v>
      </c>
      <c r="AR51" s="79">
        <v>0</v>
      </c>
      <c r="AS51" s="79"/>
      <c r="AT51" s="79"/>
      <c r="AU51" s="79"/>
      <c r="AV51" s="79"/>
      <c r="AW51" s="79"/>
      <c r="AX51" s="79"/>
      <c r="AY51" s="79"/>
      <c r="AZ51" s="79"/>
      <c r="BA51">
        <v>1</v>
      </c>
      <c r="BB51" s="78" t="str">
        <f>REPLACE(INDEX(GroupVertices[Group],MATCH(Edges[[#This Row],[Vertex 1]],GroupVertices[Vertex],0)),1,1,"")</f>
        <v>15</v>
      </c>
      <c r="BC51" s="78" t="str">
        <f>REPLACE(INDEX(GroupVertices[Group],MATCH(Edges[[#This Row],[Vertex 2]],GroupVertices[Vertex],0)),1,1,"")</f>
        <v>15</v>
      </c>
      <c r="BD51" s="48"/>
      <c r="BE51" s="49"/>
      <c r="BF51" s="48"/>
      <c r="BG51" s="49"/>
      <c r="BH51" s="48"/>
      <c r="BI51" s="49"/>
      <c r="BJ51" s="48"/>
      <c r="BK51" s="49"/>
      <c r="BL51" s="48"/>
    </row>
    <row r="52" spans="1:64" ht="15">
      <c r="A52" s="64" t="s">
        <v>247</v>
      </c>
      <c r="B52" s="64" t="s">
        <v>463</v>
      </c>
      <c r="C52" s="65" t="s">
        <v>6162</v>
      </c>
      <c r="D52" s="66">
        <v>3</v>
      </c>
      <c r="E52" s="67" t="s">
        <v>132</v>
      </c>
      <c r="F52" s="68">
        <v>35</v>
      </c>
      <c r="G52" s="65"/>
      <c r="H52" s="69"/>
      <c r="I52" s="70"/>
      <c r="J52" s="70"/>
      <c r="K52" s="34" t="s">
        <v>65</v>
      </c>
      <c r="L52" s="77">
        <v>52</v>
      </c>
      <c r="M52" s="77"/>
      <c r="N52" s="72"/>
      <c r="O52" s="79" t="s">
        <v>591</v>
      </c>
      <c r="P52" s="81">
        <v>43744.03193287037</v>
      </c>
      <c r="Q52" s="79" t="s">
        <v>625</v>
      </c>
      <c r="R52" s="79"/>
      <c r="S52" s="79"/>
      <c r="T52" s="79"/>
      <c r="U52" s="79"/>
      <c r="V52" s="82" t="s">
        <v>1062</v>
      </c>
      <c r="W52" s="81">
        <v>43744.03193287037</v>
      </c>
      <c r="X52" s="82" t="s">
        <v>1268</v>
      </c>
      <c r="Y52" s="79"/>
      <c r="Z52" s="79"/>
      <c r="AA52" s="85" t="s">
        <v>1584</v>
      </c>
      <c r="AB52" s="85" t="s">
        <v>1878</v>
      </c>
      <c r="AC52" s="79" t="b">
        <v>0</v>
      </c>
      <c r="AD52" s="79">
        <v>2</v>
      </c>
      <c r="AE52" s="85" t="s">
        <v>1952</v>
      </c>
      <c r="AF52" s="79" t="b">
        <v>0</v>
      </c>
      <c r="AG52" s="79" t="s">
        <v>2020</v>
      </c>
      <c r="AH52" s="79"/>
      <c r="AI52" s="85" t="s">
        <v>1939</v>
      </c>
      <c r="AJ52" s="79" t="b">
        <v>0</v>
      </c>
      <c r="AK52" s="79">
        <v>0</v>
      </c>
      <c r="AL52" s="85" t="s">
        <v>1939</v>
      </c>
      <c r="AM52" s="79" t="s">
        <v>2038</v>
      </c>
      <c r="AN52" s="79" t="b">
        <v>0</v>
      </c>
      <c r="AO52" s="85" t="s">
        <v>1878</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c r="BE52" s="49"/>
      <c r="BF52" s="48"/>
      <c r="BG52" s="49"/>
      <c r="BH52" s="48"/>
      <c r="BI52" s="49"/>
      <c r="BJ52" s="48"/>
      <c r="BK52" s="49"/>
      <c r="BL52" s="48"/>
    </row>
    <row r="53" spans="1:64" ht="15">
      <c r="A53" s="64" t="s">
        <v>248</v>
      </c>
      <c r="B53" s="64" t="s">
        <v>463</v>
      </c>
      <c r="C53" s="65" t="s">
        <v>6162</v>
      </c>
      <c r="D53" s="66">
        <v>3</v>
      </c>
      <c r="E53" s="67" t="s">
        <v>132</v>
      </c>
      <c r="F53" s="68">
        <v>35</v>
      </c>
      <c r="G53" s="65"/>
      <c r="H53" s="69"/>
      <c r="I53" s="70"/>
      <c r="J53" s="70"/>
      <c r="K53" s="34" t="s">
        <v>65</v>
      </c>
      <c r="L53" s="77">
        <v>53</v>
      </c>
      <c r="M53" s="77"/>
      <c r="N53" s="72"/>
      <c r="O53" s="79" t="s">
        <v>591</v>
      </c>
      <c r="P53" s="81">
        <v>43744.04677083333</v>
      </c>
      <c r="Q53" s="79" t="s">
        <v>626</v>
      </c>
      <c r="R53" s="79"/>
      <c r="S53" s="79"/>
      <c r="T53" s="79"/>
      <c r="U53" s="79"/>
      <c r="V53" s="82" t="s">
        <v>1063</v>
      </c>
      <c r="W53" s="81">
        <v>43744.04677083333</v>
      </c>
      <c r="X53" s="82" t="s">
        <v>1269</v>
      </c>
      <c r="Y53" s="79"/>
      <c r="Z53" s="79"/>
      <c r="AA53" s="85" t="s">
        <v>1585</v>
      </c>
      <c r="AB53" s="85" t="s">
        <v>1584</v>
      </c>
      <c r="AC53" s="79" t="b">
        <v>0</v>
      </c>
      <c r="AD53" s="79">
        <v>1</v>
      </c>
      <c r="AE53" s="85" t="s">
        <v>1953</v>
      </c>
      <c r="AF53" s="79" t="b">
        <v>0</v>
      </c>
      <c r="AG53" s="79" t="s">
        <v>2020</v>
      </c>
      <c r="AH53" s="79"/>
      <c r="AI53" s="85" t="s">
        <v>1939</v>
      </c>
      <c r="AJ53" s="79" t="b">
        <v>0</v>
      </c>
      <c r="AK53" s="79">
        <v>0</v>
      </c>
      <c r="AL53" s="85" t="s">
        <v>1939</v>
      </c>
      <c r="AM53" s="79" t="s">
        <v>2037</v>
      </c>
      <c r="AN53" s="79" t="b">
        <v>0</v>
      </c>
      <c r="AO53" s="85" t="s">
        <v>1584</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c r="BE53" s="49"/>
      <c r="BF53" s="48"/>
      <c r="BG53" s="49"/>
      <c r="BH53" s="48"/>
      <c r="BI53" s="49"/>
      <c r="BJ53" s="48"/>
      <c r="BK53" s="49"/>
      <c r="BL53" s="48"/>
    </row>
    <row r="54" spans="1:64" ht="15">
      <c r="A54" s="64" t="s">
        <v>247</v>
      </c>
      <c r="B54" s="64" t="s">
        <v>464</v>
      </c>
      <c r="C54" s="65" t="s">
        <v>6162</v>
      </c>
      <c r="D54" s="66">
        <v>3</v>
      </c>
      <c r="E54" s="67" t="s">
        <v>132</v>
      </c>
      <c r="F54" s="68">
        <v>35</v>
      </c>
      <c r="G54" s="65"/>
      <c r="H54" s="69"/>
      <c r="I54" s="70"/>
      <c r="J54" s="70"/>
      <c r="K54" s="34" t="s">
        <v>65</v>
      </c>
      <c r="L54" s="77">
        <v>54</v>
      </c>
      <c r="M54" s="77"/>
      <c r="N54" s="72"/>
      <c r="O54" s="79" t="s">
        <v>591</v>
      </c>
      <c r="P54" s="81">
        <v>43744.03193287037</v>
      </c>
      <c r="Q54" s="79" t="s">
        <v>625</v>
      </c>
      <c r="R54" s="79"/>
      <c r="S54" s="79"/>
      <c r="T54" s="79"/>
      <c r="U54" s="79"/>
      <c r="V54" s="82" t="s">
        <v>1062</v>
      </c>
      <c r="W54" s="81">
        <v>43744.03193287037</v>
      </c>
      <c r="X54" s="82" t="s">
        <v>1268</v>
      </c>
      <c r="Y54" s="79"/>
      <c r="Z54" s="79"/>
      <c r="AA54" s="85" t="s">
        <v>1584</v>
      </c>
      <c r="AB54" s="85" t="s">
        <v>1878</v>
      </c>
      <c r="AC54" s="79" t="b">
        <v>0</v>
      </c>
      <c r="AD54" s="79">
        <v>2</v>
      </c>
      <c r="AE54" s="85" t="s">
        <v>1952</v>
      </c>
      <c r="AF54" s="79" t="b">
        <v>0</v>
      </c>
      <c r="AG54" s="79" t="s">
        <v>2020</v>
      </c>
      <c r="AH54" s="79"/>
      <c r="AI54" s="85" t="s">
        <v>1939</v>
      </c>
      <c r="AJ54" s="79" t="b">
        <v>0</v>
      </c>
      <c r="AK54" s="79">
        <v>0</v>
      </c>
      <c r="AL54" s="85" t="s">
        <v>1939</v>
      </c>
      <c r="AM54" s="79" t="s">
        <v>2038</v>
      </c>
      <c r="AN54" s="79" t="b">
        <v>0</v>
      </c>
      <c r="AO54" s="85" t="s">
        <v>1878</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v>1</v>
      </c>
      <c r="BE54" s="49">
        <v>4.761904761904762</v>
      </c>
      <c r="BF54" s="48">
        <v>0</v>
      </c>
      <c r="BG54" s="49">
        <v>0</v>
      </c>
      <c r="BH54" s="48">
        <v>0</v>
      </c>
      <c r="BI54" s="49">
        <v>0</v>
      </c>
      <c r="BJ54" s="48">
        <v>20</v>
      </c>
      <c r="BK54" s="49">
        <v>95.23809523809524</v>
      </c>
      <c r="BL54" s="48">
        <v>21</v>
      </c>
    </row>
    <row r="55" spans="1:64" ht="15">
      <c r="A55" s="64" t="s">
        <v>248</v>
      </c>
      <c r="B55" s="64" t="s">
        <v>464</v>
      </c>
      <c r="C55" s="65" t="s">
        <v>6162</v>
      </c>
      <c r="D55" s="66">
        <v>3</v>
      </c>
      <c r="E55" s="67" t="s">
        <v>132</v>
      </c>
      <c r="F55" s="68">
        <v>35</v>
      </c>
      <c r="G55" s="65"/>
      <c r="H55" s="69"/>
      <c r="I55" s="70"/>
      <c r="J55" s="70"/>
      <c r="K55" s="34" t="s">
        <v>65</v>
      </c>
      <c r="L55" s="77">
        <v>55</v>
      </c>
      <c r="M55" s="77"/>
      <c r="N55" s="72"/>
      <c r="O55" s="79" t="s">
        <v>591</v>
      </c>
      <c r="P55" s="81">
        <v>43744.04677083333</v>
      </c>
      <c r="Q55" s="79" t="s">
        <v>626</v>
      </c>
      <c r="R55" s="79"/>
      <c r="S55" s="79"/>
      <c r="T55" s="79"/>
      <c r="U55" s="79"/>
      <c r="V55" s="82" t="s">
        <v>1063</v>
      </c>
      <c r="W55" s="81">
        <v>43744.04677083333</v>
      </c>
      <c r="X55" s="82" t="s">
        <v>1269</v>
      </c>
      <c r="Y55" s="79"/>
      <c r="Z55" s="79"/>
      <c r="AA55" s="85" t="s">
        <v>1585</v>
      </c>
      <c r="AB55" s="85" t="s">
        <v>1584</v>
      </c>
      <c r="AC55" s="79" t="b">
        <v>0</v>
      </c>
      <c r="AD55" s="79">
        <v>1</v>
      </c>
      <c r="AE55" s="85" t="s">
        <v>1953</v>
      </c>
      <c r="AF55" s="79" t="b">
        <v>0</v>
      </c>
      <c r="AG55" s="79" t="s">
        <v>2020</v>
      </c>
      <c r="AH55" s="79"/>
      <c r="AI55" s="85" t="s">
        <v>1939</v>
      </c>
      <c r="AJ55" s="79" t="b">
        <v>0</v>
      </c>
      <c r="AK55" s="79">
        <v>0</v>
      </c>
      <c r="AL55" s="85" t="s">
        <v>1939</v>
      </c>
      <c r="AM55" s="79" t="s">
        <v>2037</v>
      </c>
      <c r="AN55" s="79" t="b">
        <v>0</v>
      </c>
      <c r="AO55" s="85" t="s">
        <v>1584</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2</v>
      </c>
      <c r="BE55" s="49">
        <v>12.5</v>
      </c>
      <c r="BF55" s="48">
        <v>0</v>
      </c>
      <c r="BG55" s="49">
        <v>0</v>
      </c>
      <c r="BH55" s="48">
        <v>0</v>
      </c>
      <c r="BI55" s="49">
        <v>0</v>
      </c>
      <c r="BJ55" s="48">
        <v>14</v>
      </c>
      <c r="BK55" s="49">
        <v>87.5</v>
      </c>
      <c r="BL55" s="48">
        <v>16</v>
      </c>
    </row>
    <row r="56" spans="1:64" ht="15">
      <c r="A56" s="64" t="s">
        <v>247</v>
      </c>
      <c r="B56" s="64" t="s">
        <v>248</v>
      </c>
      <c r="C56" s="65" t="s">
        <v>6162</v>
      </c>
      <c r="D56" s="66">
        <v>3</v>
      </c>
      <c r="E56" s="67" t="s">
        <v>132</v>
      </c>
      <c r="F56" s="68">
        <v>35</v>
      </c>
      <c r="G56" s="65"/>
      <c r="H56" s="69"/>
      <c r="I56" s="70"/>
      <c r="J56" s="70"/>
      <c r="K56" s="34" t="s">
        <v>66</v>
      </c>
      <c r="L56" s="77">
        <v>56</v>
      </c>
      <c r="M56" s="77"/>
      <c r="N56" s="72"/>
      <c r="O56" s="79" t="s">
        <v>592</v>
      </c>
      <c r="P56" s="81">
        <v>43744.03193287037</v>
      </c>
      <c r="Q56" s="79" t="s">
        <v>625</v>
      </c>
      <c r="R56" s="79"/>
      <c r="S56" s="79"/>
      <c r="T56" s="79"/>
      <c r="U56" s="79"/>
      <c r="V56" s="82" t="s">
        <v>1062</v>
      </c>
      <c r="W56" s="81">
        <v>43744.03193287037</v>
      </c>
      <c r="X56" s="82" t="s">
        <v>1268</v>
      </c>
      <c r="Y56" s="79"/>
      <c r="Z56" s="79"/>
      <c r="AA56" s="85" t="s">
        <v>1584</v>
      </c>
      <c r="AB56" s="85" t="s">
        <v>1878</v>
      </c>
      <c r="AC56" s="79" t="b">
        <v>0</v>
      </c>
      <c r="AD56" s="79">
        <v>2</v>
      </c>
      <c r="AE56" s="85" t="s">
        <v>1952</v>
      </c>
      <c r="AF56" s="79" t="b">
        <v>0</v>
      </c>
      <c r="AG56" s="79" t="s">
        <v>2020</v>
      </c>
      <c r="AH56" s="79"/>
      <c r="AI56" s="85" t="s">
        <v>1939</v>
      </c>
      <c r="AJ56" s="79" t="b">
        <v>0</v>
      </c>
      <c r="AK56" s="79">
        <v>0</v>
      </c>
      <c r="AL56" s="85" t="s">
        <v>1939</v>
      </c>
      <c r="AM56" s="79" t="s">
        <v>2038</v>
      </c>
      <c r="AN56" s="79" t="b">
        <v>0</v>
      </c>
      <c r="AO56" s="85" t="s">
        <v>1878</v>
      </c>
      <c r="AP56" s="79" t="s">
        <v>176</v>
      </c>
      <c r="AQ56" s="79">
        <v>0</v>
      </c>
      <c r="AR56" s="79">
        <v>0</v>
      </c>
      <c r="AS56" s="79"/>
      <c r="AT56" s="79"/>
      <c r="AU56" s="79"/>
      <c r="AV56" s="79"/>
      <c r="AW56" s="79"/>
      <c r="AX56" s="79"/>
      <c r="AY56" s="79"/>
      <c r="AZ56" s="79"/>
      <c r="BA56">
        <v>1</v>
      </c>
      <c r="BB56" s="78" t="str">
        <f>REPLACE(INDEX(GroupVertices[Group],MATCH(Edges[[#This Row],[Vertex 1]],GroupVertices[Vertex],0)),1,1,"")</f>
        <v>15</v>
      </c>
      <c r="BC56" s="78" t="str">
        <f>REPLACE(INDEX(GroupVertices[Group],MATCH(Edges[[#This Row],[Vertex 2]],GroupVertices[Vertex],0)),1,1,"")</f>
        <v>15</v>
      </c>
      <c r="BD56" s="48"/>
      <c r="BE56" s="49"/>
      <c r="BF56" s="48"/>
      <c r="BG56" s="49"/>
      <c r="BH56" s="48"/>
      <c r="BI56" s="49"/>
      <c r="BJ56" s="48"/>
      <c r="BK56" s="49"/>
      <c r="BL56" s="48"/>
    </row>
    <row r="57" spans="1:64" ht="15">
      <c r="A57" s="64" t="s">
        <v>248</v>
      </c>
      <c r="B57" s="64" t="s">
        <v>247</v>
      </c>
      <c r="C57" s="65" t="s">
        <v>6162</v>
      </c>
      <c r="D57" s="66">
        <v>3</v>
      </c>
      <c r="E57" s="67" t="s">
        <v>132</v>
      </c>
      <c r="F57" s="68">
        <v>35</v>
      </c>
      <c r="G57" s="65"/>
      <c r="H57" s="69"/>
      <c r="I57" s="70"/>
      <c r="J57" s="70"/>
      <c r="K57" s="34" t="s">
        <v>66</v>
      </c>
      <c r="L57" s="77">
        <v>57</v>
      </c>
      <c r="M57" s="77"/>
      <c r="N57" s="72"/>
      <c r="O57" s="79" t="s">
        <v>592</v>
      </c>
      <c r="P57" s="81">
        <v>43744.04677083333</v>
      </c>
      <c r="Q57" s="79" t="s">
        <v>626</v>
      </c>
      <c r="R57" s="79"/>
      <c r="S57" s="79"/>
      <c r="T57" s="79"/>
      <c r="U57" s="79"/>
      <c r="V57" s="82" t="s">
        <v>1063</v>
      </c>
      <c r="W57" s="81">
        <v>43744.04677083333</v>
      </c>
      <c r="X57" s="82" t="s">
        <v>1269</v>
      </c>
      <c r="Y57" s="79"/>
      <c r="Z57" s="79"/>
      <c r="AA57" s="85" t="s">
        <v>1585</v>
      </c>
      <c r="AB57" s="85" t="s">
        <v>1584</v>
      </c>
      <c r="AC57" s="79" t="b">
        <v>0</v>
      </c>
      <c r="AD57" s="79">
        <v>1</v>
      </c>
      <c r="AE57" s="85" t="s">
        <v>1953</v>
      </c>
      <c r="AF57" s="79" t="b">
        <v>0</v>
      </c>
      <c r="AG57" s="79" t="s">
        <v>2020</v>
      </c>
      <c r="AH57" s="79"/>
      <c r="AI57" s="85" t="s">
        <v>1939</v>
      </c>
      <c r="AJ57" s="79" t="b">
        <v>0</v>
      </c>
      <c r="AK57" s="79">
        <v>0</v>
      </c>
      <c r="AL57" s="85" t="s">
        <v>1939</v>
      </c>
      <c r="AM57" s="79" t="s">
        <v>2037</v>
      </c>
      <c r="AN57" s="79" t="b">
        <v>0</v>
      </c>
      <c r="AO57" s="85" t="s">
        <v>1584</v>
      </c>
      <c r="AP57" s="79" t="s">
        <v>176</v>
      </c>
      <c r="AQ57" s="79">
        <v>0</v>
      </c>
      <c r="AR57" s="79">
        <v>0</v>
      </c>
      <c r="AS57" s="79"/>
      <c r="AT57" s="79"/>
      <c r="AU57" s="79"/>
      <c r="AV57" s="79"/>
      <c r="AW57" s="79"/>
      <c r="AX57" s="79"/>
      <c r="AY57" s="79"/>
      <c r="AZ57" s="79"/>
      <c r="BA57">
        <v>1</v>
      </c>
      <c r="BB57" s="78" t="str">
        <f>REPLACE(INDEX(GroupVertices[Group],MATCH(Edges[[#This Row],[Vertex 1]],GroupVertices[Vertex],0)),1,1,"")</f>
        <v>15</v>
      </c>
      <c r="BC57" s="78" t="str">
        <f>REPLACE(INDEX(GroupVertices[Group],MATCH(Edges[[#This Row],[Vertex 2]],GroupVertices[Vertex],0)),1,1,"")</f>
        <v>15</v>
      </c>
      <c r="BD57" s="48"/>
      <c r="BE57" s="49"/>
      <c r="BF57" s="48"/>
      <c r="BG57" s="49"/>
      <c r="BH57" s="48"/>
      <c r="BI57" s="49"/>
      <c r="BJ57" s="48"/>
      <c r="BK57" s="49"/>
      <c r="BL57" s="48"/>
    </row>
    <row r="58" spans="1:64" ht="15">
      <c r="A58" s="64" t="s">
        <v>249</v>
      </c>
      <c r="B58" s="64" t="s">
        <v>251</v>
      </c>
      <c r="C58" s="65" t="s">
        <v>6162</v>
      </c>
      <c r="D58" s="66">
        <v>3</v>
      </c>
      <c r="E58" s="67" t="s">
        <v>132</v>
      </c>
      <c r="F58" s="68">
        <v>35</v>
      </c>
      <c r="G58" s="65"/>
      <c r="H58" s="69"/>
      <c r="I58" s="70"/>
      <c r="J58" s="70"/>
      <c r="K58" s="34" t="s">
        <v>65</v>
      </c>
      <c r="L58" s="77">
        <v>58</v>
      </c>
      <c r="M58" s="77"/>
      <c r="N58" s="72"/>
      <c r="O58" s="79" t="s">
        <v>592</v>
      </c>
      <c r="P58" s="81">
        <v>43744.10162037037</v>
      </c>
      <c r="Q58" s="79" t="s">
        <v>627</v>
      </c>
      <c r="R58" s="79"/>
      <c r="S58" s="79"/>
      <c r="T58" s="79"/>
      <c r="U58" s="79"/>
      <c r="V58" s="82" t="s">
        <v>1064</v>
      </c>
      <c r="W58" s="81">
        <v>43744.10162037037</v>
      </c>
      <c r="X58" s="82" t="s">
        <v>1270</v>
      </c>
      <c r="Y58" s="79"/>
      <c r="Z58" s="79"/>
      <c r="AA58" s="85" t="s">
        <v>1586</v>
      </c>
      <c r="AB58" s="85" t="s">
        <v>1879</v>
      </c>
      <c r="AC58" s="79" t="b">
        <v>0</v>
      </c>
      <c r="AD58" s="79">
        <v>0</v>
      </c>
      <c r="AE58" s="85" t="s">
        <v>1954</v>
      </c>
      <c r="AF58" s="79" t="b">
        <v>0</v>
      </c>
      <c r="AG58" s="79" t="s">
        <v>2020</v>
      </c>
      <c r="AH58" s="79"/>
      <c r="AI58" s="85" t="s">
        <v>1939</v>
      </c>
      <c r="AJ58" s="79" t="b">
        <v>0</v>
      </c>
      <c r="AK58" s="79">
        <v>0</v>
      </c>
      <c r="AL58" s="85" t="s">
        <v>1939</v>
      </c>
      <c r="AM58" s="79" t="s">
        <v>2038</v>
      </c>
      <c r="AN58" s="79" t="b">
        <v>0</v>
      </c>
      <c r="AO58" s="85" t="s">
        <v>1879</v>
      </c>
      <c r="AP58" s="79" t="s">
        <v>176</v>
      </c>
      <c r="AQ58" s="79">
        <v>0</v>
      </c>
      <c r="AR58" s="79">
        <v>0</v>
      </c>
      <c r="AS58" s="79"/>
      <c r="AT58" s="79"/>
      <c r="AU58" s="79"/>
      <c r="AV58" s="79"/>
      <c r="AW58" s="79"/>
      <c r="AX58" s="79"/>
      <c r="AY58" s="79"/>
      <c r="AZ58" s="79"/>
      <c r="BA58">
        <v>1</v>
      </c>
      <c r="BB58" s="78" t="str">
        <f>REPLACE(INDEX(GroupVertices[Group],MATCH(Edges[[#This Row],[Vertex 1]],GroupVertices[Vertex],0)),1,1,"")</f>
        <v>39</v>
      </c>
      <c r="BC58" s="78" t="str">
        <f>REPLACE(INDEX(GroupVertices[Group],MATCH(Edges[[#This Row],[Vertex 2]],GroupVertices[Vertex],0)),1,1,"")</f>
        <v>39</v>
      </c>
      <c r="BD58" s="48">
        <v>0</v>
      </c>
      <c r="BE58" s="49">
        <v>0</v>
      </c>
      <c r="BF58" s="48">
        <v>2</v>
      </c>
      <c r="BG58" s="49">
        <v>10.526315789473685</v>
      </c>
      <c r="BH58" s="48">
        <v>0</v>
      </c>
      <c r="BI58" s="49">
        <v>0</v>
      </c>
      <c r="BJ58" s="48">
        <v>17</v>
      </c>
      <c r="BK58" s="49">
        <v>89.47368421052632</v>
      </c>
      <c r="BL58" s="48">
        <v>19</v>
      </c>
    </row>
    <row r="59" spans="1:64" ht="15">
      <c r="A59" s="64" t="s">
        <v>250</v>
      </c>
      <c r="B59" s="64" t="s">
        <v>465</v>
      </c>
      <c r="C59" s="65" t="s">
        <v>6162</v>
      </c>
      <c r="D59" s="66">
        <v>3</v>
      </c>
      <c r="E59" s="67" t="s">
        <v>132</v>
      </c>
      <c r="F59" s="68">
        <v>35</v>
      </c>
      <c r="G59" s="65"/>
      <c r="H59" s="69"/>
      <c r="I59" s="70"/>
      <c r="J59" s="70"/>
      <c r="K59" s="34" t="s">
        <v>65</v>
      </c>
      <c r="L59" s="77">
        <v>59</v>
      </c>
      <c r="M59" s="77"/>
      <c r="N59" s="72"/>
      <c r="O59" s="79" t="s">
        <v>592</v>
      </c>
      <c r="P59" s="81">
        <v>43744.17710648148</v>
      </c>
      <c r="Q59" s="79" t="s">
        <v>628</v>
      </c>
      <c r="R59" s="79"/>
      <c r="S59" s="79"/>
      <c r="T59" s="79"/>
      <c r="U59" s="79"/>
      <c r="V59" s="82" t="s">
        <v>1065</v>
      </c>
      <c r="W59" s="81">
        <v>43744.17710648148</v>
      </c>
      <c r="X59" s="82" t="s">
        <v>1271</v>
      </c>
      <c r="Y59" s="79"/>
      <c r="Z59" s="79"/>
      <c r="AA59" s="85" t="s">
        <v>1587</v>
      </c>
      <c r="AB59" s="85" t="s">
        <v>1880</v>
      </c>
      <c r="AC59" s="79" t="b">
        <v>0</v>
      </c>
      <c r="AD59" s="79">
        <v>1</v>
      </c>
      <c r="AE59" s="85" t="s">
        <v>1955</v>
      </c>
      <c r="AF59" s="79" t="b">
        <v>0</v>
      </c>
      <c r="AG59" s="79" t="s">
        <v>2020</v>
      </c>
      <c r="AH59" s="79"/>
      <c r="AI59" s="85" t="s">
        <v>1939</v>
      </c>
      <c r="AJ59" s="79" t="b">
        <v>0</v>
      </c>
      <c r="AK59" s="79">
        <v>0</v>
      </c>
      <c r="AL59" s="85" t="s">
        <v>1939</v>
      </c>
      <c r="AM59" s="79" t="s">
        <v>2036</v>
      </c>
      <c r="AN59" s="79" t="b">
        <v>0</v>
      </c>
      <c r="AO59" s="85" t="s">
        <v>1880</v>
      </c>
      <c r="AP59" s="79" t="s">
        <v>176</v>
      </c>
      <c r="AQ59" s="79">
        <v>0</v>
      </c>
      <c r="AR59" s="79">
        <v>0</v>
      </c>
      <c r="AS59" s="79"/>
      <c r="AT59" s="79"/>
      <c r="AU59" s="79"/>
      <c r="AV59" s="79"/>
      <c r="AW59" s="79"/>
      <c r="AX59" s="79"/>
      <c r="AY59" s="79"/>
      <c r="AZ59" s="79"/>
      <c r="BA59">
        <v>1</v>
      </c>
      <c r="BB59" s="78" t="str">
        <f>REPLACE(INDEX(GroupVertices[Group],MATCH(Edges[[#This Row],[Vertex 1]],GroupVertices[Vertex],0)),1,1,"")</f>
        <v>79</v>
      </c>
      <c r="BC59" s="78" t="str">
        <f>REPLACE(INDEX(GroupVertices[Group],MATCH(Edges[[#This Row],[Vertex 2]],GroupVertices[Vertex],0)),1,1,"")</f>
        <v>79</v>
      </c>
      <c r="BD59" s="48">
        <v>1</v>
      </c>
      <c r="BE59" s="49">
        <v>1.694915254237288</v>
      </c>
      <c r="BF59" s="48">
        <v>1</v>
      </c>
      <c r="BG59" s="49">
        <v>1.694915254237288</v>
      </c>
      <c r="BH59" s="48">
        <v>0</v>
      </c>
      <c r="BI59" s="49">
        <v>0</v>
      </c>
      <c r="BJ59" s="48">
        <v>57</v>
      </c>
      <c r="BK59" s="49">
        <v>96.61016949152543</v>
      </c>
      <c r="BL59" s="48">
        <v>59</v>
      </c>
    </row>
    <row r="60" spans="1:64" ht="15">
      <c r="A60" s="64" t="s">
        <v>251</v>
      </c>
      <c r="B60" s="64" t="s">
        <v>466</v>
      </c>
      <c r="C60" s="65" t="s">
        <v>6162</v>
      </c>
      <c r="D60" s="66">
        <v>3</v>
      </c>
      <c r="E60" s="67" t="s">
        <v>132</v>
      </c>
      <c r="F60" s="68">
        <v>35</v>
      </c>
      <c r="G60" s="65"/>
      <c r="H60" s="69"/>
      <c r="I60" s="70"/>
      <c r="J60" s="70"/>
      <c r="K60" s="34" t="s">
        <v>65</v>
      </c>
      <c r="L60" s="77">
        <v>60</v>
      </c>
      <c r="M60" s="77"/>
      <c r="N60" s="72"/>
      <c r="O60" s="79" t="s">
        <v>592</v>
      </c>
      <c r="P60" s="81">
        <v>43744.244039351855</v>
      </c>
      <c r="Q60" s="79" t="s">
        <v>629</v>
      </c>
      <c r="R60" s="79"/>
      <c r="S60" s="79"/>
      <c r="T60" s="79"/>
      <c r="U60" s="79"/>
      <c r="V60" s="82" t="s">
        <v>1066</v>
      </c>
      <c r="W60" s="81">
        <v>43744.244039351855</v>
      </c>
      <c r="X60" s="82" t="s">
        <v>1272</v>
      </c>
      <c r="Y60" s="79"/>
      <c r="Z60" s="79"/>
      <c r="AA60" s="85" t="s">
        <v>1588</v>
      </c>
      <c r="AB60" s="85" t="s">
        <v>1881</v>
      </c>
      <c r="AC60" s="79" t="b">
        <v>0</v>
      </c>
      <c r="AD60" s="79">
        <v>6</v>
      </c>
      <c r="AE60" s="85" t="s">
        <v>1956</v>
      </c>
      <c r="AF60" s="79" t="b">
        <v>0</v>
      </c>
      <c r="AG60" s="79" t="s">
        <v>2020</v>
      </c>
      <c r="AH60" s="79"/>
      <c r="AI60" s="85" t="s">
        <v>1939</v>
      </c>
      <c r="AJ60" s="79" t="b">
        <v>0</v>
      </c>
      <c r="AK60" s="79">
        <v>0</v>
      </c>
      <c r="AL60" s="85" t="s">
        <v>1939</v>
      </c>
      <c r="AM60" s="79" t="s">
        <v>2035</v>
      </c>
      <c r="AN60" s="79" t="b">
        <v>0</v>
      </c>
      <c r="AO60" s="85" t="s">
        <v>1881</v>
      </c>
      <c r="AP60" s="79" t="s">
        <v>176</v>
      </c>
      <c r="AQ60" s="79">
        <v>0</v>
      </c>
      <c r="AR60" s="79">
        <v>0</v>
      </c>
      <c r="AS60" s="79"/>
      <c r="AT60" s="79"/>
      <c r="AU60" s="79"/>
      <c r="AV60" s="79"/>
      <c r="AW60" s="79"/>
      <c r="AX60" s="79"/>
      <c r="AY60" s="79"/>
      <c r="AZ60" s="79"/>
      <c r="BA60">
        <v>1</v>
      </c>
      <c r="BB60" s="78" t="str">
        <f>REPLACE(INDEX(GroupVertices[Group],MATCH(Edges[[#This Row],[Vertex 1]],GroupVertices[Vertex],0)),1,1,"")</f>
        <v>39</v>
      </c>
      <c r="BC60" s="78" t="str">
        <f>REPLACE(INDEX(GroupVertices[Group],MATCH(Edges[[#This Row],[Vertex 2]],GroupVertices[Vertex],0)),1,1,"")</f>
        <v>39</v>
      </c>
      <c r="BD60" s="48">
        <v>1</v>
      </c>
      <c r="BE60" s="49">
        <v>20</v>
      </c>
      <c r="BF60" s="48">
        <v>0</v>
      </c>
      <c r="BG60" s="49">
        <v>0</v>
      </c>
      <c r="BH60" s="48">
        <v>0</v>
      </c>
      <c r="BI60" s="49">
        <v>0</v>
      </c>
      <c r="BJ60" s="48">
        <v>4</v>
      </c>
      <c r="BK60" s="49">
        <v>80</v>
      </c>
      <c r="BL60" s="48">
        <v>5</v>
      </c>
    </row>
    <row r="61" spans="1:64" ht="15">
      <c r="A61" s="64" t="s">
        <v>252</v>
      </c>
      <c r="B61" s="64" t="s">
        <v>252</v>
      </c>
      <c r="C61" s="65" t="s">
        <v>6163</v>
      </c>
      <c r="D61" s="66">
        <v>5.333333333333334</v>
      </c>
      <c r="E61" s="67" t="s">
        <v>136</v>
      </c>
      <c r="F61" s="68">
        <v>27.333333333333332</v>
      </c>
      <c r="G61" s="65"/>
      <c r="H61" s="69"/>
      <c r="I61" s="70"/>
      <c r="J61" s="70"/>
      <c r="K61" s="34" t="s">
        <v>65</v>
      </c>
      <c r="L61" s="77">
        <v>61</v>
      </c>
      <c r="M61" s="77"/>
      <c r="N61" s="72"/>
      <c r="O61" s="79" t="s">
        <v>176</v>
      </c>
      <c r="P61" s="81">
        <v>43742.49107638889</v>
      </c>
      <c r="Q61" s="79" t="s">
        <v>630</v>
      </c>
      <c r="R61" s="79"/>
      <c r="S61" s="79"/>
      <c r="T61" s="79"/>
      <c r="U61" s="79"/>
      <c r="V61" s="82" t="s">
        <v>1067</v>
      </c>
      <c r="W61" s="81">
        <v>43742.49107638889</v>
      </c>
      <c r="X61" s="82" t="s">
        <v>1273</v>
      </c>
      <c r="Y61" s="79"/>
      <c r="Z61" s="79"/>
      <c r="AA61" s="85" t="s">
        <v>1589</v>
      </c>
      <c r="AB61" s="79"/>
      <c r="AC61" s="79" t="b">
        <v>0</v>
      </c>
      <c r="AD61" s="79">
        <v>2</v>
      </c>
      <c r="AE61" s="85" t="s">
        <v>1939</v>
      </c>
      <c r="AF61" s="79" t="b">
        <v>0</v>
      </c>
      <c r="AG61" s="79" t="s">
        <v>2023</v>
      </c>
      <c r="AH61" s="79"/>
      <c r="AI61" s="85" t="s">
        <v>1939</v>
      </c>
      <c r="AJ61" s="79" t="b">
        <v>0</v>
      </c>
      <c r="AK61" s="79">
        <v>0</v>
      </c>
      <c r="AL61" s="85" t="s">
        <v>1939</v>
      </c>
      <c r="AM61" s="79" t="s">
        <v>2040</v>
      </c>
      <c r="AN61" s="79" t="b">
        <v>0</v>
      </c>
      <c r="AO61" s="85" t="s">
        <v>1589</v>
      </c>
      <c r="AP61" s="79" t="s">
        <v>176</v>
      </c>
      <c r="AQ61" s="79">
        <v>0</v>
      </c>
      <c r="AR61" s="79">
        <v>0</v>
      </c>
      <c r="AS61" s="79"/>
      <c r="AT61" s="79"/>
      <c r="AU61" s="79"/>
      <c r="AV61" s="79"/>
      <c r="AW61" s="79"/>
      <c r="AX61" s="79"/>
      <c r="AY61" s="79"/>
      <c r="AZ61" s="79"/>
      <c r="BA61">
        <v>2</v>
      </c>
      <c r="BB61" s="78" t="str">
        <f>REPLACE(INDEX(GroupVertices[Group],MATCH(Edges[[#This Row],[Vertex 1]],GroupVertices[Vertex],0)),1,1,"")</f>
        <v>78</v>
      </c>
      <c r="BC61" s="78" t="str">
        <f>REPLACE(INDEX(GroupVertices[Group],MATCH(Edges[[#This Row],[Vertex 2]],GroupVertices[Vertex],0)),1,1,"")</f>
        <v>78</v>
      </c>
      <c r="BD61" s="48">
        <v>0</v>
      </c>
      <c r="BE61" s="49">
        <v>0</v>
      </c>
      <c r="BF61" s="48">
        <v>0</v>
      </c>
      <c r="BG61" s="49">
        <v>0</v>
      </c>
      <c r="BH61" s="48">
        <v>0</v>
      </c>
      <c r="BI61" s="49">
        <v>0</v>
      </c>
      <c r="BJ61" s="48">
        <v>5</v>
      </c>
      <c r="BK61" s="49">
        <v>100</v>
      </c>
      <c r="BL61" s="48">
        <v>5</v>
      </c>
    </row>
    <row r="62" spans="1:64" ht="15">
      <c r="A62" s="64" t="s">
        <v>252</v>
      </c>
      <c r="B62" s="64" t="s">
        <v>252</v>
      </c>
      <c r="C62" s="65" t="s">
        <v>6163</v>
      </c>
      <c r="D62" s="66">
        <v>5.333333333333334</v>
      </c>
      <c r="E62" s="67" t="s">
        <v>136</v>
      </c>
      <c r="F62" s="68">
        <v>27.333333333333332</v>
      </c>
      <c r="G62" s="65"/>
      <c r="H62" s="69"/>
      <c r="I62" s="70"/>
      <c r="J62" s="70"/>
      <c r="K62" s="34" t="s">
        <v>65</v>
      </c>
      <c r="L62" s="77">
        <v>62</v>
      </c>
      <c r="M62" s="77"/>
      <c r="N62" s="72"/>
      <c r="O62" s="79" t="s">
        <v>176</v>
      </c>
      <c r="P62" s="81">
        <v>43742.49178240741</v>
      </c>
      <c r="Q62" s="79" t="s">
        <v>631</v>
      </c>
      <c r="R62" s="79"/>
      <c r="S62" s="79"/>
      <c r="T62" s="79"/>
      <c r="U62" s="79"/>
      <c r="V62" s="82" t="s">
        <v>1067</v>
      </c>
      <c r="W62" s="81">
        <v>43742.49178240741</v>
      </c>
      <c r="X62" s="82" t="s">
        <v>1274</v>
      </c>
      <c r="Y62" s="79"/>
      <c r="Z62" s="79"/>
      <c r="AA62" s="85" t="s">
        <v>1590</v>
      </c>
      <c r="AB62" s="79"/>
      <c r="AC62" s="79" t="b">
        <v>0</v>
      </c>
      <c r="AD62" s="79">
        <v>2</v>
      </c>
      <c r="AE62" s="85" t="s">
        <v>1939</v>
      </c>
      <c r="AF62" s="79" t="b">
        <v>0</v>
      </c>
      <c r="AG62" s="79" t="s">
        <v>2023</v>
      </c>
      <c r="AH62" s="79"/>
      <c r="AI62" s="85" t="s">
        <v>1939</v>
      </c>
      <c r="AJ62" s="79" t="b">
        <v>0</v>
      </c>
      <c r="AK62" s="79">
        <v>0</v>
      </c>
      <c r="AL62" s="85" t="s">
        <v>1939</v>
      </c>
      <c r="AM62" s="79" t="s">
        <v>2040</v>
      </c>
      <c r="AN62" s="79" t="b">
        <v>0</v>
      </c>
      <c r="AO62" s="85" t="s">
        <v>1590</v>
      </c>
      <c r="AP62" s="79" t="s">
        <v>176</v>
      </c>
      <c r="AQ62" s="79">
        <v>0</v>
      </c>
      <c r="AR62" s="79">
        <v>0</v>
      </c>
      <c r="AS62" s="79"/>
      <c r="AT62" s="79"/>
      <c r="AU62" s="79"/>
      <c r="AV62" s="79"/>
      <c r="AW62" s="79"/>
      <c r="AX62" s="79"/>
      <c r="AY62" s="79"/>
      <c r="AZ62" s="79"/>
      <c r="BA62">
        <v>2</v>
      </c>
      <c r="BB62" s="78" t="str">
        <f>REPLACE(INDEX(GroupVertices[Group],MATCH(Edges[[#This Row],[Vertex 1]],GroupVertices[Vertex],0)),1,1,"")</f>
        <v>78</v>
      </c>
      <c r="BC62" s="78" t="str">
        <f>REPLACE(INDEX(GroupVertices[Group],MATCH(Edges[[#This Row],[Vertex 2]],GroupVertices[Vertex],0)),1,1,"")</f>
        <v>78</v>
      </c>
      <c r="BD62" s="48">
        <v>0</v>
      </c>
      <c r="BE62" s="49">
        <v>0</v>
      </c>
      <c r="BF62" s="48">
        <v>0</v>
      </c>
      <c r="BG62" s="49">
        <v>0</v>
      </c>
      <c r="BH62" s="48">
        <v>0</v>
      </c>
      <c r="BI62" s="49">
        <v>0</v>
      </c>
      <c r="BJ62" s="48">
        <v>2</v>
      </c>
      <c r="BK62" s="49">
        <v>100</v>
      </c>
      <c r="BL62" s="48">
        <v>2</v>
      </c>
    </row>
    <row r="63" spans="1:64" ht="15">
      <c r="A63" s="64" t="s">
        <v>253</v>
      </c>
      <c r="B63" s="64" t="s">
        <v>252</v>
      </c>
      <c r="C63" s="65" t="s">
        <v>6162</v>
      </c>
      <c r="D63" s="66">
        <v>3</v>
      </c>
      <c r="E63" s="67" t="s">
        <v>132</v>
      </c>
      <c r="F63" s="68">
        <v>35</v>
      </c>
      <c r="G63" s="65"/>
      <c r="H63" s="69"/>
      <c r="I63" s="70"/>
      <c r="J63" s="70"/>
      <c r="K63" s="34" t="s">
        <v>65</v>
      </c>
      <c r="L63" s="77">
        <v>63</v>
      </c>
      <c r="M63" s="77"/>
      <c r="N63" s="72"/>
      <c r="O63" s="79" t="s">
        <v>591</v>
      </c>
      <c r="P63" s="81">
        <v>43744.282546296294</v>
      </c>
      <c r="Q63" s="79" t="s">
        <v>632</v>
      </c>
      <c r="R63" s="79"/>
      <c r="S63" s="79"/>
      <c r="T63" s="79"/>
      <c r="U63" s="79"/>
      <c r="V63" s="82" t="s">
        <v>1068</v>
      </c>
      <c r="W63" s="81">
        <v>43744.282546296294</v>
      </c>
      <c r="X63" s="82" t="s">
        <v>1275</v>
      </c>
      <c r="Y63" s="79"/>
      <c r="Z63" s="79"/>
      <c r="AA63" s="85" t="s">
        <v>1591</v>
      </c>
      <c r="AB63" s="79"/>
      <c r="AC63" s="79" t="b">
        <v>0</v>
      </c>
      <c r="AD63" s="79">
        <v>0</v>
      </c>
      <c r="AE63" s="85" t="s">
        <v>1939</v>
      </c>
      <c r="AF63" s="79" t="b">
        <v>0</v>
      </c>
      <c r="AG63" s="79" t="s">
        <v>2023</v>
      </c>
      <c r="AH63" s="79"/>
      <c r="AI63" s="85" t="s">
        <v>1939</v>
      </c>
      <c r="AJ63" s="79" t="b">
        <v>0</v>
      </c>
      <c r="AK63" s="79">
        <v>1</v>
      </c>
      <c r="AL63" s="85" t="s">
        <v>1589</v>
      </c>
      <c r="AM63" s="79" t="s">
        <v>2038</v>
      </c>
      <c r="AN63" s="79" t="b">
        <v>0</v>
      </c>
      <c r="AO63" s="85" t="s">
        <v>1589</v>
      </c>
      <c r="AP63" s="79" t="s">
        <v>176</v>
      </c>
      <c r="AQ63" s="79">
        <v>0</v>
      </c>
      <c r="AR63" s="79">
        <v>0</v>
      </c>
      <c r="AS63" s="79"/>
      <c r="AT63" s="79"/>
      <c r="AU63" s="79"/>
      <c r="AV63" s="79"/>
      <c r="AW63" s="79"/>
      <c r="AX63" s="79"/>
      <c r="AY63" s="79"/>
      <c r="AZ63" s="79"/>
      <c r="BA63">
        <v>1</v>
      </c>
      <c r="BB63" s="78" t="str">
        <f>REPLACE(INDEX(GroupVertices[Group],MATCH(Edges[[#This Row],[Vertex 1]],GroupVertices[Vertex],0)),1,1,"")</f>
        <v>78</v>
      </c>
      <c r="BC63" s="78" t="str">
        <f>REPLACE(INDEX(GroupVertices[Group],MATCH(Edges[[#This Row],[Vertex 2]],GroupVertices[Vertex],0)),1,1,"")</f>
        <v>78</v>
      </c>
      <c r="BD63" s="48">
        <v>0</v>
      </c>
      <c r="BE63" s="49">
        <v>0</v>
      </c>
      <c r="BF63" s="48">
        <v>0</v>
      </c>
      <c r="BG63" s="49">
        <v>0</v>
      </c>
      <c r="BH63" s="48">
        <v>0</v>
      </c>
      <c r="BI63" s="49">
        <v>0</v>
      </c>
      <c r="BJ63" s="48">
        <v>7</v>
      </c>
      <c r="BK63" s="49">
        <v>100</v>
      </c>
      <c r="BL63" s="48">
        <v>7</v>
      </c>
    </row>
    <row r="64" spans="1:64" ht="15">
      <c r="A64" s="64" t="s">
        <v>254</v>
      </c>
      <c r="B64" s="64" t="s">
        <v>467</v>
      </c>
      <c r="C64" s="65" t="s">
        <v>6163</v>
      </c>
      <c r="D64" s="66">
        <v>5.333333333333334</v>
      </c>
      <c r="E64" s="67" t="s">
        <v>136</v>
      </c>
      <c r="F64" s="68">
        <v>27.333333333333332</v>
      </c>
      <c r="G64" s="65"/>
      <c r="H64" s="69"/>
      <c r="I64" s="70"/>
      <c r="J64" s="70"/>
      <c r="K64" s="34" t="s">
        <v>65</v>
      </c>
      <c r="L64" s="77">
        <v>64</v>
      </c>
      <c r="M64" s="77"/>
      <c r="N64" s="72"/>
      <c r="O64" s="79" t="s">
        <v>592</v>
      </c>
      <c r="P64" s="81">
        <v>43744.47231481481</v>
      </c>
      <c r="Q64" s="79" t="s">
        <v>633</v>
      </c>
      <c r="R64" s="79"/>
      <c r="S64" s="79"/>
      <c r="T64" s="79"/>
      <c r="U64" s="79"/>
      <c r="V64" s="82" t="s">
        <v>1069</v>
      </c>
      <c r="W64" s="81">
        <v>43744.47231481481</v>
      </c>
      <c r="X64" s="82" t="s">
        <v>1276</v>
      </c>
      <c r="Y64" s="79"/>
      <c r="Z64" s="79"/>
      <c r="AA64" s="85" t="s">
        <v>1592</v>
      </c>
      <c r="AB64" s="85" t="s">
        <v>1882</v>
      </c>
      <c r="AC64" s="79" t="b">
        <v>0</v>
      </c>
      <c r="AD64" s="79">
        <v>0</v>
      </c>
      <c r="AE64" s="85" t="s">
        <v>1957</v>
      </c>
      <c r="AF64" s="79" t="b">
        <v>0</v>
      </c>
      <c r="AG64" s="79" t="s">
        <v>2020</v>
      </c>
      <c r="AH64" s="79"/>
      <c r="AI64" s="85" t="s">
        <v>1939</v>
      </c>
      <c r="AJ64" s="79" t="b">
        <v>0</v>
      </c>
      <c r="AK64" s="79">
        <v>0</v>
      </c>
      <c r="AL64" s="85" t="s">
        <v>1939</v>
      </c>
      <c r="AM64" s="79" t="s">
        <v>2037</v>
      </c>
      <c r="AN64" s="79" t="b">
        <v>0</v>
      </c>
      <c r="AO64" s="85" t="s">
        <v>1882</v>
      </c>
      <c r="AP64" s="79" t="s">
        <v>176</v>
      </c>
      <c r="AQ64" s="79">
        <v>0</v>
      </c>
      <c r="AR64" s="79">
        <v>0</v>
      </c>
      <c r="AS64" s="79"/>
      <c r="AT64" s="79"/>
      <c r="AU64" s="79"/>
      <c r="AV64" s="79"/>
      <c r="AW64" s="79"/>
      <c r="AX64" s="79"/>
      <c r="AY64" s="79"/>
      <c r="AZ64" s="79"/>
      <c r="BA64">
        <v>2</v>
      </c>
      <c r="BB64" s="78" t="str">
        <f>REPLACE(INDEX(GroupVertices[Group],MATCH(Edges[[#This Row],[Vertex 1]],GroupVertices[Vertex],0)),1,1,"")</f>
        <v>77</v>
      </c>
      <c r="BC64" s="78" t="str">
        <f>REPLACE(INDEX(GroupVertices[Group],MATCH(Edges[[#This Row],[Vertex 2]],GroupVertices[Vertex],0)),1,1,"")</f>
        <v>77</v>
      </c>
      <c r="BD64" s="48">
        <v>3</v>
      </c>
      <c r="BE64" s="49">
        <v>6.818181818181818</v>
      </c>
      <c r="BF64" s="48">
        <v>0</v>
      </c>
      <c r="BG64" s="49">
        <v>0</v>
      </c>
      <c r="BH64" s="48">
        <v>0</v>
      </c>
      <c r="BI64" s="49">
        <v>0</v>
      </c>
      <c r="BJ64" s="48">
        <v>41</v>
      </c>
      <c r="BK64" s="49">
        <v>93.18181818181819</v>
      </c>
      <c r="BL64" s="48">
        <v>44</v>
      </c>
    </row>
    <row r="65" spans="1:64" ht="15">
      <c r="A65" s="64" t="s">
        <v>254</v>
      </c>
      <c r="B65" s="64" t="s">
        <v>467</v>
      </c>
      <c r="C65" s="65" t="s">
        <v>6163</v>
      </c>
      <c r="D65" s="66">
        <v>5.333333333333334</v>
      </c>
      <c r="E65" s="67" t="s">
        <v>136</v>
      </c>
      <c r="F65" s="68">
        <v>27.333333333333332</v>
      </c>
      <c r="G65" s="65"/>
      <c r="H65" s="69"/>
      <c r="I65" s="70"/>
      <c r="J65" s="70"/>
      <c r="K65" s="34" t="s">
        <v>65</v>
      </c>
      <c r="L65" s="77">
        <v>65</v>
      </c>
      <c r="M65" s="77"/>
      <c r="N65" s="72"/>
      <c r="O65" s="79" t="s">
        <v>592</v>
      </c>
      <c r="P65" s="81">
        <v>43744.47393518518</v>
      </c>
      <c r="Q65" s="79" t="s">
        <v>634</v>
      </c>
      <c r="R65" s="79"/>
      <c r="S65" s="79"/>
      <c r="T65" s="79"/>
      <c r="U65" s="79"/>
      <c r="V65" s="82" t="s">
        <v>1069</v>
      </c>
      <c r="W65" s="81">
        <v>43744.47393518518</v>
      </c>
      <c r="X65" s="82" t="s">
        <v>1277</v>
      </c>
      <c r="Y65" s="79"/>
      <c r="Z65" s="79"/>
      <c r="AA65" s="85" t="s">
        <v>1593</v>
      </c>
      <c r="AB65" s="85" t="s">
        <v>1882</v>
      </c>
      <c r="AC65" s="79" t="b">
        <v>0</v>
      </c>
      <c r="AD65" s="79">
        <v>0</v>
      </c>
      <c r="AE65" s="85" t="s">
        <v>1957</v>
      </c>
      <c r="AF65" s="79" t="b">
        <v>0</v>
      </c>
      <c r="AG65" s="79" t="s">
        <v>2020</v>
      </c>
      <c r="AH65" s="79"/>
      <c r="AI65" s="85" t="s">
        <v>1939</v>
      </c>
      <c r="AJ65" s="79" t="b">
        <v>0</v>
      </c>
      <c r="AK65" s="79">
        <v>0</v>
      </c>
      <c r="AL65" s="85" t="s">
        <v>1939</v>
      </c>
      <c r="AM65" s="79" t="s">
        <v>2037</v>
      </c>
      <c r="AN65" s="79" t="b">
        <v>0</v>
      </c>
      <c r="AO65" s="85" t="s">
        <v>1882</v>
      </c>
      <c r="AP65" s="79" t="s">
        <v>176</v>
      </c>
      <c r="AQ65" s="79">
        <v>0</v>
      </c>
      <c r="AR65" s="79">
        <v>0</v>
      </c>
      <c r="AS65" s="79"/>
      <c r="AT65" s="79"/>
      <c r="AU65" s="79"/>
      <c r="AV65" s="79"/>
      <c r="AW65" s="79"/>
      <c r="AX65" s="79"/>
      <c r="AY65" s="79"/>
      <c r="AZ65" s="79"/>
      <c r="BA65">
        <v>2</v>
      </c>
      <c r="BB65" s="78" t="str">
        <f>REPLACE(INDEX(GroupVertices[Group],MATCH(Edges[[#This Row],[Vertex 1]],GroupVertices[Vertex],0)),1,1,"")</f>
        <v>77</v>
      </c>
      <c r="BC65" s="78" t="str">
        <f>REPLACE(INDEX(GroupVertices[Group],MATCH(Edges[[#This Row],[Vertex 2]],GroupVertices[Vertex],0)),1,1,"")</f>
        <v>77</v>
      </c>
      <c r="BD65" s="48">
        <v>0</v>
      </c>
      <c r="BE65" s="49">
        <v>0</v>
      </c>
      <c r="BF65" s="48">
        <v>0</v>
      </c>
      <c r="BG65" s="49">
        <v>0</v>
      </c>
      <c r="BH65" s="48">
        <v>0</v>
      </c>
      <c r="BI65" s="49">
        <v>0</v>
      </c>
      <c r="BJ65" s="48">
        <v>9</v>
      </c>
      <c r="BK65" s="49">
        <v>100</v>
      </c>
      <c r="BL65" s="48">
        <v>9</v>
      </c>
    </row>
    <row r="66" spans="1:64" ht="15">
      <c r="A66" s="64" t="s">
        <v>255</v>
      </c>
      <c r="B66" s="64" t="s">
        <v>468</v>
      </c>
      <c r="C66" s="65" t="s">
        <v>6162</v>
      </c>
      <c r="D66" s="66">
        <v>3</v>
      </c>
      <c r="E66" s="67" t="s">
        <v>132</v>
      </c>
      <c r="F66" s="68">
        <v>35</v>
      </c>
      <c r="G66" s="65"/>
      <c r="H66" s="69"/>
      <c r="I66" s="70"/>
      <c r="J66" s="70"/>
      <c r="K66" s="34" t="s">
        <v>65</v>
      </c>
      <c r="L66" s="77">
        <v>66</v>
      </c>
      <c r="M66" s="77"/>
      <c r="N66" s="72"/>
      <c r="O66" s="79" t="s">
        <v>592</v>
      </c>
      <c r="P66" s="81">
        <v>43744.6166087963</v>
      </c>
      <c r="Q66" s="79" t="s">
        <v>635</v>
      </c>
      <c r="R66" s="79"/>
      <c r="S66" s="79"/>
      <c r="T66" s="79"/>
      <c r="U66" s="79"/>
      <c r="V66" s="82" t="s">
        <v>1070</v>
      </c>
      <c r="W66" s="81">
        <v>43744.6166087963</v>
      </c>
      <c r="X66" s="82" t="s">
        <v>1278</v>
      </c>
      <c r="Y66" s="79"/>
      <c r="Z66" s="79"/>
      <c r="AA66" s="85" t="s">
        <v>1594</v>
      </c>
      <c r="AB66" s="85" t="s">
        <v>1883</v>
      </c>
      <c r="AC66" s="79" t="b">
        <v>0</v>
      </c>
      <c r="AD66" s="79">
        <v>0</v>
      </c>
      <c r="AE66" s="85" t="s">
        <v>1958</v>
      </c>
      <c r="AF66" s="79" t="b">
        <v>0</v>
      </c>
      <c r="AG66" s="79" t="s">
        <v>2020</v>
      </c>
      <c r="AH66" s="79"/>
      <c r="AI66" s="85" t="s">
        <v>1939</v>
      </c>
      <c r="AJ66" s="79" t="b">
        <v>0</v>
      </c>
      <c r="AK66" s="79">
        <v>0</v>
      </c>
      <c r="AL66" s="85" t="s">
        <v>1939</v>
      </c>
      <c r="AM66" s="79" t="s">
        <v>2037</v>
      </c>
      <c r="AN66" s="79" t="b">
        <v>0</v>
      </c>
      <c r="AO66" s="85" t="s">
        <v>1883</v>
      </c>
      <c r="AP66" s="79" t="s">
        <v>176</v>
      </c>
      <c r="AQ66" s="79">
        <v>0</v>
      </c>
      <c r="AR66" s="79">
        <v>0</v>
      </c>
      <c r="AS66" s="79"/>
      <c r="AT66" s="79"/>
      <c r="AU66" s="79"/>
      <c r="AV66" s="79"/>
      <c r="AW66" s="79"/>
      <c r="AX66" s="79"/>
      <c r="AY66" s="79"/>
      <c r="AZ66" s="79"/>
      <c r="BA66">
        <v>1</v>
      </c>
      <c r="BB66" s="78" t="str">
        <f>REPLACE(INDEX(GroupVertices[Group],MATCH(Edges[[#This Row],[Vertex 1]],GroupVertices[Vertex],0)),1,1,"")</f>
        <v>76</v>
      </c>
      <c r="BC66" s="78" t="str">
        <f>REPLACE(INDEX(GroupVertices[Group],MATCH(Edges[[#This Row],[Vertex 2]],GroupVertices[Vertex],0)),1,1,"")</f>
        <v>76</v>
      </c>
      <c r="BD66" s="48">
        <v>0</v>
      </c>
      <c r="BE66" s="49">
        <v>0</v>
      </c>
      <c r="BF66" s="48">
        <v>0</v>
      </c>
      <c r="BG66" s="49">
        <v>0</v>
      </c>
      <c r="BH66" s="48">
        <v>0</v>
      </c>
      <c r="BI66" s="49">
        <v>0</v>
      </c>
      <c r="BJ66" s="48">
        <v>14</v>
      </c>
      <c r="BK66" s="49">
        <v>100</v>
      </c>
      <c r="BL66" s="48">
        <v>14</v>
      </c>
    </row>
    <row r="67" spans="1:64" ht="15">
      <c r="A67" s="64" t="s">
        <v>256</v>
      </c>
      <c r="B67" s="64" t="s">
        <v>469</v>
      </c>
      <c r="C67" s="65" t="s">
        <v>6162</v>
      </c>
      <c r="D67" s="66">
        <v>3</v>
      </c>
      <c r="E67" s="67" t="s">
        <v>132</v>
      </c>
      <c r="F67" s="68">
        <v>35</v>
      </c>
      <c r="G67" s="65"/>
      <c r="H67" s="69"/>
      <c r="I67" s="70"/>
      <c r="J67" s="70"/>
      <c r="K67" s="34" t="s">
        <v>65</v>
      </c>
      <c r="L67" s="77">
        <v>67</v>
      </c>
      <c r="M67" s="77"/>
      <c r="N67" s="72"/>
      <c r="O67" s="79" t="s">
        <v>591</v>
      </c>
      <c r="P67" s="81">
        <v>43744.71871527778</v>
      </c>
      <c r="Q67" s="79" t="s">
        <v>636</v>
      </c>
      <c r="R67" s="79"/>
      <c r="S67" s="79"/>
      <c r="T67" s="79"/>
      <c r="U67" s="79"/>
      <c r="V67" s="82" t="s">
        <v>1071</v>
      </c>
      <c r="W67" s="81">
        <v>43744.71871527778</v>
      </c>
      <c r="X67" s="82" t="s">
        <v>1279</v>
      </c>
      <c r="Y67" s="79"/>
      <c r="Z67" s="79"/>
      <c r="AA67" s="85" t="s">
        <v>1595</v>
      </c>
      <c r="AB67" s="79"/>
      <c r="AC67" s="79" t="b">
        <v>0</v>
      </c>
      <c r="AD67" s="79">
        <v>0</v>
      </c>
      <c r="AE67" s="85" t="s">
        <v>1939</v>
      </c>
      <c r="AF67" s="79" t="b">
        <v>0</v>
      </c>
      <c r="AG67" s="79" t="s">
        <v>2020</v>
      </c>
      <c r="AH67" s="79"/>
      <c r="AI67" s="85" t="s">
        <v>1939</v>
      </c>
      <c r="AJ67" s="79" t="b">
        <v>0</v>
      </c>
      <c r="AK67" s="79">
        <v>1</v>
      </c>
      <c r="AL67" s="85" t="s">
        <v>1861</v>
      </c>
      <c r="AM67" s="79" t="s">
        <v>2037</v>
      </c>
      <c r="AN67" s="79" t="b">
        <v>0</v>
      </c>
      <c r="AO67" s="85" t="s">
        <v>1861</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256</v>
      </c>
      <c r="B68" s="64" t="s">
        <v>470</v>
      </c>
      <c r="C68" s="65" t="s">
        <v>6162</v>
      </c>
      <c r="D68" s="66">
        <v>3</v>
      </c>
      <c r="E68" s="67" t="s">
        <v>132</v>
      </c>
      <c r="F68" s="68">
        <v>35</v>
      </c>
      <c r="G68" s="65"/>
      <c r="H68" s="69"/>
      <c r="I68" s="70"/>
      <c r="J68" s="70"/>
      <c r="K68" s="34" t="s">
        <v>65</v>
      </c>
      <c r="L68" s="77">
        <v>68</v>
      </c>
      <c r="M68" s="77"/>
      <c r="N68" s="72"/>
      <c r="O68" s="79" t="s">
        <v>591</v>
      </c>
      <c r="P68" s="81">
        <v>43744.71871527778</v>
      </c>
      <c r="Q68" s="79" t="s">
        <v>636</v>
      </c>
      <c r="R68" s="79"/>
      <c r="S68" s="79"/>
      <c r="T68" s="79"/>
      <c r="U68" s="79"/>
      <c r="V68" s="82" t="s">
        <v>1071</v>
      </c>
      <c r="W68" s="81">
        <v>43744.71871527778</v>
      </c>
      <c r="X68" s="82" t="s">
        <v>1279</v>
      </c>
      <c r="Y68" s="79"/>
      <c r="Z68" s="79"/>
      <c r="AA68" s="85" t="s">
        <v>1595</v>
      </c>
      <c r="AB68" s="79"/>
      <c r="AC68" s="79" t="b">
        <v>0</v>
      </c>
      <c r="AD68" s="79">
        <v>0</v>
      </c>
      <c r="AE68" s="85" t="s">
        <v>1939</v>
      </c>
      <c r="AF68" s="79" t="b">
        <v>0</v>
      </c>
      <c r="AG68" s="79" t="s">
        <v>2020</v>
      </c>
      <c r="AH68" s="79"/>
      <c r="AI68" s="85" t="s">
        <v>1939</v>
      </c>
      <c r="AJ68" s="79" t="b">
        <v>0</v>
      </c>
      <c r="AK68" s="79">
        <v>1</v>
      </c>
      <c r="AL68" s="85" t="s">
        <v>1861</v>
      </c>
      <c r="AM68" s="79" t="s">
        <v>2037</v>
      </c>
      <c r="AN68" s="79" t="b">
        <v>0</v>
      </c>
      <c r="AO68" s="85" t="s">
        <v>1861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256</v>
      </c>
      <c r="B69" s="64" t="s">
        <v>471</v>
      </c>
      <c r="C69" s="65" t="s">
        <v>6162</v>
      </c>
      <c r="D69" s="66">
        <v>3</v>
      </c>
      <c r="E69" s="67" t="s">
        <v>132</v>
      </c>
      <c r="F69" s="68">
        <v>35</v>
      </c>
      <c r="G69" s="65"/>
      <c r="H69" s="69"/>
      <c r="I69" s="70"/>
      <c r="J69" s="70"/>
      <c r="K69" s="34" t="s">
        <v>65</v>
      </c>
      <c r="L69" s="77">
        <v>69</v>
      </c>
      <c r="M69" s="77"/>
      <c r="N69" s="72"/>
      <c r="O69" s="79" t="s">
        <v>591</v>
      </c>
      <c r="P69" s="81">
        <v>43744.71871527778</v>
      </c>
      <c r="Q69" s="79" t="s">
        <v>636</v>
      </c>
      <c r="R69" s="79"/>
      <c r="S69" s="79"/>
      <c r="T69" s="79"/>
      <c r="U69" s="79"/>
      <c r="V69" s="82" t="s">
        <v>1071</v>
      </c>
      <c r="W69" s="81">
        <v>43744.71871527778</v>
      </c>
      <c r="X69" s="82" t="s">
        <v>1279</v>
      </c>
      <c r="Y69" s="79"/>
      <c r="Z69" s="79"/>
      <c r="AA69" s="85" t="s">
        <v>1595</v>
      </c>
      <c r="AB69" s="79"/>
      <c r="AC69" s="79" t="b">
        <v>0</v>
      </c>
      <c r="AD69" s="79">
        <v>0</v>
      </c>
      <c r="AE69" s="85" t="s">
        <v>1939</v>
      </c>
      <c r="AF69" s="79" t="b">
        <v>0</v>
      </c>
      <c r="AG69" s="79" t="s">
        <v>2020</v>
      </c>
      <c r="AH69" s="79"/>
      <c r="AI69" s="85" t="s">
        <v>1939</v>
      </c>
      <c r="AJ69" s="79" t="b">
        <v>0</v>
      </c>
      <c r="AK69" s="79">
        <v>1</v>
      </c>
      <c r="AL69" s="85" t="s">
        <v>1861</v>
      </c>
      <c r="AM69" s="79" t="s">
        <v>2037</v>
      </c>
      <c r="AN69" s="79" t="b">
        <v>0</v>
      </c>
      <c r="AO69" s="85" t="s">
        <v>1861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256</v>
      </c>
      <c r="B70" s="64" t="s">
        <v>472</v>
      </c>
      <c r="C70" s="65" t="s">
        <v>6162</v>
      </c>
      <c r="D70" s="66">
        <v>3</v>
      </c>
      <c r="E70" s="67" t="s">
        <v>132</v>
      </c>
      <c r="F70" s="68">
        <v>35</v>
      </c>
      <c r="G70" s="65"/>
      <c r="H70" s="69"/>
      <c r="I70" s="70"/>
      <c r="J70" s="70"/>
      <c r="K70" s="34" t="s">
        <v>65</v>
      </c>
      <c r="L70" s="77">
        <v>70</v>
      </c>
      <c r="M70" s="77"/>
      <c r="N70" s="72"/>
      <c r="O70" s="79" t="s">
        <v>591</v>
      </c>
      <c r="P70" s="81">
        <v>43744.71871527778</v>
      </c>
      <c r="Q70" s="79" t="s">
        <v>636</v>
      </c>
      <c r="R70" s="79"/>
      <c r="S70" s="79"/>
      <c r="T70" s="79"/>
      <c r="U70" s="79"/>
      <c r="V70" s="82" t="s">
        <v>1071</v>
      </c>
      <c r="W70" s="81">
        <v>43744.71871527778</v>
      </c>
      <c r="X70" s="82" t="s">
        <v>1279</v>
      </c>
      <c r="Y70" s="79"/>
      <c r="Z70" s="79"/>
      <c r="AA70" s="85" t="s">
        <v>1595</v>
      </c>
      <c r="AB70" s="79"/>
      <c r="AC70" s="79" t="b">
        <v>0</v>
      </c>
      <c r="AD70" s="79">
        <v>0</v>
      </c>
      <c r="AE70" s="85" t="s">
        <v>1939</v>
      </c>
      <c r="AF70" s="79" t="b">
        <v>0</v>
      </c>
      <c r="AG70" s="79" t="s">
        <v>2020</v>
      </c>
      <c r="AH70" s="79"/>
      <c r="AI70" s="85" t="s">
        <v>1939</v>
      </c>
      <c r="AJ70" s="79" t="b">
        <v>0</v>
      </c>
      <c r="AK70" s="79">
        <v>1</v>
      </c>
      <c r="AL70" s="85" t="s">
        <v>1861</v>
      </c>
      <c r="AM70" s="79" t="s">
        <v>2037</v>
      </c>
      <c r="AN70" s="79" t="b">
        <v>0</v>
      </c>
      <c r="AO70" s="85" t="s">
        <v>1861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256</v>
      </c>
      <c r="B71" s="64" t="s">
        <v>473</v>
      </c>
      <c r="C71" s="65" t="s">
        <v>6162</v>
      </c>
      <c r="D71" s="66">
        <v>3</v>
      </c>
      <c r="E71" s="67" t="s">
        <v>132</v>
      </c>
      <c r="F71" s="68">
        <v>35</v>
      </c>
      <c r="G71" s="65"/>
      <c r="H71" s="69"/>
      <c r="I71" s="70"/>
      <c r="J71" s="70"/>
      <c r="K71" s="34" t="s">
        <v>65</v>
      </c>
      <c r="L71" s="77">
        <v>71</v>
      </c>
      <c r="M71" s="77"/>
      <c r="N71" s="72"/>
      <c r="O71" s="79" t="s">
        <v>591</v>
      </c>
      <c r="P71" s="81">
        <v>43744.71871527778</v>
      </c>
      <c r="Q71" s="79" t="s">
        <v>636</v>
      </c>
      <c r="R71" s="79"/>
      <c r="S71" s="79"/>
      <c r="T71" s="79"/>
      <c r="U71" s="79"/>
      <c r="V71" s="82" t="s">
        <v>1071</v>
      </c>
      <c r="W71" s="81">
        <v>43744.71871527778</v>
      </c>
      <c r="X71" s="82" t="s">
        <v>1279</v>
      </c>
      <c r="Y71" s="79"/>
      <c r="Z71" s="79"/>
      <c r="AA71" s="85" t="s">
        <v>1595</v>
      </c>
      <c r="AB71" s="79"/>
      <c r="AC71" s="79" t="b">
        <v>0</v>
      </c>
      <c r="AD71" s="79">
        <v>0</v>
      </c>
      <c r="AE71" s="85" t="s">
        <v>1939</v>
      </c>
      <c r="AF71" s="79" t="b">
        <v>0</v>
      </c>
      <c r="AG71" s="79" t="s">
        <v>2020</v>
      </c>
      <c r="AH71" s="79"/>
      <c r="AI71" s="85" t="s">
        <v>1939</v>
      </c>
      <c r="AJ71" s="79" t="b">
        <v>0</v>
      </c>
      <c r="AK71" s="79">
        <v>1</v>
      </c>
      <c r="AL71" s="85" t="s">
        <v>1861</v>
      </c>
      <c r="AM71" s="79" t="s">
        <v>2037</v>
      </c>
      <c r="AN71" s="79" t="b">
        <v>0</v>
      </c>
      <c r="AO71" s="85" t="s">
        <v>1861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256</v>
      </c>
      <c r="B72" s="64" t="s">
        <v>474</v>
      </c>
      <c r="C72" s="65" t="s">
        <v>6162</v>
      </c>
      <c r="D72" s="66">
        <v>3</v>
      </c>
      <c r="E72" s="67" t="s">
        <v>132</v>
      </c>
      <c r="F72" s="68">
        <v>35</v>
      </c>
      <c r="G72" s="65"/>
      <c r="H72" s="69"/>
      <c r="I72" s="70"/>
      <c r="J72" s="70"/>
      <c r="K72" s="34" t="s">
        <v>65</v>
      </c>
      <c r="L72" s="77">
        <v>72</v>
      </c>
      <c r="M72" s="77"/>
      <c r="N72" s="72"/>
      <c r="O72" s="79" t="s">
        <v>591</v>
      </c>
      <c r="P72" s="81">
        <v>43744.71871527778</v>
      </c>
      <c r="Q72" s="79" t="s">
        <v>636</v>
      </c>
      <c r="R72" s="79"/>
      <c r="S72" s="79"/>
      <c r="T72" s="79"/>
      <c r="U72" s="79"/>
      <c r="V72" s="82" t="s">
        <v>1071</v>
      </c>
      <c r="W72" s="81">
        <v>43744.71871527778</v>
      </c>
      <c r="X72" s="82" t="s">
        <v>1279</v>
      </c>
      <c r="Y72" s="79"/>
      <c r="Z72" s="79"/>
      <c r="AA72" s="85" t="s">
        <v>1595</v>
      </c>
      <c r="AB72" s="79"/>
      <c r="AC72" s="79" t="b">
        <v>0</v>
      </c>
      <c r="AD72" s="79">
        <v>0</v>
      </c>
      <c r="AE72" s="85" t="s">
        <v>1939</v>
      </c>
      <c r="AF72" s="79" t="b">
        <v>0</v>
      </c>
      <c r="AG72" s="79" t="s">
        <v>2020</v>
      </c>
      <c r="AH72" s="79"/>
      <c r="AI72" s="85" t="s">
        <v>1939</v>
      </c>
      <c r="AJ72" s="79" t="b">
        <v>0</v>
      </c>
      <c r="AK72" s="79">
        <v>1</v>
      </c>
      <c r="AL72" s="85" t="s">
        <v>1861</v>
      </c>
      <c r="AM72" s="79" t="s">
        <v>2037</v>
      </c>
      <c r="AN72" s="79" t="b">
        <v>0</v>
      </c>
      <c r="AO72" s="85" t="s">
        <v>1861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256</v>
      </c>
      <c r="B73" s="64" t="s">
        <v>475</v>
      </c>
      <c r="C73" s="65" t="s">
        <v>6162</v>
      </c>
      <c r="D73" s="66">
        <v>3</v>
      </c>
      <c r="E73" s="67" t="s">
        <v>132</v>
      </c>
      <c r="F73" s="68">
        <v>35</v>
      </c>
      <c r="G73" s="65"/>
      <c r="H73" s="69"/>
      <c r="I73" s="70"/>
      <c r="J73" s="70"/>
      <c r="K73" s="34" t="s">
        <v>65</v>
      </c>
      <c r="L73" s="77">
        <v>73</v>
      </c>
      <c r="M73" s="77"/>
      <c r="N73" s="72"/>
      <c r="O73" s="79" t="s">
        <v>591</v>
      </c>
      <c r="P73" s="81">
        <v>43744.71871527778</v>
      </c>
      <c r="Q73" s="79" t="s">
        <v>636</v>
      </c>
      <c r="R73" s="79"/>
      <c r="S73" s="79"/>
      <c r="T73" s="79"/>
      <c r="U73" s="79"/>
      <c r="V73" s="82" t="s">
        <v>1071</v>
      </c>
      <c r="W73" s="81">
        <v>43744.71871527778</v>
      </c>
      <c r="X73" s="82" t="s">
        <v>1279</v>
      </c>
      <c r="Y73" s="79"/>
      <c r="Z73" s="79"/>
      <c r="AA73" s="85" t="s">
        <v>1595</v>
      </c>
      <c r="AB73" s="79"/>
      <c r="AC73" s="79" t="b">
        <v>0</v>
      </c>
      <c r="AD73" s="79">
        <v>0</v>
      </c>
      <c r="AE73" s="85" t="s">
        <v>1939</v>
      </c>
      <c r="AF73" s="79" t="b">
        <v>0</v>
      </c>
      <c r="AG73" s="79" t="s">
        <v>2020</v>
      </c>
      <c r="AH73" s="79"/>
      <c r="AI73" s="85" t="s">
        <v>1939</v>
      </c>
      <c r="AJ73" s="79" t="b">
        <v>0</v>
      </c>
      <c r="AK73" s="79">
        <v>1</v>
      </c>
      <c r="AL73" s="85" t="s">
        <v>1861</v>
      </c>
      <c r="AM73" s="79" t="s">
        <v>2037</v>
      </c>
      <c r="AN73" s="79" t="b">
        <v>0</v>
      </c>
      <c r="AO73" s="85" t="s">
        <v>1861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256</v>
      </c>
      <c r="B74" s="64" t="s">
        <v>476</v>
      </c>
      <c r="C74" s="65" t="s">
        <v>6162</v>
      </c>
      <c r="D74" s="66">
        <v>3</v>
      </c>
      <c r="E74" s="67" t="s">
        <v>132</v>
      </c>
      <c r="F74" s="68">
        <v>35</v>
      </c>
      <c r="G74" s="65"/>
      <c r="H74" s="69"/>
      <c r="I74" s="70"/>
      <c r="J74" s="70"/>
      <c r="K74" s="34" t="s">
        <v>65</v>
      </c>
      <c r="L74" s="77">
        <v>74</v>
      </c>
      <c r="M74" s="77"/>
      <c r="N74" s="72"/>
      <c r="O74" s="79" t="s">
        <v>591</v>
      </c>
      <c r="P74" s="81">
        <v>43744.71871527778</v>
      </c>
      <c r="Q74" s="79" t="s">
        <v>636</v>
      </c>
      <c r="R74" s="79"/>
      <c r="S74" s="79"/>
      <c r="T74" s="79"/>
      <c r="U74" s="79"/>
      <c r="V74" s="82" t="s">
        <v>1071</v>
      </c>
      <c r="W74" s="81">
        <v>43744.71871527778</v>
      </c>
      <c r="X74" s="82" t="s">
        <v>1279</v>
      </c>
      <c r="Y74" s="79"/>
      <c r="Z74" s="79"/>
      <c r="AA74" s="85" t="s">
        <v>1595</v>
      </c>
      <c r="AB74" s="79"/>
      <c r="AC74" s="79" t="b">
        <v>0</v>
      </c>
      <c r="AD74" s="79">
        <v>0</v>
      </c>
      <c r="AE74" s="85" t="s">
        <v>1939</v>
      </c>
      <c r="AF74" s="79" t="b">
        <v>0</v>
      </c>
      <c r="AG74" s="79" t="s">
        <v>2020</v>
      </c>
      <c r="AH74" s="79"/>
      <c r="AI74" s="85" t="s">
        <v>1939</v>
      </c>
      <c r="AJ74" s="79" t="b">
        <v>0</v>
      </c>
      <c r="AK74" s="79">
        <v>1</v>
      </c>
      <c r="AL74" s="85" t="s">
        <v>1861</v>
      </c>
      <c r="AM74" s="79" t="s">
        <v>2037</v>
      </c>
      <c r="AN74" s="79" t="b">
        <v>0</v>
      </c>
      <c r="AO74" s="85" t="s">
        <v>1861</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256</v>
      </c>
      <c r="B75" s="64" t="s">
        <v>477</v>
      </c>
      <c r="C75" s="65" t="s">
        <v>6162</v>
      </c>
      <c r="D75" s="66">
        <v>3</v>
      </c>
      <c r="E75" s="67" t="s">
        <v>132</v>
      </c>
      <c r="F75" s="68">
        <v>35</v>
      </c>
      <c r="G75" s="65"/>
      <c r="H75" s="69"/>
      <c r="I75" s="70"/>
      <c r="J75" s="70"/>
      <c r="K75" s="34" t="s">
        <v>65</v>
      </c>
      <c r="L75" s="77">
        <v>75</v>
      </c>
      <c r="M75" s="77"/>
      <c r="N75" s="72"/>
      <c r="O75" s="79" t="s">
        <v>591</v>
      </c>
      <c r="P75" s="81">
        <v>43744.71871527778</v>
      </c>
      <c r="Q75" s="79" t="s">
        <v>636</v>
      </c>
      <c r="R75" s="79"/>
      <c r="S75" s="79"/>
      <c r="T75" s="79"/>
      <c r="U75" s="79"/>
      <c r="V75" s="82" t="s">
        <v>1071</v>
      </c>
      <c r="W75" s="81">
        <v>43744.71871527778</v>
      </c>
      <c r="X75" s="82" t="s">
        <v>1279</v>
      </c>
      <c r="Y75" s="79"/>
      <c r="Z75" s="79"/>
      <c r="AA75" s="85" t="s">
        <v>1595</v>
      </c>
      <c r="AB75" s="79"/>
      <c r="AC75" s="79" t="b">
        <v>0</v>
      </c>
      <c r="AD75" s="79">
        <v>0</v>
      </c>
      <c r="AE75" s="85" t="s">
        <v>1939</v>
      </c>
      <c r="AF75" s="79" t="b">
        <v>0</v>
      </c>
      <c r="AG75" s="79" t="s">
        <v>2020</v>
      </c>
      <c r="AH75" s="79"/>
      <c r="AI75" s="85" t="s">
        <v>1939</v>
      </c>
      <c r="AJ75" s="79" t="b">
        <v>0</v>
      </c>
      <c r="AK75" s="79">
        <v>1</v>
      </c>
      <c r="AL75" s="85" t="s">
        <v>1861</v>
      </c>
      <c r="AM75" s="79" t="s">
        <v>2037</v>
      </c>
      <c r="AN75" s="79" t="b">
        <v>0</v>
      </c>
      <c r="AO75" s="85" t="s">
        <v>1861</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256</v>
      </c>
      <c r="B76" s="64" t="s">
        <v>437</v>
      </c>
      <c r="C76" s="65" t="s">
        <v>6162</v>
      </c>
      <c r="D76" s="66">
        <v>3</v>
      </c>
      <c r="E76" s="67" t="s">
        <v>132</v>
      </c>
      <c r="F76" s="68">
        <v>35</v>
      </c>
      <c r="G76" s="65"/>
      <c r="H76" s="69"/>
      <c r="I76" s="70"/>
      <c r="J76" s="70"/>
      <c r="K76" s="34" t="s">
        <v>65</v>
      </c>
      <c r="L76" s="77">
        <v>76</v>
      </c>
      <c r="M76" s="77"/>
      <c r="N76" s="72"/>
      <c r="O76" s="79" t="s">
        <v>591</v>
      </c>
      <c r="P76" s="81">
        <v>43744.71871527778</v>
      </c>
      <c r="Q76" s="79" t="s">
        <v>636</v>
      </c>
      <c r="R76" s="79"/>
      <c r="S76" s="79"/>
      <c r="T76" s="79"/>
      <c r="U76" s="79"/>
      <c r="V76" s="82" t="s">
        <v>1071</v>
      </c>
      <c r="W76" s="81">
        <v>43744.71871527778</v>
      </c>
      <c r="X76" s="82" t="s">
        <v>1279</v>
      </c>
      <c r="Y76" s="79"/>
      <c r="Z76" s="79"/>
      <c r="AA76" s="85" t="s">
        <v>1595</v>
      </c>
      <c r="AB76" s="79"/>
      <c r="AC76" s="79" t="b">
        <v>0</v>
      </c>
      <c r="AD76" s="79">
        <v>0</v>
      </c>
      <c r="AE76" s="85" t="s">
        <v>1939</v>
      </c>
      <c r="AF76" s="79" t="b">
        <v>0</v>
      </c>
      <c r="AG76" s="79" t="s">
        <v>2020</v>
      </c>
      <c r="AH76" s="79"/>
      <c r="AI76" s="85" t="s">
        <v>1939</v>
      </c>
      <c r="AJ76" s="79" t="b">
        <v>0</v>
      </c>
      <c r="AK76" s="79">
        <v>1</v>
      </c>
      <c r="AL76" s="85" t="s">
        <v>1861</v>
      </c>
      <c r="AM76" s="79" t="s">
        <v>2037</v>
      </c>
      <c r="AN76" s="79" t="b">
        <v>0</v>
      </c>
      <c r="AO76" s="85" t="s">
        <v>1861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13</v>
      </c>
      <c r="BK76" s="49">
        <v>100</v>
      </c>
      <c r="BL76" s="48">
        <v>13</v>
      </c>
    </row>
    <row r="77" spans="1:64" ht="15">
      <c r="A77" s="64" t="s">
        <v>257</v>
      </c>
      <c r="B77" s="64" t="s">
        <v>478</v>
      </c>
      <c r="C77" s="65" t="s">
        <v>6162</v>
      </c>
      <c r="D77" s="66">
        <v>3</v>
      </c>
      <c r="E77" s="67" t="s">
        <v>132</v>
      </c>
      <c r="F77" s="68">
        <v>35</v>
      </c>
      <c r="G77" s="65"/>
      <c r="H77" s="69"/>
      <c r="I77" s="70"/>
      <c r="J77" s="70"/>
      <c r="K77" s="34" t="s">
        <v>65</v>
      </c>
      <c r="L77" s="77">
        <v>77</v>
      </c>
      <c r="M77" s="77"/>
      <c r="N77" s="72"/>
      <c r="O77" s="79" t="s">
        <v>591</v>
      </c>
      <c r="P77" s="81">
        <v>43744.74391203704</v>
      </c>
      <c r="Q77" s="79" t="s">
        <v>637</v>
      </c>
      <c r="R77" s="79"/>
      <c r="S77" s="79"/>
      <c r="T77" s="79"/>
      <c r="U77" s="79"/>
      <c r="V77" s="82" t="s">
        <v>1072</v>
      </c>
      <c r="W77" s="81">
        <v>43744.74391203704</v>
      </c>
      <c r="X77" s="82" t="s">
        <v>1280</v>
      </c>
      <c r="Y77" s="79"/>
      <c r="Z77" s="79"/>
      <c r="AA77" s="85" t="s">
        <v>1596</v>
      </c>
      <c r="AB77" s="85" t="s">
        <v>1884</v>
      </c>
      <c r="AC77" s="79" t="b">
        <v>0</v>
      </c>
      <c r="AD77" s="79">
        <v>9</v>
      </c>
      <c r="AE77" s="85" t="s">
        <v>1959</v>
      </c>
      <c r="AF77" s="79" t="b">
        <v>0</v>
      </c>
      <c r="AG77" s="79" t="s">
        <v>2020</v>
      </c>
      <c r="AH77" s="79"/>
      <c r="AI77" s="85" t="s">
        <v>1939</v>
      </c>
      <c r="AJ77" s="79" t="b">
        <v>0</v>
      </c>
      <c r="AK77" s="79">
        <v>0</v>
      </c>
      <c r="AL77" s="85" t="s">
        <v>1939</v>
      </c>
      <c r="AM77" s="79" t="s">
        <v>2038</v>
      </c>
      <c r="AN77" s="79" t="b">
        <v>0</v>
      </c>
      <c r="AO77" s="85" t="s">
        <v>1884</v>
      </c>
      <c r="AP77" s="79" t="s">
        <v>176</v>
      </c>
      <c r="AQ77" s="79">
        <v>0</v>
      </c>
      <c r="AR77" s="79">
        <v>0</v>
      </c>
      <c r="AS77" s="79"/>
      <c r="AT77" s="79"/>
      <c r="AU77" s="79"/>
      <c r="AV77" s="79"/>
      <c r="AW77" s="79"/>
      <c r="AX77" s="79"/>
      <c r="AY77" s="79"/>
      <c r="AZ77" s="79"/>
      <c r="BA77">
        <v>1</v>
      </c>
      <c r="BB77" s="78" t="str">
        <f>REPLACE(INDEX(GroupVertices[Group],MATCH(Edges[[#This Row],[Vertex 1]],GroupVertices[Vertex],0)),1,1,"")</f>
        <v>38</v>
      </c>
      <c r="BC77" s="78" t="str">
        <f>REPLACE(INDEX(GroupVertices[Group],MATCH(Edges[[#This Row],[Vertex 2]],GroupVertices[Vertex],0)),1,1,"")</f>
        <v>38</v>
      </c>
      <c r="BD77" s="48"/>
      <c r="BE77" s="49"/>
      <c r="BF77" s="48"/>
      <c r="BG77" s="49"/>
      <c r="BH77" s="48"/>
      <c r="BI77" s="49"/>
      <c r="BJ77" s="48"/>
      <c r="BK77" s="49"/>
      <c r="BL77" s="48"/>
    </row>
    <row r="78" spans="1:64" ht="15">
      <c r="A78" s="64" t="s">
        <v>257</v>
      </c>
      <c r="B78" s="64" t="s">
        <v>479</v>
      </c>
      <c r="C78" s="65" t="s">
        <v>6162</v>
      </c>
      <c r="D78" s="66">
        <v>3</v>
      </c>
      <c r="E78" s="67" t="s">
        <v>132</v>
      </c>
      <c r="F78" s="68">
        <v>35</v>
      </c>
      <c r="G78" s="65"/>
      <c r="H78" s="69"/>
      <c r="I78" s="70"/>
      <c r="J78" s="70"/>
      <c r="K78" s="34" t="s">
        <v>65</v>
      </c>
      <c r="L78" s="77">
        <v>78</v>
      </c>
      <c r="M78" s="77"/>
      <c r="N78" s="72"/>
      <c r="O78" s="79" t="s">
        <v>592</v>
      </c>
      <c r="P78" s="81">
        <v>43744.74391203704</v>
      </c>
      <c r="Q78" s="79" t="s">
        <v>637</v>
      </c>
      <c r="R78" s="79"/>
      <c r="S78" s="79"/>
      <c r="T78" s="79"/>
      <c r="U78" s="79"/>
      <c r="V78" s="82" t="s">
        <v>1072</v>
      </c>
      <c r="W78" s="81">
        <v>43744.74391203704</v>
      </c>
      <c r="X78" s="82" t="s">
        <v>1280</v>
      </c>
      <c r="Y78" s="79"/>
      <c r="Z78" s="79"/>
      <c r="AA78" s="85" t="s">
        <v>1596</v>
      </c>
      <c r="AB78" s="85" t="s">
        <v>1884</v>
      </c>
      <c r="AC78" s="79" t="b">
        <v>0</v>
      </c>
      <c r="AD78" s="79">
        <v>9</v>
      </c>
      <c r="AE78" s="85" t="s">
        <v>1959</v>
      </c>
      <c r="AF78" s="79" t="b">
        <v>0</v>
      </c>
      <c r="AG78" s="79" t="s">
        <v>2020</v>
      </c>
      <c r="AH78" s="79"/>
      <c r="AI78" s="85" t="s">
        <v>1939</v>
      </c>
      <c r="AJ78" s="79" t="b">
        <v>0</v>
      </c>
      <c r="AK78" s="79">
        <v>0</v>
      </c>
      <c r="AL78" s="85" t="s">
        <v>1939</v>
      </c>
      <c r="AM78" s="79" t="s">
        <v>2038</v>
      </c>
      <c r="AN78" s="79" t="b">
        <v>0</v>
      </c>
      <c r="AO78" s="85" t="s">
        <v>1884</v>
      </c>
      <c r="AP78" s="79" t="s">
        <v>176</v>
      </c>
      <c r="AQ78" s="79">
        <v>0</v>
      </c>
      <c r="AR78" s="79">
        <v>0</v>
      </c>
      <c r="AS78" s="79"/>
      <c r="AT78" s="79"/>
      <c r="AU78" s="79"/>
      <c r="AV78" s="79"/>
      <c r="AW78" s="79"/>
      <c r="AX78" s="79"/>
      <c r="AY78" s="79"/>
      <c r="AZ78" s="79"/>
      <c r="BA78">
        <v>1</v>
      </c>
      <c r="BB78" s="78" t="str">
        <f>REPLACE(INDEX(GroupVertices[Group],MATCH(Edges[[#This Row],[Vertex 1]],GroupVertices[Vertex],0)),1,1,"")</f>
        <v>38</v>
      </c>
      <c r="BC78" s="78" t="str">
        <f>REPLACE(INDEX(GroupVertices[Group],MATCH(Edges[[#This Row],[Vertex 2]],GroupVertices[Vertex],0)),1,1,"")</f>
        <v>38</v>
      </c>
      <c r="BD78" s="48">
        <v>1</v>
      </c>
      <c r="BE78" s="49">
        <v>3.0303030303030303</v>
      </c>
      <c r="BF78" s="48">
        <v>2</v>
      </c>
      <c r="BG78" s="49">
        <v>6.0606060606060606</v>
      </c>
      <c r="BH78" s="48">
        <v>0</v>
      </c>
      <c r="BI78" s="49">
        <v>0</v>
      </c>
      <c r="BJ78" s="48">
        <v>30</v>
      </c>
      <c r="BK78" s="49">
        <v>90.9090909090909</v>
      </c>
      <c r="BL78" s="48">
        <v>33</v>
      </c>
    </row>
    <row r="79" spans="1:64" ht="15">
      <c r="A79" s="64" t="s">
        <v>258</v>
      </c>
      <c r="B79" s="64" t="s">
        <v>258</v>
      </c>
      <c r="C79" s="65" t="s">
        <v>6162</v>
      </c>
      <c r="D79" s="66">
        <v>3</v>
      </c>
      <c r="E79" s="67" t="s">
        <v>132</v>
      </c>
      <c r="F79" s="68">
        <v>35</v>
      </c>
      <c r="G79" s="65"/>
      <c r="H79" s="69"/>
      <c r="I79" s="70"/>
      <c r="J79" s="70"/>
      <c r="K79" s="34" t="s">
        <v>65</v>
      </c>
      <c r="L79" s="77">
        <v>79</v>
      </c>
      <c r="M79" s="77"/>
      <c r="N79" s="72"/>
      <c r="O79" s="79" t="s">
        <v>176</v>
      </c>
      <c r="P79" s="81">
        <v>43744.83765046296</v>
      </c>
      <c r="Q79" s="79" t="s">
        <v>638</v>
      </c>
      <c r="R79" s="82" t="s">
        <v>864</v>
      </c>
      <c r="S79" s="79" t="s">
        <v>923</v>
      </c>
      <c r="T79" s="79"/>
      <c r="U79" s="79"/>
      <c r="V79" s="82" t="s">
        <v>1073</v>
      </c>
      <c r="W79" s="81">
        <v>43744.83765046296</v>
      </c>
      <c r="X79" s="82" t="s">
        <v>1281</v>
      </c>
      <c r="Y79" s="79"/>
      <c r="Z79" s="79"/>
      <c r="AA79" s="85" t="s">
        <v>1597</v>
      </c>
      <c r="AB79" s="79"/>
      <c r="AC79" s="79" t="b">
        <v>0</v>
      </c>
      <c r="AD79" s="79">
        <v>2</v>
      </c>
      <c r="AE79" s="85" t="s">
        <v>1939</v>
      </c>
      <c r="AF79" s="79" t="b">
        <v>0</v>
      </c>
      <c r="AG79" s="79" t="s">
        <v>2020</v>
      </c>
      <c r="AH79" s="79"/>
      <c r="AI79" s="85" t="s">
        <v>1939</v>
      </c>
      <c r="AJ79" s="79" t="b">
        <v>0</v>
      </c>
      <c r="AK79" s="79">
        <v>1</v>
      </c>
      <c r="AL79" s="85" t="s">
        <v>1939</v>
      </c>
      <c r="AM79" s="79" t="s">
        <v>2041</v>
      </c>
      <c r="AN79" s="79" t="b">
        <v>0</v>
      </c>
      <c r="AO79" s="85" t="s">
        <v>1597</v>
      </c>
      <c r="AP79" s="79" t="s">
        <v>176</v>
      </c>
      <c r="AQ79" s="79">
        <v>0</v>
      </c>
      <c r="AR79" s="79">
        <v>0</v>
      </c>
      <c r="AS79" s="79"/>
      <c r="AT79" s="79"/>
      <c r="AU79" s="79"/>
      <c r="AV79" s="79"/>
      <c r="AW79" s="79"/>
      <c r="AX79" s="79"/>
      <c r="AY79" s="79"/>
      <c r="AZ79" s="79"/>
      <c r="BA79">
        <v>1</v>
      </c>
      <c r="BB79" s="78" t="str">
        <f>REPLACE(INDEX(GroupVertices[Group],MATCH(Edges[[#This Row],[Vertex 1]],GroupVertices[Vertex],0)),1,1,"")</f>
        <v>75</v>
      </c>
      <c r="BC79" s="78" t="str">
        <f>REPLACE(INDEX(GroupVertices[Group],MATCH(Edges[[#This Row],[Vertex 2]],GroupVertices[Vertex],0)),1,1,"")</f>
        <v>75</v>
      </c>
      <c r="BD79" s="48">
        <v>0</v>
      </c>
      <c r="BE79" s="49">
        <v>0</v>
      </c>
      <c r="BF79" s="48">
        <v>0</v>
      </c>
      <c r="BG79" s="49">
        <v>0</v>
      </c>
      <c r="BH79" s="48">
        <v>0</v>
      </c>
      <c r="BI79" s="49">
        <v>0</v>
      </c>
      <c r="BJ79" s="48">
        <v>33</v>
      </c>
      <c r="BK79" s="49">
        <v>100</v>
      </c>
      <c r="BL79" s="48">
        <v>33</v>
      </c>
    </row>
    <row r="80" spans="1:64" ht="15">
      <c r="A80" s="64" t="s">
        <v>259</v>
      </c>
      <c r="B80" s="64" t="s">
        <v>258</v>
      </c>
      <c r="C80" s="65" t="s">
        <v>6162</v>
      </c>
      <c r="D80" s="66">
        <v>3</v>
      </c>
      <c r="E80" s="67" t="s">
        <v>132</v>
      </c>
      <c r="F80" s="68">
        <v>35</v>
      </c>
      <c r="G80" s="65"/>
      <c r="H80" s="69"/>
      <c r="I80" s="70"/>
      <c r="J80" s="70"/>
      <c r="K80" s="34" t="s">
        <v>65</v>
      </c>
      <c r="L80" s="77">
        <v>80</v>
      </c>
      <c r="M80" s="77"/>
      <c r="N80" s="72"/>
      <c r="O80" s="79" t="s">
        <v>591</v>
      </c>
      <c r="P80" s="81">
        <v>43744.881747685184</v>
      </c>
      <c r="Q80" s="79" t="s">
        <v>639</v>
      </c>
      <c r="R80" s="79"/>
      <c r="S80" s="79"/>
      <c r="T80" s="79"/>
      <c r="U80" s="79"/>
      <c r="V80" s="82" t="s">
        <v>1074</v>
      </c>
      <c r="W80" s="81">
        <v>43744.881747685184</v>
      </c>
      <c r="X80" s="82" t="s">
        <v>1282</v>
      </c>
      <c r="Y80" s="79"/>
      <c r="Z80" s="79"/>
      <c r="AA80" s="85" t="s">
        <v>1598</v>
      </c>
      <c r="AB80" s="79"/>
      <c r="AC80" s="79" t="b">
        <v>0</v>
      </c>
      <c r="AD80" s="79">
        <v>0</v>
      </c>
      <c r="AE80" s="85" t="s">
        <v>1939</v>
      </c>
      <c r="AF80" s="79" t="b">
        <v>0</v>
      </c>
      <c r="AG80" s="79" t="s">
        <v>2020</v>
      </c>
      <c r="AH80" s="79"/>
      <c r="AI80" s="85" t="s">
        <v>1939</v>
      </c>
      <c r="AJ80" s="79" t="b">
        <v>0</v>
      </c>
      <c r="AK80" s="79">
        <v>1</v>
      </c>
      <c r="AL80" s="85" t="s">
        <v>1597</v>
      </c>
      <c r="AM80" s="79" t="s">
        <v>2037</v>
      </c>
      <c r="AN80" s="79" t="b">
        <v>0</v>
      </c>
      <c r="AO80" s="85" t="s">
        <v>1597</v>
      </c>
      <c r="AP80" s="79" t="s">
        <v>176</v>
      </c>
      <c r="AQ80" s="79">
        <v>0</v>
      </c>
      <c r="AR80" s="79">
        <v>0</v>
      </c>
      <c r="AS80" s="79"/>
      <c r="AT80" s="79"/>
      <c r="AU80" s="79"/>
      <c r="AV80" s="79"/>
      <c r="AW80" s="79"/>
      <c r="AX80" s="79"/>
      <c r="AY80" s="79"/>
      <c r="AZ80" s="79"/>
      <c r="BA80">
        <v>1</v>
      </c>
      <c r="BB80" s="78" t="str">
        <f>REPLACE(INDEX(GroupVertices[Group],MATCH(Edges[[#This Row],[Vertex 1]],GroupVertices[Vertex],0)),1,1,"")</f>
        <v>75</v>
      </c>
      <c r="BC80" s="78" t="str">
        <f>REPLACE(INDEX(GroupVertices[Group],MATCH(Edges[[#This Row],[Vertex 2]],GroupVertices[Vertex],0)),1,1,"")</f>
        <v>75</v>
      </c>
      <c r="BD80" s="48">
        <v>0</v>
      </c>
      <c r="BE80" s="49">
        <v>0</v>
      </c>
      <c r="BF80" s="48">
        <v>0</v>
      </c>
      <c r="BG80" s="49">
        <v>0</v>
      </c>
      <c r="BH80" s="48">
        <v>0</v>
      </c>
      <c r="BI80" s="49">
        <v>0</v>
      </c>
      <c r="BJ80" s="48">
        <v>21</v>
      </c>
      <c r="BK80" s="49">
        <v>100</v>
      </c>
      <c r="BL80" s="48">
        <v>21</v>
      </c>
    </row>
    <row r="81" spans="1:64" ht="15">
      <c r="A81" s="64" t="s">
        <v>260</v>
      </c>
      <c r="B81" s="64" t="s">
        <v>260</v>
      </c>
      <c r="C81" s="65" t="s">
        <v>6162</v>
      </c>
      <c r="D81" s="66">
        <v>3</v>
      </c>
      <c r="E81" s="67" t="s">
        <v>132</v>
      </c>
      <c r="F81" s="68">
        <v>35</v>
      </c>
      <c r="G81" s="65"/>
      <c r="H81" s="69"/>
      <c r="I81" s="70"/>
      <c r="J81" s="70"/>
      <c r="K81" s="34" t="s">
        <v>65</v>
      </c>
      <c r="L81" s="77">
        <v>81</v>
      </c>
      <c r="M81" s="77"/>
      <c r="N81" s="72"/>
      <c r="O81" s="79" t="s">
        <v>176</v>
      </c>
      <c r="P81" s="81">
        <v>43744.99797453704</v>
      </c>
      <c r="Q81" s="79" t="s">
        <v>640</v>
      </c>
      <c r="R81" s="82" t="s">
        <v>865</v>
      </c>
      <c r="S81" s="79" t="s">
        <v>924</v>
      </c>
      <c r="T81" s="79"/>
      <c r="U81" s="82" t="s">
        <v>991</v>
      </c>
      <c r="V81" s="82" t="s">
        <v>991</v>
      </c>
      <c r="W81" s="81">
        <v>43744.99797453704</v>
      </c>
      <c r="X81" s="82" t="s">
        <v>1283</v>
      </c>
      <c r="Y81" s="79"/>
      <c r="Z81" s="79"/>
      <c r="AA81" s="85" t="s">
        <v>1599</v>
      </c>
      <c r="AB81" s="79"/>
      <c r="AC81" s="79" t="b">
        <v>0</v>
      </c>
      <c r="AD81" s="79">
        <v>0</v>
      </c>
      <c r="AE81" s="85" t="s">
        <v>1939</v>
      </c>
      <c r="AF81" s="79" t="b">
        <v>0</v>
      </c>
      <c r="AG81" s="79" t="s">
        <v>2020</v>
      </c>
      <c r="AH81" s="79"/>
      <c r="AI81" s="85" t="s">
        <v>1939</v>
      </c>
      <c r="AJ81" s="79" t="b">
        <v>0</v>
      </c>
      <c r="AK81" s="79">
        <v>0</v>
      </c>
      <c r="AL81" s="85" t="s">
        <v>1939</v>
      </c>
      <c r="AM81" s="79" t="s">
        <v>2042</v>
      </c>
      <c r="AN81" s="79" t="b">
        <v>0</v>
      </c>
      <c r="AO81" s="85" t="s">
        <v>1599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13</v>
      </c>
      <c r="BK81" s="49">
        <v>100</v>
      </c>
      <c r="BL81" s="48">
        <v>13</v>
      </c>
    </row>
    <row r="82" spans="1:64" ht="15">
      <c r="A82" s="64" t="s">
        <v>261</v>
      </c>
      <c r="B82" s="64" t="s">
        <v>480</v>
      </c>
      <c r="C82" s="65" t="s">
        <v>6162</v>
      </c>
      <c r="D82" s="66">
        <v>3</v>
      </c>
      <c r="E82" s="67" t="s">
        <v>132</v>
      </c>
      <c r="F82" s="68">
        <v>35</v>
      </c>
      <c r="G82" s="65"/>
      <c r="H82" s="69"/>
      <c r="I82" s="70"/>
      <c r="J82" s="70"/>
      <c r="K82" s="34" t="s">
        <v>65</v>
      </c>
      <c r="L82" s="77">
        <v>82</v>
      </c>
      <c r="M82" s="77"/>
      <c r="N82" s="72"/>
      <c r="O82" s="79" t="s">
        <v>591</v>
      </c>
      <c r="P82" s="81">
        <v>43745.003703703704</v>
      </c>
      <c r="Q82" s="79" t="s">
        <v>641</v>
      </c>
      <c r="R82" s="79"/>
      <c r="S82" s="79"/>
      <c r="T82" s="79"/>
      <c r="U82" s="79"/>
      <c r="V82" s="82" t="s">
        <v>1075</v>
      </c>
      <c r="W82" s="81">
        <v>43745.003703703704</v>
      </c>
      <c r="X82" s="82" t="s">
        <v>1284</v>
      </c>
      <c r="Y82" s="79"/>
      <c r="Z82" s="79"/>
      <c r="AA82" s="85" t="s">
        <v>1600</v>
      </c>
      <c r="AB82" s="85" t="s">
        <v>1885</v>
      </c>
      <c r="AC82" s="79" t="b">
        <v>0</v>
      </c>
      <c r="AD82" s="79">
        <v>3</v>
      </c>
      <c r="AE82" s="85" t="s">
        <v>1960</v>
      </c>
      <c r="AF82" s="79" t="b">
        <v>0</v>
      </c>
      <c r="AG82" s="79" t="s">
        <v>2020</v>
      </c>
      <c r="AH82" s="79"/>
      <c r="AI82" s="85" t="s">
        <v>1939</v>
      </c>
      <c r="AJ82" s="79" t="b">
        <v>0</v>
      </c>
      <c r="AK82" s="79">
        <v>0</v>
      </c>
      <c r="AL82" s="85" t="s">
        <v>1939</v>
      </c>
      <c r="AM82" s="79" t="s">
        <v>2037</v>
      </c>
      <c r="AN82" s="79" t="b">
        <v>0</v>
      </c>
      <c r="AO82" s="85" t="s">
        <v>1885</v>
      </c>
      <c r="AP82" s="79" t="s">
        <v>176</v>
      </c>
      <c r="AQ82" s="79">
        <v>0</v>
      </c>
      <c r="AR82" s="79">
        <v>0</v>
      </c>
      <c r="AS82" s="79"/>
      <c r="AT82" s="79"/>
      <c r="AU82" s="79"/>
      <c r="AV82" s="79"/>
      <c r="AW82" s="79"/>
      <c r="AX82" s="79"/>
      <c r="AY82" s="79"/>
      <c r="AZ82" s="79"/>
      <c r="BA82">
        <v>1</v>
      </c>
      <c r="BB82" s="78" t="str">
        <f>REPLACE(INDEX(GroupVertices[Group],MATCH(Edges[[#This Row],[Vertex 1]],GroupVertices[Vertex],0)),1,1,"")</f>
        <v>37</v>
      </c>
      <c r="BC82" s="78" t="str">
        <f>REPLACE(INDEX(GroupVertices[Group],MATCH(Edges[[#This Row],[Vertex 2]],GroupVertices[Vertex],0)),1,1,"")</f>
        <v>37</v>
      </c>
      <c r="BD82" s="48"/>
      <c r="BE82" s="49"/>
      <c r="BF82" s="48"/>
      <c r="BG82" s="49"/>
      <c r="BH82" s="48"/>
      <c r="BI82" s="49"/>
      <c r="BJ82" s="48"/>
      <c r="BK82" s="49"/>
      <c r="BL82" s="48"/>
    </row>
    <row r="83" spans="1:64" ht="15">
      <c r="A83" s="64" t="s">
        <v>261</v>
      </c>
      <c r="B83" s="64" t="s">
        <v>481</v>
      </c>
      <c r="C83" s="65" t="s">
        <v>6162</v>
      </c>
      <c r="D83" s="66">
        <v>3</v>
      </c>
      <c r="E83" s="67" t="s">
        <v>132</v>
      </c>
      <c r="F83" s="68">
        <v>35</v>
      </c>
      <c r="G83" s="65"/>
      <c r="H83" s="69"/>
      <c r="I83" s="70"/>
      <c r="J83" s="70"/>
      <c r="K83" s="34" t="s">
        <v>65</v>
      </c>
      <c r="L83" s="77">
        <v>83</v>
      </c>
      <c r="M83" s="77"/>
      <c r="N83" s="72"/>
      <c r="O83" s="79" t="s">
        <v>592</v>
      </c>
      <c r="P83" s="81">
        <v>43745.003703703704</v>
      </c>
      <c r="Q83" s="79" t="s">
        <v>641</v>
      </c>
      <c r="R83" s="79"/>
      <c r="S83" s="79"/>
      <c r="T83" s="79"/>
      <c r="U83" s="79"/>
      <c r="V83" s="82" t="s">
        <v>1075</v>
      </c>
      <c r="W83" s="81">
        <v>43745.003703703704</v>
      </c>
      <c r="X83" s="82" t="s">
        <v>1284</v>
      </c>
      <c r="Y83" s="79"/>
      <c r="Z83" s="79"/>
      <c r="AA83" s="85" t="s">
        <v>1600</v>
      </c>
      <c r="AB83" s="85" t="s">
        <v>1885</v>
      </c>
      <c r="AC83" s="79" t="b">
        <v>0</v>
      </c>
      <c r="AD83" s="79">
        <v>3</v>
      </c>
      <c r="AE83" s="85" t="s">
        <v>1960</v>
      </c>
      <c r="AF83" s="79" t="b">
        <v>0</v>
      </c>
      <c r="AG83" s="79" t="s">
        <v>2020</v>
      </c>
      <c r="AH83" s="79"/>
      <c r="AI83" s="85" t="s">
        <v>1939</v>
      </c>
      <c r="AJ83" s="79" t="b">
        <v>0</v>
      </c>
      <c r="AK83" s="79">
        <v>0</v>
      </c>
      <c r="AL83" s="85" t="s">
        <v>1939</v>
      </c>
      <c r="AM83" s="79" t="s">
        <v>2037</v>
      </c>
      <c r="AN83" s="79" t="b">
        <v>0</v>
      </c>
      <c r="AO83" s="85" t="s">
        <v>1885</v>
      </c>
      <c r="AP83" s="79" t="s">
        <v>176</v>
      </c>
      <c r="AQ83" s="79">
        <v>0</v>
      </c>
      <c r="AR83" s="79">
        <v>0</v>
      </c>
      <c r="AS83" s="79"/>
      <c r="AT83" s="79"/>
      <c r="AU83" s="79"/>
      <c r="AV83" s="79"/>
      <c r="AW83" s="79"/>
      <c r="AX83" s="79"/>
      <c r="AY83" s="79"/>
      <c r="AZ83" s="79"/>
      <c r="BA83">
        <v>1</v>
      </c>
      <c r="BB83" s="78" t="str">
        <f>REPLACE(INDEX(GroupVertices[Group],MATCH(Edges[[#This Row],[Vertex 1]],GroupVertices[Vertex],0)),1,1,"")</f>
        <v>37</v>
      </c>
      <c r="BC83" s="78" t="str">
        <f>REPLACE(INDEX(GroupVertices[Group],MATCH(Edges[[#This Row],[Vertex 2]],GroupVertices[Vertex],0)),1,1,"")</f>
        <v>37</v>
      </c>
      <c r="BD83" s="48">
        <v>1</v>
      </c>
      <c r="BE83" s="49">
        <v>10</v>
      </c>
      <c r="BF83" s="48">
        <v>0</v>
      </c>
      <c r="BG83" s="49">
        <v>0</v>
      </c>
      <c r="BH83" s="48">
        <v>0</v>
      </c>
      <c r="BI83" s="49">
        <v>0</v>
      </c>
      <c r="BJ83" s="48">
        <v>9</v>
      </c>
      <c r="BK83" s="49">
        <v>90</v>
      </c>
      <c r="BL83" s="48">
        <v>10</v>
      </c>
    </row>
    <row r="84" spans="1:64" ht="15">
      <c r="A84" s="64" t="s">
        <v>262</v>
      </c>
      <c r="B84" s="64" t="s">
        <v>262</v>
      </c>
      <c r="C84" s="65" t="s">
        <v>6162</v>
      </c>
      <c r="D84" s="66">
        <v>3</v>
      </c>
      <c r="E84" s="67" t="s">
        <v>132</v>
      </c>
      <c r="F84" s="68">
        <v>35</v>
      </c>
      <c r="G84" s="65"/>
      <c r="H84" s="69"/>
      <c r="I84" s="70"/>
      <c r="J84" s="70"/>
      <c r="K84" s="34" t="s">
        <v>65</v>
      </c>
      <c r="L84" s="77">
        <v>84</v>
      </c>
      <c r="M84" s="77"/>
      <c r="N84" s="72"/>
      <c r="O84" s="79" t="s">
        <v>176</v>
      </c>
      <c r="P84" s="81">
        <v>43745.14564814815</v>
      </c>
      <c r="Q84" s="79" t="s">
        <v>642</v>
      </c>
      <c r="R84" s="79"/>
      <c r="S84" s="79"/>
      <c r="T84" s="79"/>
      <c r="U84" s="79"/>
      <c r="V84" s="82" t="s">
        <v>1076</v>
      </c>
      <c r="W84" s="81">
        <v>43745.14564814815</v>
      </c>
      <c r="X84" s="82" t="s">
        <v>1285</v>
      </c>
      <c r="Y84" s="79"/>
      <c r="Z84" s="79"/>
      <c r="AA84" s="85" t="s">
        <v>1601</v>
      </c>
      <c r="AB84" s="79"/>
      <c r="AC84" s="79" t="b">
        <v>0</v>
      </c>
      <c r="AD84" s="79">
        <v>0</v>
      </c>
      <c r="AE84" s="85" t="s">
        <v>1939</v>
      </c>
      <c r="AF84" s="79" t="b">
        <v>0</v>
      </c>
      <c r="AG84" s="79" t="s">
        <v>2020</v>
      </c>
      <c r="AH84" s="79"/>
      <c r="AI84" s="85" t="s">
        <v>1939</v>
      </c>
      <c r="AJ84" s="79" t="b">
        <v>0</v>
      </c>
      <c r="AK84" s="79">
        <v>0</v>
      </c>
      <c r="AL84" s="85" t="s">
        <v>1939</v>
      </c>
      <c r="AM84" s="79" t="s">
        <v>2037</v>
      </c>
      <c r="AN84" s="79" t="b">
        <v>0</v>
      </c>
      <c r="AO84" s="85" t="s">
        <v>1601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4</v>
      </c>
      <c r="BK84" s="49">
        <v>100</v>
      </c>
      <c r="BL84" s="48">
        <v>4</v>
      </c>
    </row>
    <row r="85" spans="1:64" ht="15">
      <c r="A85" s="64" t="s">
        <v>263</v>
      </c>
      <c r="B85" s="64" t="s">
        <v>372</v>
      </c>
      <c r="C85" s="65" t="s">
        <v>6162</v>
      </c>
      <c r="D85" s="66">
        <v>3</v>
      </c>
      <c r="E85" s="67" t="s">
        <v>132</v>
      </c>
      <c r="F85" s="68">
        <v>35</v>
      </c>
      <c r="G85" s="65"/>
      <c r="H85" s="69"/>
      <c r="I85" s="70"/>
      <c r="J85" s="70"/>
      <c r="K85" s="34" t="s">
        <v>65</v>
      </c>
      <c r="L85" s="77">
        <v>85</v>
      </c>
      <c r="M85" s="77"/>
      <c r="N85" s="72"/>
      <c r="O85" s="79" t="s">
        <v>591</v>
      </c>
      <c r="P85" s="81">
        <v>43745.3075</v>
      </c>
      <c r="Q85" s="79" t="s">
        <v>643</v>
      </c>
      <c r="R85" s="82" t="s">
        <v>866</v>
      </c>
      <c r="S85" s="79" t="s">
        <v>920</v>
      </c>
      <c r="T85" s="79"/>
      <c r="U85" s="79"/>
      <c r="V85" s="82" t="s">
        <v>1077</v>
      </c>
      <c r="W85" s="81">
        <v>43745.3075</v>
      </c>
      <c r="X85" s="82" t="s">
        <v>1286</v>
      </c>
      <c r="Y85" s="79"/>
      <c r="Z85" s="79"/>
      <c r="AA85" s="85" t="s">
        <v>1602</v>
      </c>
      <c r="AB85" s="79"/>
      <c r="AC85" s="79" t="b">
        <v>0</v>
      </c>
      <c r="AD85" s="79">
        <v>0</v>
      </c>
      <c r="AE85" s="85" t="s">
        <v>1939</v>
      </c>
      <c r="AF85" s="79" t="b">
        <v>0</v>
      </c>
      <c r="AG85" s="79" t="s">
        <v>2020</v>
      </c>
      <c r="AH85" s="79"/>
      <c r="AI85" s="85" t="s">
        <v>1939</v>
      </c>
      <c r="AJ85" s="79" t="b">
        <v>0</v>
      </c>
      <c r="AK85" s="79">
        <v>4</v>
      </c>
      <c r="AL85" s="85" t="s">
        <v>1728</v>
      </c>
      <c r="AM85" s="79" t="s">
        <v>2038</v>
      </c>
      <c r="AN85" s="79" t="b">
        <v>0</v>
      </c>
      <c r="AO85" s="85" t="s">
        <v>1728</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263</v>
      </c>
      <c r="B86" s="64" t="s">
        <v>373</v>
      </c>
      <c r="C86" s="65" t="s">
        <v>6162</v>
      </c>
      <c r="D86" s="66">
        <v>3</v>
      </c>
      <c r="E86" s="67" t="s">
        <v>132</v>
      </c>
      <c r="F86" s="68">
        <v>35</v>
      </c>
      <c r="G86" s="65"/>
      <c r="H86" s="69"/>
      <c r="I86" s="70"/>
      <c r="J86" s="70"/>
      <c r="K86" s="34" t="s">
        <v>65</v>
      </c>
      <c r="L86" s="77">
        <v>86</v>
      </c>
      <c r="M86" s="77"/>
      <c r="N86" s="72"/>
      <c r="O86" s="79" t="s">
        <v>591</v>
      </c>
      <c r="P86" s="81">
        <v>43745.3075</v>
      </c>
      <c r="Q86" s="79" t="s">
        <v>643</v>
      </c>
      <c r="R86" s="82" t="s">
        <v>866</v>
      </c>
      <c r="S86" s="79" t="s">
        <v>920</v>
      </c>
      <c r="T86" s="79"/>
      <c r="U86" s="79"/>
      <c r="V86" s="82" t="s">
        <v>1077</v>
      </c>
      <c r="W86" s="81">
        <v>43745.3075</v>
      </c>
      <c r="X86" s="82" t="s">
        <v>1286</v>
      </c>
      <c r="Y86" s="79"/>
      <c r="Z86" s="79"/>
      <c r="AA86" s="85" t="s">
        <v>1602</v>
      </c>
      <c r="AB86" s="79"/>
      <c r="AC86" s="79" t="b">
        <v>0</v>
      </c>
      <c r="AD86" s="79">
        <v>0</v>
      </c>
      <c r="AE86" s="85" t="s">
        <v>1939</v>
      </c>
      <c r="AF86" s="79" t="b">
        <v>0</v>
      </c>
      <c r="AG86" s="79" t="s">
        <v>2020</v>
      </c>
      <c r="AH86" s="79"/>
      <c r="AI86" s="85" t="s">
        <v>1939</v>
      </c>
      <c r="AJ86" s="79" t="b">
        <v>0</v>
      </c>
      <c r="AK86" s="79">
        <v>4</v>
      </c>
      <c r="AL86" s="85" t="s">
        <v>1728</v>
      </c>
      <c r="AM86" s="79" t="s">
        <v>2038</v>
      </c>
      <c r="AN86" s="79" t="b">
        <v>0</v>
      </c>
      <c r="AO86" s="85" t="s">
        <v>1728</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2</v>
      </c>
      <c r="BE86" s="49">
        <v>13.333333333333334</v>
      </c>
      <c r="BF86" s="48">
        <v>0</v>
      </c>
      <c r="BG86" s="49">
        <v>0</v>
      </c>
      <c r="BH86" s="48">
        <v>0</v>
      </c>
      <c r="BI86" s="49">
        <v>0</v>
      </c>
      <c r="BJ86" s="48">
        <v>13</v>
      </c>
      <c r="BK86" s="49">
        <v>86.66666666666667</v>
      </c>
      <c r="BL86" s="48">
        <v>15</v>
      </c>
    </row>
    <row r="87" spans="1:64" ht="15">
      <c r="A87" s="64" t="s">
        <v>264</v>
      </c>
      <c r="B87" s="64" t="s">
        <v>264</v>
      </c>
      <c r="C87" s="65" t="s">
        <v>6162</v>
      </c>
      <c r="D87" s="66">
        <v>3</v>
      </c>
      <c r="E87" s="67" t="s">
        <v>132</v>
      </c>
      <c r="F87" s="68">
        <v>35</v>
      </c>
      <c r="G87" s="65"/>
      <c r="H87" s="69"/>
      <c r="I87" s="70"/>
      <c r="J87" s="70"/>
      <c r="K87" s="34" t="s">
        <v>65</v>
      </c>
      <c r="L87" s="77">
        <v>87</v>
      </c>
      <c r="M87" s="77"/>
      <c r="N87" s="72"/>
      <c r="O87" s="79" t="s">
        <v>176</v>
      </c>
      <c r="P87" s="81">
        <v>43745.34538194445</v>
      </c>
      <c r="Q87" s="79" t="s">
        <v>644</v>
      </c>
      <c r="R87" s="79"/>
      <c r="S87" s="79"/>
      <c r="T87" s="79"/>
      <c r="U87" s="79"/>
      <c r="V87" s="82" t="s">
        <v>1078</v>
      </c>
      <c r="W87" s="81">
        <v>43745.34538194445</v>
      </c>
      <c r="X87" s="82" t="s">
        <v>1287</v>
      </c>
      <c r="Y87" s="79"/>
      <c r="Z87" s="79"/>
      <c r="AA87" s="85" t="s">
        <v>1603</v>
      </c>
      <c r="AB87" s="79"/>
      <c r="AC87" s="79" t="b">
        <v>0</v>
      </c>
      <c r="AD87" s="79">
        <v>4</v>
      </c>
      <c r="AE87" s="85" t="s">
        <v>1939</v>
      </c>
      <c r="AF87" s="79" t="b">
        <v>0</v>
      </c>
      <c r="AG87" s="79" t="s">
        <v>2024</v>
      </c>
      <c r="AH87" s="79"/>
      <c r="AI87" s="85" t="s">
        <v>1939</v>
      </c>
      <c r="AJ87" s="79" t="b">
        <v>0</v>
      </c>
      <c r="AK87" s="79">
        <v>0</v>
      </c>
      <c r="AL87" s="85" t="s">
        <v>1939</v>
      </c>
      <c r="AM87" s="79" t="s">
        <v>2038</v>
      </c>
      <c r="AN87" s="79" t="b">
        <v>0</v>
      </c>
      <c r="AO87" s="85" t="s">
        <v>1603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6</v>
      </c>
      <c r="BK87" s="49">
        <v>100</v>
      </c>
      <c r="BL87" s="48">
        <v>6</v>
      </c>
    </row>
    <row r="88" spans="1:64" ht="15">
      <c r="A88" s="64" t="s">
        <v>265</v>
      </c>
      <c r="B88" s="64" t="s">
        <v>372</v>
      </c>
      <c r="C88" s="65" t="s">
        <v>6162</v>
      </c>
      <c r="D88" s="66">
        <v>3</v>
      </c>
      <c r="E88" s="67" t="s">
        <v>132</v>
      </c>
      <c r="F88" s="68">
        <v>35</v>
      </c>
      <c r="G88" s="65"/>
      <c r="H88" s="69"/>
      <c r="I88" s="70"/>
      <c r="J88" s="70"/>
      <c r="K88" s="34" t="s">
        <v>65</v>
      </c>
      <c r="L88" s="77">
        <v>88</v>
      </c>
      <c r="M88" s="77"/>
      <c r="N88" s="72"/>
      <c r="O88" s="79" t="s">
        <v>591</v>
      </c>
      <c r="P88" s="81">
        <v>43745.399502314816</v>
      </c>
      <c r="Q88" s="79" t="s">
        <v>643</v>
      </c>
      <c r="R88" s="82" t="s">
        <v>866</v>
      </c>
      <c r="S88" s="79" t="s">
        <v>920</v>
      </c>
      <c r="T88" s="79"/>
      <c r="U88" s="79"/>
      <c r="V88" s="82" t="s">
        <v>1079</v>
      </c>
      <c r="W88" s="81">
        <v>43745.399502314816</v>
      </c>
      <c r="X88" s="82" t="s">
        <v>1288</v>
      </c>
      <c r="Y88" s="79"/>
      <c r="Z88" s="79"/>
      <c r="AA88" s="85" t="s">
        <v>1604</v>
      </c>
      <c r="AB88" s="79"/>
      <c r="AC88" s="79" t="b">
        <v>0</v>
      </c>
      <c r="AD88" s="79">
        <v>0</v>
      </c>
      <c r="AE88" s="85" t="s">
        <v>1939</v>
      </c>
      <c r="AF88" s="79" t="b">
        <v>0</v>
      </c>
      <c r="AG88" s="79" t="s">
        <v>2020</v>
      </c>
      <c r="AH88" s="79"/>
      <c r="AI88" s="85" t="s">
        <v>1939</v>
      </c>
      <c r="AJ88" s="79" t="b">
        <v>0</v>
      </c>
      <c r="AK88" s="79">
        <v>4</v>
      </c>
      <c r="AL88" s="85" t="s">
        <v>1728</v>
      </c>
      <c r="AM88" s="79" t="s">
        <v>2038</v>
      </c>
      <c r="AN88" s="79" t="b">
        <v>0</v>
      </c>
      <c r="AO88" s="85" t="s">
        <v>1728</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265</v>
      </c>
      <c r="B89" s="64" t="s">
        <v>373</v>
      </c>
      <c r="C89" s="65" t="s">
        <v>6162</v>
      </c>
      <c r="D89" s="66">
        <v>3</v>
      </c>
      <c r="E89" s="67" t="s">
        <v>132</v>
      </c>
      <c r="F89" s="68">
        <v>35</v>
      </c>
      <c r="G89" s="65"/>
      <c r="H89" s="69"/>
      <c r="I89" s="70"/>
      <c r="J89" s="70"/>
      <c r="K89" s="34" t="s">
        <v>65</v>
      </c>
      <c r="L89" s="77">
        <v>89</v>
      </c>
      <c r="M89" s="77"/>
      <c r="N89" s="72"/>
      <c r="O89" s="79" t="s">
        <v>591</v>
      </c>
      <c r="P89" s="81">
        <v>43745.399502314816</v>
      </c>
      <c r="Q89" s="79" t="s">
        <v>643</v>
      </c>
      <c r="R89" s="82" t="s">
        <v>866</v>
      </c>
      <c r="S89" s="79" t="s">
        <v>920</v>
      </c>
      <c r="T89" s="79"/>
      <c r="U89" s="79"/>
      <c r="V89" s="82" t="s">
        <v>1079</v>
      </c>
      <c r="W89" s="81">
        <v>43745.399502314816</v>
      </c>
      <c r="X89" s="82" t="s">
        <v>1288</v>
      </c>
      <c r="Y89" s="79"/>
      <c r="Z89" s="79"/>
      <c r="AA89" s="85" t="s">
        <v>1604</v>
      </c>
      <c r="AB89" s="79"/>
      <c r="AC89" s="79" t="b">
        <v>0</v>
      </c>
      <c r="AD89" s="79">
        <v>0</v>
      </c>
      <c r="AE89" s="85" t="s">
        <v>1939</v>
      </c>
      <c r="AF89" s="79" t="b">
        <v>0</v>
      </c>
      <c r="AG89" s="79" t="s">
        <v>2020</v>
      </c>
      <c r="AH89" s="79"/>
      <c r="AI89" s="85" t="s">
        <v>1939</v>
      </c>
      <c r="AJ89" s="79" t="b">
        <v>0</v>
      </c>
      <c r="AK89" s="79">
        <v>4</v>
      </c>
      <c r="AL89" s="85" t="s">
        <v>1728</v>
      </c>
      <c r="AM89" s="79" t="s">
        <v>2038</v>
      </c>
      <c r="AN89" s="79" t="b">
        <v>0</v>
      </c>
      <c r="AO89" s="85" t="s">
        <v>1728</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2</v>
      </c>
      <c r="BE89" s="49">
        <v>13.333333333333334</v>
      </c>
      <c r="BF89" s="48">
        <v>0</v>
      </c>
      <c r="BG89" s="49">
        <v>0</v>
      </c>
      <c r="BH89" s="48">
        <v>0</v>
      </c>
      <c r="BI89" s="49">
        <v>0</v>
      </c>
      <c r="BJ89" s="48">
        <v>13</v>
      </c>
      <c r="BK89" s="49">
        <v>86.66666666666667</v>
      </c>
      <c r="BL89" s="48">
        <v>15</v>
      </c>
    </row>
    <row r="90" spans="1:64" ht="15">
      <c r="A90" s="64" t="s">
        <v>266</v>
      </c>
      <c r="B90" s="64" t="s">
        <v>266</v>
      </c>
      <c r="C90" s="65" t="s">
        <v>6162</v>
      </c>
      <c r="D90" s="66">
        <v>3</v>
      </c>
      <c r="E90" s="67" t="s">
        <v>132</v>
      </c>
      <c r="F90" s="68">
        <v>35</v>
      </c>
      <c r="G90" s="65"/>
      <c r="H90" s="69"/>
      <c r="I90" s="70"/>
      <c r="J90" s="70"/>
      <c r="K90" s="34" t="s">
        <v>65</v>
      </c>
      <c r="L90" s="77">
        <v>90</v>
      </c>
      <c r="M90" s="77"/>
      <c r="N90" s="72"/>
      <c r="O90" s="79" t="s">
        <v>176</v>
      </c>
      <c r="P90" s="81">
        <v>43745.42712962963</v>
      </c>
      <c r="Q90" s="79" t="s">
        <v>645</v>
      </c>
      <c r="R90" s="82" t="s">
        <v>867</v>
      </c>
      <c r="S90" s="79" t="s">
        <v>925</v>
      </c>
      <c r="T90" s="79"/>
      <c r="U90" s="79"/>
      <c r="V90" s="82" t="s">
        <v>1080</v>
      </c>
      <c r="W90" s="81">
        <v>43745.42712962963</v>
      </c>
      <c r="X90" s="82" t="s">
        <v>1289</v>
      </c>
      <c r="Y90" s="79"/>
      <c r="Z90" s="79"/>
      <c r="AA90" s="85" t="s">
        <v>1605</v>
      </c>
      <c r="AB90" s="79"/>
      <c r="AC90" s="79" t="b">
        <v>0</v>
      </c>
      <c r="AD90" s="79">
        <v>2</v>
      </c>
      <c r="AE90" s="85" t="s">
        <v>1939</v>
      </c>
      <c r="AF90" s="79" t="b">
        <v>0</v>
      </c>
      <c r="AG90" s="79" t="s">
        <v>2025</v>
      </c>
      <c r="AH90" s="79"/>
      <c r="AI90" s="85" t="s">
        <v>1939</v>
      </c>
      <c r="AJ90" s="79" t="b">
        <v>0</v>
      </c>
      <c r="AK90" s="79">
        <v>0</v>
      </c>
      <c r="AL90" s="85" t="s">
        <v>1939</v>
      </c>
      <c r="AM90" s="79" t="s">
        <v>2038</v>
      </c>
      <c r="AN90" s="79" t="b">
        <v>0</v>
      </c>
      <c r="AO90" s="85" t="s">
        <v>1605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9</v>
      </c>
      <c r="BK90" s="49">
        <v>100</v>
      </c>
      <c r="BL90" s="48">
        <v>9</v>
      </c>
    </row>
    <row r="91" spans="1:64" ht="15">
      <c r="A91" s="64" t="s">
        <v>267</v>
      </c>
      <c r="B91" s="64" t="s">
        <v>372</v>
      </c>
      <c r="C91" s="65" t="s">
        <v>6162</v>
      </c>
      <c r="D91" s="66">
        <v>3</v>
      </c>
      <c r="E91" s="67" t="s">
        <v>132</v>
      </c>
      <c r="F91" s="68">
        <v>35</v>
      </c>
      <c r="G91" s="65"/>
      <c r="H91" s="69"/>
      <c r="I91" s="70"/>
      <c r="J91" s="70"/>
      <c r="K91" s="34" t="s">
        <v>65</v>
      </c>
      <c r="L91" s="77">
        <v>91</v>
      </c>
      <c r="M91" s="77"/>
      <c r="N91" s="72"/>
      <c r="O91" s="79" t="s">
        <v>591</v>
      </c>
      <c r="P91" s="81">
        <v>43745.45989583333</v>
      </c>
      <c r="Q91" s="79" t="s">
        <v>643</v>
      </c>
      <c r="R91" s="82" t="s">
        <v>866</v>
      </c>
      <c r="S91" s="79" t="s">
        <v>920</v>
      </c>
      <c r="T91" s="79"/>
      <c r="U91" s="79"/>
      <c r="V91" s="82" t="s">
        <v>1081</v>
      </c>
      <c r="W91" s="81">
        <v>43745.45989583333</v>
      </c>
      <c r="X91" s="82" t="s">
        <v>1290</v>
      </c>
      <c r="Y91" s="79"/>
      <c r="Z91" s="79"/>
      <c r="AA91" s="85" t="s">
        <v>1606</v>
      </c>
      <c r="AB91" s="79"/>
      <c r="AC91" s="79" t="b">
        <v>0</v>
      </c>
      <c r="AD91" s="79">
        <v>0</v>
      </c>
      <c r="AE91" s="85" t="s">
        <v>1939</v>
      </c>
      <c r="AF91" s="79" t="b">
        <v>0</v>
      </c>
      <c r="AG91" s="79" t="s">
        <v>2020</v>
      </c>
      <c r="AH91" s="79"/>
      <c r="AI91" s="85" t="s">
        <v>1939</v>
      </c>
      <c r="AJ91" s="79" t="b">
        <v>0</v>
      </c>
      <c r="AK91" s="79">
        <v>4</v>
      </c>
      <c r="AL91" s="85" t="s">
        <v>1728</v>
      </c>
      <c r="AM91" s="79" t="s">
        <v>2038</v>
      </c>
      <c r="AN91" s="79" t="b">
        <v>0</v>
      </c>
      <c r="AO91" s="85" t="s">
        <v>1728</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267</v>
      </c>
      <c r="B92" s="64" t="s">
        <v>373</v>
      </c>
      <c r="C92" s="65" t="s">
        <v>6162</v>
      </c>
      <c r="D92" s="66">
        <v>3</v>
      </c>
      <c r="E92" s="67" t="s">
        <v>132</v>
      </c>
      <c r="F92" s="68">
        <v>35</v>
      </c>
      <c r="G92" s="65"/>
      <c r="H92" s="69"/>
      <c r="I92" s="70"/>
      <c r="J92" s="70"/>
      <c r="K92" s="34" t="s">
        <v>65</v>
      </c>
      <c r="L92" s="77">
        <v>92</v>
      </c>
      <c r="M92" s="77"/>
      <c r="N92" s="72"/>
      <c r="O92" s="79" t="s">
        <v>591</v>
      </c>
      <c r="P92" s="81">
        <v>43745.45989583333</v>
      </c>
      <c r="Q92" s="79" t="s">
        <v>643</v>
      </c>
      <c r="R92" s="82" t="s">
        <v>866</v>
      </c>
      <c r="S92" s="79" t="s">
        <v>920</v>
      </c>
      <c r="T92" s="79"/>
      <c r="U92" s="79"/>
      <c r="V92" s="82" t="s">
        <v>1081</v>
      </c>
      <c r="W92" s="81">
        <v>43745.45989583333</v>
      </c>
      <c r="X92" s="82" t="s">
        <v>1290</v>
      </c>
      <c r="Y92" s="79"/>
      <c r="Z92" s="79"/>
      <c r="AA92" s="85" t="s">
        <v>1606</v>
      </c>
      <c r="AB92" s="79"/>
      <c r="AC92" s="79" t="b">
        <v>0</v>
      </c>
      <c r="AD92" s="79">
        <v>0</v>
      </c>
      <c r="AE92" s="85" t="s">
        <v>1939</v>
      </c>
      <c r="AF92" s="79" t="b">
        <v>0</v>
      </c>
      <c r="AG92" s="79" t="s">
        <v>2020</v>
      </c>
      <c r="AH92" s="79"/>
      <c r="AI92" s="85" t="s">
        <v>1939</v>
      </c>
      <c r="AJ92" s="79" t="b">
        <v>0</v>
      </c>
      <c r="AK92" s="79">
        <v>4</v>
      </c>
      <c r="AL92" s="85" t="s">
        <v>1728</v>
      </c>
      <c r="AM92" s="79" t="s">
        <v>2038</v>
      </c>
      <c r="AN92" s="79" t="b">
        <v>0</v>
      </c>
      <c r="AO92" s="85" t="s">
        <v>1728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2</v>
      </c>
      <c r="BE92" s="49">
        <v>13.333333333333334</v>
      </c>
      <c r="BF92" s="48">
        <v>0</v>
      </c>
      <c r="BG92" s="49">
        <v>0</v>
      </c>
      <c r="BH92" s="48">
        <v>0</v>
      </c>
      <c r="BI92" s="49">
        <v>0</v>
      </c>
      <c r="BJ92" s="48">
        <v>13</v>
      </c>
      <c r="BK92" s="49">
        <v>86.66666666666667</v>
      </c>
      <c r="BL92" s="48">
        <v>15</v>
      </c>
    </row>
    <row r="93" spans="1:64" ht="15">
      <c r="A93" s="64" t="s">
        <v>268</v>
      </c>
      <c r="B93" s="64" t="s">
        <v>482</v>
      </c>
      <c r="C93" s="65" t="s">
        <v>6162</v>
      </c>
      <c r="D93" s="66">
        <v>3</v>
      </c>
      <c r="E93" s="67" t="s">
        <v>132</v>
      </c>
      <c r="F93" s="68">
        <v>35</v>
      </c>
      <c r="G93" s="65"/>
      <c r="H93" s="69"/>
      <c r="I93" s="70"/>
      <c r="J93" s="70"/>
      <c r="K93" s="34" t="s">
        <v>65</v>
      </c>
      <c r="L93" s="77">
        <v>93</v>
      </c>
      <c r="M93" s="77"/>
      <c r="N93" s="72"/>
      <c r="O93" s="79" t="s">
        <v>592</v>
      </c>
      <c r="P93" s="81">
        <v>43745.48881944444</v>
      </c>
      <c r="Q93" s="79" t="s">
        <v>646</v>
      </c>
      <c r="R93" s="79"/>
      <c r="S93" s="79"/>
      <c r="T93" s="79" t="s">
        <v>950</v>
      </c>
      <c r="U93" s="79"/>
      <c r="V93" s="82" t="s">
        <v>1082</v>
      </c>
      <c r="W93" s="81">
        <v>43745.48881944444</v>
      </c>
      <c r="X93" s="82" t="s">
        <v>1291</v>
      </c>
      <c r="Y93" s="79"/>
      <c r="Z93" s="79"/>
      <c r="AA93" s="85" t="s">
        <v>1607</v>
      </c>
      <c r="AB93" s="79"/>
      <c r="AC93" s="79" t="b">
        <v>0</v>
      </c>
      <c r="AD93" s="79">
        <v>0</v>
      </c>
      <c r="AE93" s="85" t="s">
        <v>1961</v>
      </c>
      <c r="AF93" s="79" t="b">
        <v>0</v>
      </c>
      <c r="AG93" s="79" t="s">
        <v>2020</v>
      </c>
      <c r="AH93" s="79"/>
      <c r="AI93" s="85" t="s">
        <v>1939</v>
      </c>
      <c r="AJ93" s="79" t="b">
        <v>0</v>
      </c>
      <c r="AK93" s="79">
        <v>0</v>
      </c>
      <c r="AL93" s="85" t="s">
        <v>1939</v>
      </c>
      <c r="AM93" s="79" t="s">
        <v>2038</v>
      </c>
      <c r="AN93" s="79" t="b">
        <v>0</v>
      </c>
      <c r="AO93" s="85" t="s">
        <v>1607</v>
      </c>
      <c r="AP93" s="79" t="s">
        <v>176</v>
      </c>
      <c r="AQ93" s="79">
        <v>0</v>
      </c>
      <c r="AR93" s="79">
        <v>0</v>
      </c>
      <c r="AS93" s="79"/>
      <c r="AT93" s="79"/>
      <c r="AU93" s="79"/>
      <c r="AV93" s="79"/>
      <c r="AW93" s="79"/>
      <c r="AX93" s="79"/>
      <c r="AY93" s="79"/>
      <c r="AZ93" s="79"/>
      <c r="BA93">
        <v>1</v>
      </c>
      <c r="BB93" s="78" t="str">
        <f>REPLACE(INDEX(GroupVertices[Group],MATCH(Edges[[#This Row],[Vertex 1]],GroupVertices[Vertex],0)),1,1,"")</f>
        <v>74</v>
      </c>
      <c r="BC93" s="78" t="str">
        <f>REPLACE(INDEX(GroupVertices[Group],MATCH(Edges[[#This Row],[Vertex 2]],GroupVertices[Vertex],0)),1,1,"")</f>
        <v>74</v>
      </c>
      <c r="BD93" s="48">
        <v>0</v>
      </c>
      <c r="BE93" s="49">
        <v>0</v>
      </c>
      <c r="BF93" s="48">
        <v>0</v>
      </c>
      <c r="BG93" s="49">
        <v>0</v>
      </c>
      <c r="BH93" s="48">
        <v>0</v>
      </c>
      <c r="BI93" s="49">
        <v>0</v>
      </c>
      <c r="BJ93" s="48">
        <v>12</v>
      </c>
      <c r="BK93" s="49">
        <v>100</v>
      </c>
      <c r="BL93" s="48">
        <v>12</v>
      </c>
    </row>
    <row r="94" spans="1:64" ht="15">
      <c r="A94" s="64" t="s">
        <v>269</v>
      </c>
      <c r="B94" s="64" t="s">
        <v>445</v>
      </c>
      <c r="C94" s="65" t="s">
        <v>6162</v>
      </c>
      <c r="D94" s="66">
        <v>3</v>
      </c>
      <c r="E94" s="67" t="s">
        <v>132</v>
      </c>
      <c r="F94" s="68">
        <v>35</v>
      </c>
      <c r="G94" s="65"/>
      <c r="H94" s="69"/>
      <c r="I94" s="70"/>
      <c r="J94" s="70"/>
      <c r="K94" s="34" t="s">
        <v>65</v>
      </c>
      <c r="L94" s="77">
        <v>94</v>
      </c>
      <c r="M94" s="77"/>
      <c r="N94" s="72"/>
      <c r="O94" s="79" t="s">
        <v>591</v>
      </c>
      <c r="P94" s="81">
        <v>43745.51075231482</v>
      </c>
      <c r="Q94" s="79" t="s">
        <v>608</v>
      </c>
      <c r="R94" s="79"/>
      <c r="S94" s="79"/>
      <c r="T94" s="79" t="s">
        <v>945</v>
      </c>
      <c r="U94" s="79"/>
      <c r="V94" s="82" t="s">
        <v>1083</v>
      </c>
      <c r="W94" s="81">
        <v>43745.51075231482</v>
      </c>
      <c r="X94" s="82" t="s">
        <v>1292</v>
      </c>
      <c r="Y94" s="79"/>
      <c r="Z94" s="79"/>
      <c r="AA94" s="85" t="s">
        <v>1608</v>
      </c>
      <c r="AB94" s="79"/>
      <c r="AC94" s="79" t="b">
        <v>0</v>
      </c>
      <c r="AD94" s="79">
        <v>0</v>
      </c>
      <c r="AE94" s="85" t="s">
        <v>1939</v>
      </c>
      <c r="AF94" s="79" t="b">
        <v>0</v>
      </c>
      <c r="AG94" s="79" t="s">
        <v>2020</v>
      </c>
      <c r="AH94" s="79"/>
      <c r="AI94" s="85" t="s">
        <v>1939</v>
      </c>
      <c r="AJ94" s="79" t="b">
        <v>0</v>
      </c>
      <c r="AK94" s="79">
        <v>14</v>
      </c>
      <c r="AL94" s="85" t="s">
        <v>1549</v>
      </c>
      <c r="AM94" s="79" t="s">
        <v>2038</v>
      </c>
      <c r="AN94" s="79" t="b">
        <v>0</v>
      </c>
      <c r="AO94" s="85" t="s">
        <v>1549</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c r="BE94" s="49"/>
      <c r="BF94" s="48"/>
      <c r="BG94" s="49"/>
      <c r="BH94" s="48"/>
      <c r="BI94" s="49"/>
      <c r="BJ94" s="48"/>
      <c r="BK94" s="49"/>
      <c r="BL94" s="48"/>
    </row>
    <row r="95" spans="1:64" ht="15">
      <c r="A95" s="64" t="s">
        <v>212</v>
      </c>
      <c r="B95" s="64" t="s">
        <v>446</v>
      </c>
      <c r="C95" s="65" t="s">
        <v>6162</v>
      </c>
      <c r="D95" s="66">
        <v>3</v>
      </c>
      <c r="E95" s="67" t="s">
        <v>132</v>
      </c>
      <c r="F95" s="68">
        <v>35</v>
      </c>
      <c r="G95" s="65"/>
      <c r="H95" s="69"/>
      <c r="I95" s="70"/>
      <c r="J95" s="70"/>
      <c r="K95" s="34" t="s">
        <v>65</v>
      </c>
      <c r="L95" s="77">
        <v>95</v>
      </c>
      <c r="M95" s="77"/>
      <c r="N95" s="72"/>
      <c r="O95" s="79" t="s">
        <v>591</v>
      </c>
      <c r="P95" s="81">
        <v>43712.605787037035</v>
      </c>
      <c r="Q95" s="79" t="s">
        <v>593</v>
      </c>
      <c r="R95" s="79"/>
      <c r="S95" s="79"/>
      <c r="T95" s="79" t="s">
        <v>945</v>
      </c>
      <c r="U95" s="79"/>
      <c r="V95" s="82" t="s">
        <v>1027</v>
      </c>
      <c r="W95" s="81">
        <v>43712.605787037035</v>
      </c>
      <c r="X95" s="82" t="s">
        <v>1233</v>
      </c>
      <c r="Y95" s="79"/>
      <c r="Z95" s="79"/>
      <c r="AA95" s="85" t="s">
        <v>1549</v>
      </c>
      <c r="AB95" s="85" t="s">
        <v>1865</v>
      </c>
      <c r="AC95" s="79" t="b">
        <v>0</v>
      </c>
      <c r="AD95" s="79">
        <v>68</v>
      </c>
      <c r="AE95" s="85" t="s">
        <v>1938</v>
      </c>
      <c r="AF95" s="79" t="b">
        <v>0</v>
      </c>
      <c r="AG95" s="79" t="s">
        <v>2020</v>
      </c>
      <c r="AH95" s="79"/>
      <c r="AI95" s="85" t="s">
        <v>1939</v>
      </c>
      <c r="AJ95" s="79" t="b">
        <v>0</v>
      </c>
      <c r="AK95" s="79">
        <v>14</v>
      </c>
      <c r="AL95" s="85" t="s">
        <v>1939</v>
      </c>
      <c r="AM95" s="79" t="s">
        <v>2035</v>
      </c>
      <c r="AN95" s="79" t="b">
        <v>0</v>
      </c>
      <c r="AO95" s="85" t="s">
        <v>1865</v>
      </c>
      <c r="AP95" s="79" t="s">
        <v>2059</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c r="BE95" s="49"/>
      <c r="BF95" s="48"/>
      <c r="BG95" s="49"/>
      <c r="BH95" s="48"/>
      <c r="BI95" s="49"/>
      <c r="BJ95" s="48"/>
      <c r="BK95" s="49"/>
      <c r="BL95" s="48"/>
    </row>
    <row r="96" spans="1:64" ht="15">
      <c r="A96" s="64" t="s">
        <v>269</v>
      </c>
      <c r="B96" s="64" t="s">
        <v>446</v>
      </c>
      <c r="C96" s="65" t="s">
        <v>6162</v>
      </c>
      <c r="D96" s="66">
        <v>3</v>
      </c>
      <c r="E96" s="67" t="s">
        <v>132</v>
      </c>
      <c r="F96" s="68">
        <v>35</v>
      </c>
      <c r="G96" s="65"/>
      <c r="H96" s="69"/>
      <c r="I96" s="70"/>
      <c r="J96" s="70"/>
      <c r="K96" s="34" t="s">
        <v>65</v>
      </c>
      <c r="L96" s="77">
        <v>96</v>
      </c>
      <c r="M96" s="77"/>
      <c r="N96" s="72"/>
      <c r="O96" s="79" t="s">
        <v>591</v>
      </c>
      <c r="P96" s="81">
        <v>43745.51075231482</v>
      </c>
      <c r="Q96" s="79" t="s">
        <v>608</v>
      </c>
      <c r="R96" s="79"/>
      <c r="S96" s="79"/>
      <c r="T96" s="79" t="s">
        <v>945</v>
      </c>
      <c r="U96" s="79"/>
      <c r="V96" s="82" t="s">
        <v>1083</v>
      </c>
      <c r="W96" s="81">
        <v>43745.51075231482</v>
      </c>
      <c r="X96" s="82" t="s">
        <v>1292</v>
      </c>
      <c r="Y96" s="79"/>
      <c r="Z96" s="79"/>
      <c r="AA96" s="85" t="s">
        <v>1608</v>
      </c>
      <c r="AB96" s="79"/>
      <c r="AC96" s="79" t="b">
        <v>0</v>
      </c>
      <c r="AD96" s="79">
        <v>0</v>
      </c>
      <c r="AE96" s="85" t="s">
        <v>1939</v>
      </c>
      <c r="AF96" s="79" t="b">
        <v>0</v>
      </c>
      <c r="AG96" s="79" t="s">
        <v>2020</v>
      </c>
      <c r="AH96" s="79"/>
      <c r="AI96" s="85" t="s">
        <v>1939</v>
      </c>
      <c r="AJ96" s="79" t="b">
        <v>0</v>
      </c>
      <c r="AK96" s="79">
        <v>14</v>
      </c>
      <c r="AL96" s="85" t="s">
        <v>1549</v>
      </c>
      <c r="AM96" s="79" t="s">
        <v>2038</v>
      </c>
      <c r="AN96" s="79" t="b">
        <v>0</v>
      </c>
      <c r="AO96" s="85" t="s">
        <v>1549</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c r="BE96" s="49"/>
      <c r="BF96" s="48"/>
      <c r="BG96" s="49"/>
      <c r="BH96" s="48"/>
      <c r="BI96" s="49"/>
      <c r="BJ96" s="48"/>
      <c r="BK96" s="49"/>
      <c r="BL96" s="48"/>
    </row>
    <row r="97" spans="1:64" ht="15">
      <c r="A97" s="64" t="s">
        <v>212</v>
      </c>
      <c r="B97" s="64" t="s">
        <v>447</v>
      </c>
      <c r="C97" s="65" t="s">
        <v>6162</v>
      </c>
      <c r="D97" s="66">
        <v>3</v>
      </c>
      <c r="E97" s="67" t="s">
        <v>132</v>
      </c>
      <c r="F97" s="68">
        <v>35</v>
      </c>
      <c r="G97" s="65"/>
      <c r="H97" s="69"/>
      <c r="I97" s="70"/>
      <c r="J97" s="70"/>
      <c r="K97" s="34" t="s">
        <v>65</v>
      </c>
      <c r="L97" s="77">
        <v>97</v>
      </c>
      <c r="M97" s="77"/>
      <c r="N97" s="72"/>
      <c r="O97" s="79" t="s">
        <v>591</v>
      </c>
      <c r="P97" s="81">
        <v>43712.605787037035</v>
      </c>
      <c r="Q97" s="79" t="s">
        <v>593</v>
      </c>
      <c r="R97" s="79"/>
      <c r="S97" s="79"/>
      <c r="T97" s="79" t="s">
        <v>945</v>
      </c>
      <c r="U97" s="79"/>
      <c r="V97" s="82" t="s">
        <v>1027</v>
      </c>
      <c r="W97" s="81">
        <v>43712.605787037035</v>
      </c>
      <c r="X97" s="82" t="s">
        <v>1233</v>
      </c>
      <c r="Y97" s="79"/>
      <c r="Z97" s="79"/>
      <c r="AA97" s="85" t="s">
        <v>1549</v>
      </c>
      <c r="AB97" s="85" t="s">
        <v>1865</v>
      </c>
      <c r="AC97" s="79" t="b">
        <v>0</v>
      </c>
      <c r="AD97" s="79">
        <v>68</v>
      </c>
      <c r="AE97" s="85" t="s">
        <v>1938</v>
      </c>
      <c r="AF97" s="79" t="b">
        <v>0</v>
      </c>
      <c r="AG97" s="79" t="s">
        <v>2020</v>
      </c>
      <c r="AH97" s="79"/>
      <c r="AI97" s="85" t="s">
        <v>1939</v>
      </c>
      <c r="AJ97" s="79" t="b">
        <v>0</v>
      </c>
      <c r="AK97" s="79">
        <v>14</v>
      </c>
      <c r="AL97" s="85" t="s">
        <v>1939</v>
      </c>
      <c r="AM97" s="79" t="s">
        <v>2035</v>
      </c>
      <c r="AN97" s="79" t="b">
        <v>0</v>
      </c>
      <c r="AO97" s="85" t="s">
        <v>1865</v>
      </c>
      <c r="AP97" s="79" t="s">
        <v>2059</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c r="BE97" s="49"/>
      <c r="BF97" s="48"/>
      <c r="BG97" s="49"/>
      <c r="BH97" s="48"/>
      <c r="BI97" s="49"/>
      <c r="BJ97" s="48"/>
      <c r="BK97" s="49"/>
      <c r="BL97" s="48"/>
    </row>
    <row r="98" spans="1:64" ht="15">
      <c r="A98" s="64" t="s">
        <v>269</v>
      </c>
      <c r="B98" s="64" t="s">
        <v>447</v>
      </c>
      <c r="C98" s="65" t="s">
        <v>6162</v>
      </c>
      <c r="D98" s="66">
        <v>3</v>
      </c>
      <c r="E98" s="67" t="s">
        <v>132</v>
      </c>
      <c r="F98" s="68">
        <v>35</v>
      </c>
      <c r="G98" s="65"/>
      <c r="H98" s="69"/>
      <c r="I98" s="70"/>
      <c r="J98" s="70"/>
      <c r="K98" s="34" t="s">
        <v>65</v>
      </c>
      <c r="L98" s="77">
        <v>98</v>
      </c>
      <c r="M98" s="77"/>
      <c r="N98" s="72"/>
      <c r="O98" s="79" t="s">
        <v>591</v>
      </c>
      <c r="P98" s="81">
        <v>43745.51075231482</v>
      </c>
      <c r="Q98" s="79" t="s">
        <v>608</v>
      </c>
      <c r="R98" s="79"/>
      <c r="S98" s="79"/>
      <c r="T98" s="79" t="s">
        <v>945</v>
      </c>
      <c r="U98" s="79"/>
      <c r="V98" s="82" t="s">
        <v>1083</v>
      </c>
      <c r="W98" s="81">
        <v>43745.51075231482</v>
      </c>
      <c r="X98" s="82" t="s">
        <v>1292</v>
      </c>
      <c r="Y98" s="79"/>
      <c r="Z98" s="79"/>
      <c r="AA98" s="85" t="s">
        <v>1608</v>
      </c>
      <c r="AB98" s="79"/>
      <c r="AC98" s="79" t="b">
        <v>0</v>
      </c>
      <c r="AD98" s="79">
        <v>0</v>
      </c>
      <c r="AE98" s="85" t="s">
        <v>1939</v>
      </c>
      <c r="AF98" s="79" t="b">
        <v>0</v>
      </c>
      <c r="AG98" s="79" t="s">
        <v>2020</v>
      </c>
      <c r="AH98" s="79"/>
      <c r="AI98" s="85" t="s">
        <v>1939</v>
      </c>
      <c r="AJ98" s="79" t="b">
        <v>0</v>
      </c>
      <c r="AK98" s="79">
        <v>14</v>
      </c>
      <c r="AL98" s="85" t="s">
        <v>1549</v>
      </c>
      <c r="AM98" s="79" t="s">
        <v>2038</v>
      </c>
      <c r="AN98" s="79" t="b">
        <v>0</v>
      </c>
      <c r="AO98" s="85" t="s">
        <v>1549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c r="BE98" s="49"/>
      <c r="BF98" s="48"/>
      <c r="BG98" s="49"/>
      <c r="BH98" s="48"/>
      <c r="BI98" s="49"/>
      <c r="BJ98" s="48"/>
      <c r="BK98" s="49"/>
      <c r="BL98" s="48"/>
    </row>
    <row r="99" spans="1:64" ht="15">
      <c r="A99" s="64" t="s">
        <v>212</v>
      </c>
      <c r="B99" s="64" t="s">
        <v>448</v>
      </c>
      <c r="C99" s="65" t="s">
        <v>6162</v>
      </c>
      <c r="D99" s="66">
        <v>3</v>
      </c>
      <c r="E99" s="67" t="s">
        <v>132</v>
      </c>
      <c r="F99" s="68">
        <v>35</v>
      </c>
      <c r="G99" s="65"/>
      <c r="H99" s="69"/>
      <c r="I99" s="70"/>
      <c r="J99" s="70"/>
      <c r="K99" s="34" t="s">
        <v>65</v>
      </c>
      <c r="L99" s="77">
        <v>99</v>
      </c>
      <c r="M99" s="77"/>
      <c r="N99" s="72"/>
      <c r="O99" s="79" t="s">
        <v>591</v>
      </c>
      <c r="P99" s="81">
        <v>43712.605787037035</v>
      </c>
      <c r="Q99" s="79" t="s">
        <v>593</v>
      </c>
      <c r="R99" s="79"/>
      <c r="S99" s="79"/>
      <c r="T99" s="79" t="s">
        <v>945</v>
      </c>
      <c r="U99" s="79"/>
      <c r="V99" s="82" t="s">
        <v>1027</v>
      </c>
      <c r="W99" s="81">
        <v>43712.605787037035</v>
      </c>
      <c r="X99" s="82" t="s">
        <v>1233</v>
      </c>
      <c r="Y99" s="79"/>
      <c r="Z99" s="79"/>
      <c r="AA99" s="85" t="s">
        <v>1549</v>
      </c>
      <c r="AB99" s="85" t="s">
        <v>1865</v>
      </c>
      <c r="AC99" s="79" t="b">
        <v>0</v>
      </c>
      <c r="AD99" s="79">
        <v>68</v>
      </c>
      <c r="AE99" s="85" t="s">
        <v>1938</v>
      </c>
      <c r="AF99" s="79" t="b">
        <v>0</v>
      </c>
      <c r="AG99" s="79" t="s">
        <v>2020</v>
      </c>
      <c r="AH99" s="79"/>
      <c r="AI99" s="85" t="s">
        <v>1939</v>
      </c>
      <c r="AJ99" s="79" t="b">
        <v>0</v>
      </c>
      <c r="AK99" s="79">
        <v>14</v>
      </c>
      <c r="AL99" s="85" t="s">
        <v>1939</v>
      </c>
      <c r="AM99" s="79" t="s">
        <v>2035</v>
      </c>
      <c r="AN99" s="79" t="b">
        <v>0</v>
      </c>
      <c r="AO99" s="85" t="s">
        <v>1865</v>
      </c>
      <c r="AP99" s="79" t="s">
        <v>2059</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7</v>
      </c>
      <c r="BD99" s="48"/>
      <c r="BE99" s="49"/>
      <c r="BF99" s="48"/>
      <c r="BG99" s="49"/>
      <c r="BH99" s="48"/>
      <c r="BI99" s="49"/>
      <c r="BJ99" s="48"/>
      <c r="BK99" s="49"/>
      <c r="BL99" s="48"/>
    </row>
    <row r="100" spans="1:64" ht="15">
      <c r="A100" s="64" t="s">
        <v>269</v>
      </c>
      <c r="B100" s="64" t="s">
        <v>448</v>
      </c>
      <c r="C100" s="65" t="s">
        <v>6162</v>
      </c>
      <c r="D100" s="66">
        <v>3</v>
      </c>
      <c r="E100" s="67" t="s">
        <v>132</v>
      </c>
      <c r="F100" s="68">
        <v>35</v>
      </c>
      <c r="G100" s="65"/>
      <c r="H100" s="69"/>
      <c r="I100" s="70"/>
      <c r="J100" s="70"/>
      <c r="K100" s="34" t="s">
        <v>65</v>
      </c>
      <c r="L100" s="77">
        <v>100</v>
      </c>
      <c r="M100" s="77"/>
      <c r="N100" s="72"/>
      <c r="O100" s="79" t="s">
        <v>591</v>
      </c>
      <c r="P100" s="81">
        <v>43745.51075231482</v>
      </c>
      <c r="Q100" s="79" t="s">
        <v>608</v>
      </c>
      <c r="R100" s="79"/>
      <c r="S100" s="79"/>
      <c r="T100" s="79" t="s">
        <v>945</v>
      </c>
      <c r="U100" s="79"/>
      <c r="V100" s="82" t="s">
        <v>1083</v>
      </c>
      <c r="W100" s="81">
        <v>43745.51075231482</v>
      </c>
      <c r="X100" s="82" t="s">
        <v>1292</v>
      </c>
      <c r="Y100" s="79"/>
      <c r="Z100" s="79"/>
      <c r="AA100" s="85" t="s">
        <v>1608</v>
      </c>
      <c r="AB100" s="79"/>
      <c r="AC100" s="79" t="b">
        <v>0</v>
      </c>
      <c r="AD100" s="79">
        <v>0</v>
      </c>
      <c r="AE100" s="85" t="s">
        <v>1939</v>
      </c>
      <c r="AF100" s="79" t="b">
        <v>0</v>
      </c>
      <c r="AG100" s="79" t="s">
        <v>2020</v>
      </c>
      <c r="AH100" s="79"/>
      <c r="AI100" s="85" t="s">
        <v>1939</v>
      </c>
      <c r="AJ100" s="79" t="b">
        <v>0</v>
      </c>
      <c r="AK100" s="79">
        <v>14</v>
      </c>
      <c r="AL100" s="85" t="s">
        <v>1549</v>
      </c>
      <c r="AM100" s="79" t="s">
        <v>2038</v>
      </c>
      <c r="AN100" s="79" t="b">
        <v>0</v>
      </c>
      <c r="AO100" s="85" t="s">
        <v>1549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c r="BE100" s="49"/>
      <c r="BF100" s="48"/>
      <c r="BG100" s="49"/>
      <c r="BH100" s="48"/>
      <c r="BI100" s="49"/>
      <c r="BJ100" s="48"/>
      <c r="BK100" s="49"/>
      <c r="BL100" s="48"/>
    </row>
    <row r="101" spans="1:64" ht="15">
      <c r="A101" s="64" t="s">
        <v>212</v>
      </c>
      <c r="B101" s="64" t="s">
        <v>449</v>
      </c>
      <c r="C101" s="65" t="s">
        <v>6162</v>
      </c>
      <c r="D101" s="66">
        <v>3</v>
      </c>
      <c r="E101" s="67" t="s">
        <v>132</v>
      </c>
      <c r="F101" s="68">
        <v>35</v>
      </c>
      <c r="G101" s="65"/>
      <c r="H101" s="69"/>
      <c r="I101" s="70"/>
      <c r="J101" s="70"/>
      <c r="K101" s="34" t="s">
        <v>65</v>
      </c>
      <c r="L101" s="77">
        <v>101</v>
      </c>
      <c r="M101" s="77"/>
      <c r="N101" s="72"/>
      <c r="O101" s="79" t="s">
        <v>592</v>
      </c>
      <c r="P101" s="81">
        <v>43712.605787037035</v>
      </c>
      <c r="Q101" s="79" t="s">
        <v>593</v>
      </c>
      <c r="R101" s="79"/>
      <c r="S101" s="79"/>
      <c r="T101" s="79" t="s">
        <v>945</v>
      </c>
      <c r="U101" s="79"/>
      <c r="V101" s="82" t="s">
        <v>1027</v>
      </c>
      <c r="W101" s="81">
        <v>43712.605787037035</v>
      </c>
      <c r="X101" s="82" t="s">
        <v>1233</v>
      </c>
      <c r="Y101" s="79"/>
      <c r="Z101" s="79"/>
      <c r="AA101" s="85" t="s">
        <v>1549</v>
      </c>
      <c r="AB101" s="85" t="s">
        <v>1865</v>
      </c>
      <c r="AC101" s="79" t="b">
        <v>0</v>
      </c>
      <c r="AD101" s="79">
        <v>68</v>
      </c>
      <c r="AE101" s="85" t="s">
        <v>1938</v>
      </c>
      <c r="AF101" s="79" t="b">
        <v>0</v>
      </c>
      <c r="AG101" s="79" t="s">
        <v>2020</v>
      </c>
      <c r="AH101" s="79"/>
      <c r="AI101" s="85" t="s">
        <v>1939</v>
      </c>
      <c r="AJ101" s="79" t="b">
        <v>0</v>
      </c>
      <c r="AK101" s="79">
        <v>14</v>
      </c>
      <c r="AL101" s="85" t="s">
        <v>1939</v>
      </c>
      <c r="AM101" s="79" t="s">
        <v>2035</v>
      </c>
      <c r="AN101" s="79" t="b">
        <v>0</v>
      </c>
      <c r="AO101" s="85" t="s">
        <v>1865</v>
      </c>
      <c r="AP101" s="79" t="s">
        <v>2059</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2</v>
      </c>
      <c r="BE101" s="49">
        <v>14.285714285714286</v>
      </c>
      <c r="BF101" s="48">
        <v>0</v>
      </c>
      <c r="BG101" s="49">
        <v>0</v>
      </c>
      <c r="BH101" s="48">
        <v>0</v>
      </c>
      <c r="BI101" s="49">
        <v>0</v>
      </c>
      <c r="BJ101" s="48">
        <v>12</v>
      </c>
      <c r="BK101" s="49">
        <v>85.71428571428571</v>
      </c>
      <c r="BL101" s="48">
        <v>14</v>
      </c>
    </row>
    <row r="102" spans="1:64" ht="15">
      <c r="A102" s="64" t="s">
        <v>269</v>
      </c>
      <c r="B102" s="64" t="s">
        <v>449</v>
      </c>
      <c r="C102" s="65" t="s">
        <v>6162</v>
      </c>
      <c r="D102" s="66">
        <v>3</v>
      </c>
      <c r="E102" s="67" t="s">
        <v>132</v>
      </c>
      <c r="F102" s="68">
        <v>35</v>
      </c>
      <c r="G102" s="65"/>
      <c r="H102" s="69"/>
      <c r="I102" s="70"/>
      <c r="J102" s="70"/>
      <c r="K102" s="34" t="s">
        <v>65</v>
      </c>
      <c r="L102" s="77">
        <v>102</v>
      </c>
      <c r="M102" s="77"/>
      <c r="N102" s="72"/>
      <c r="O102" s="79" t="s">
        <v>591</v>
      </c>
      <c r="P102" s="81">
        <v>43745.51075231482</v>
      </c>
      <c r="Q102" s="79" t="s">
        <v>608</v>
      </c>
      <c r="R102" s="79"/>
      <c r="S102" s="79"/>
      <c r="T102" s="79" t="s">
        <v>945</v>
      </c>
      <c r="U102" s="79"/>
      <c r="V102" s="82" t="s">
        <v>1083</v>
      </c>
      <c r="W102" s="81">
        <v>43745.51075231482</v>
      </c>
      <c r="X102" s="82" t="s">
        <v>1292</v>
      </c>
      <c r="Y102" s="79"/>
      <c r="Z102" s="79"/>
      <c r="AA102" s="85" t="s">
        <v>1608</v>
      </c>
      <c r="AB102" s="79"/>
      <c r="AC102" s="79" t="b">
        <v>0</v>
      </c>
      <c r="AD102" s="79">
        <v>0</v>
      </c>
      <c r="AE102" s="85" t="s">
        <v>1939</v>
      </c>
      <c r="AF102" s="79" t="b">
        <v>0</v>
      </c>
      <c r="AG102" s="79" t="s">
        <v>2020</v>
      </c>
      <c r="AH102" s="79"/>
      <c r="AI102" s="85" t="s">
        <v>1939</v>
      </c>
      <c r="AJ102" s="79" t="b">
        <v>0</v>
      </c>
      <c r="AK102" s="79">
        <v>14</v>
      </c>
      <c r="AL102" s="85" t="s">
        <v>1549</v>
      </c>
      <c r="AM102" s="79" t="s">
        <v>2038</v>
      </c>
      <c r="AN102" s="79" t="b">
        <v>0</v>
      </c>
      <c r="AO102" s="85" t="s">
        <v>1549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c r="BE102" s="49"/>
      <c r="BF102" s="48"/>
      <c r="BG102" s="49"/>
      <c r="BH102" s="48"/>
      <c r="BI102" s="49"/>
      <c r="BJ102" s="48"/>
      <c r="BK102" s="49"/>
      <c r="BL102" s="48"/>
    </row>
    <row r="103" spans="1:64" ht="15">
      <c r="A103" s="64" t="s">
        <v>269</v>
      </c>
      <c r="B103" s="64" t="s">
        <v>212</v>
      </c>
      <c r="C103" s="65" t="s">
        <v>6162</v>
      </c>
      <c r="D103" s="66">
        <v>3</v>
      </c>
      <c r="E103" s="67" t="s">
        <v>132</v>
      </c>
      <c r="F103" s="68">
        <v>35</v>
      </c>
      <c r="G103" s="65"/>
      <c r="H103" s="69"/>
      <c r="I103" s="70"/>
      <c r="J103" s="70"/>
      <c r="K103" s="34" t="s">
        <v>65</v>
      </c>
      <c r="L103" s="77">
        <v>103</v>
      </c>
      <c r="M103" s="77"/>
      <c r="N103" s="72"/>
      <c r="O103" s="79" t="s">
        <v>591</v>
      </c>
      <c r="P103" s="81">
        <v>43745.51075231482</v>
      </c>
      <c r="Q103" s="79" t="s">
        <v>608</v>
      </c>
      <c r="R103" s="79"/>
      <c r="S103" s="79"/>
      <c r="T103" s="79" t="s">
        <v>945</v>
      </c>
      <c r="U103" s="79"/>
      <c r="V103" s="82" t="s">
        <v>1083</v>
      </c>
      <c r="W103" s="81">
        <v>43745.51075231482</v>
      </c>
      <c r="X103" s="82" t="s">
        <v>1292</v>
      </c>
      <c r="Y103" s="79"/>
      <c r="Z103" s="79"/>
      <c r="AA103" s="85" t="s">
        <v>1608</v>
      </c>
      <c r="AB103" s="79"/>
      <c r="AC103" s="79" t="b">
        <v>0</v>
      </c>
      <c r="AD103" s="79">
        <v>0</v>
      </c>
      <c r="AE103" s="85" t="s">
        <v>1939</v>
      </c>
      <c r="AF103" s="79" t="b">
        <v>0</v>
      </c>
      <c r="AG103" s="79" t="s">
        <v>2020</v>
      </c>
      <c r="AH103" s="79"/>
      <c r="AI103" s="85" t="s">
        <v>1939</v>
      </c>
      <c r="AJ103" s="79" t="b">
        <v>0</v>
      </c>
      <c r="AK103" s="79">
        <v>14</v>
      </c>
      <c r="AL103" s="85" t="s">
        <v>1549</v>
      </c>
      <c r="AM103" s="79" t="s">
        <v>2038</v>
      </c>
      <c r="AN103" s="79" t="b">
        <v>0</v>
      </c>
      <c r="AO103" s="85" t="s">
        <v>1549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7</v>
      </c>
      <c r="BC103" s="78" t="str">
        <f>REPLACE(INDEX(GroupVertices[Group],MATCH(Edges[[#This Row],[Vertex 2]],GroupVertices[Vertex],0)),1,1,"")</f>
        <v>7</v>
      </c>
      <c r="BD103" s="48">
        <v>2</v>
      </c>
      <c r="BE103" s="49">
        <v>12.5</v>
      </c>
      <c r="BF103" s="48">
        <v>0</v>
      </c>
      <c r="BG103" s="49">
        <v>0</v>
      </c>
      <c r="BH103" s="48">
        <v>0</v>
      </c>
      <c r="BI103" s="49">
        <v>0</v>
      </c>
      <c r="BJ103" s="48">
        <v>14</v>
      </c>
      <c r="BK103" s="49">
        <v>87.5</v>
      </c>
      <c r="BL103" s="48">
        <v>16</v>
      </c>
    </row>
    <row r="104" spans="1:64" ht="15">
      <c r="A104" s="64" t="s">
        <v>270</v>
      </c>
      <c r="B104" s="64" t="s">
        <v>483</v>
      </c>
      <c r="C104" s="65" t="s">
        <v>6162</v>
      </c>
      <c r="D104" s="66">
        <v>3</v>
      </c>
      <c r="E104" s="67" t="s">
        <v>132</v>
      </c>
      <c r="F104" s="68">
        <v>35</v>
      </c>
      <c r="G104" s="65"/>
      <c r="H104" s="69"/>
      <c r="I104" s="70"/>
      <c r="J104" s="70"/>
      <c r="K104" s="34" t="s">
        <v>65</v>
      </c>
      <c r="L104" s="77">
        <v>104</v>
      </c>
      <c r="M104" s="77"/>
      <c r="N104" s="72"/>
      <c r="O104" s="79" t="s">
        <v>592</v>
      </c>
      <c r="P104" s="81">
        <v>43745.62358796296</v>
      </c>
      <c r="Q104" s="79" t="s">
        <v>647</v>
      </c>
      <c r="R104" s="79"/>
      <c r="S104" s="79"/>
      <c r="T104" s="79" t="s">
        <v>951</v>
      </c>
      <c r="U104" s="79"/>
      <c r="V104" s="82" t="s">
        <v>1084</v>
      </c>
      <c r="W104" s="81">
        <v>43745.62358796296</v>
      </c>
      <c r="X104" s="82" t="s">
        <v>1293</v>
      </c>
      <c r="Y104" s="79"/>
      <c r="Z104" s="79"/>
      <c r="AA104" s="85" t="s">
        <v>1609</v>
      </c>
      <c r="AB104" s="85" t="s">
        <v>1886</v>
      </c>
      <c r="AC104" s="79" t="b">
        <v>0</v>
      </c>
      <c r="AD104" s="79">
        <v>1</v>
      </c>
      <c r="AE104" s="85" t="s">
        <v>1962</v>
      </c>
      <c r="AF104" s="79" t="b">
        <v>0</v>
      </c>
      <c r="AG104" s="79" t="s">
        <v>2026</v>
      </c>
      <c r="AH104" s="79"/>
      <c r="AI104" s="85" t="s">
        <v>1939</v>
      </c>
      <c r="AJ104" s="79" t="b">
        <v>0</v>
      </c>
      <c r="AK104" s="79">
        <v>0</v>
      </c>
      <c r="AL104" s="85" t="s">
        <v>1939</v>
      </c>
      <c r="AM104" s="79" t="s">
        <v>2037</v>
      </c>
      <c r="AN104" s="79" t="b">
        <v>0</v>
      </c>
      <c r="AO104" s="85" t="s">
        <v>1886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73</v>
      </c>
      <c r="BC104" s="78" t="str">
        <f>REPLACE(INDEX(GroupVertices[Group],MATCH(Edges[[#This Row],[Vertex 2]],GroupVertices[Vertex],0)),1,1,"")</f>
        <v>73</v>
      </c>
      <c r="BD104" s="48">
        <v>0</v>
      </c>
      <c r="BE104" s="49">
        <v>0</v>
      </c>
      <c r="BF104" s="48">
        <v>0</v>
      </c>
      <c r="BG104" s="49">
        <v>0</v>
      </c>
      <c r="BH104" s="48">
        <v>0</v>
      </c>
      <c r="BI104" s="49">
        <v>0</v>
      </c>
      <c r="BJ104" s="48">
        <v>2</v>
      </c>
      <c r="BK104" s="49">
        <v>100</v>
      </c>
      <c r="BL104" s="48">
        <v>2</v>
      </c>
    </row>
    <row r="105" spans="1:64" ht="15">
      <c r="A105" s="64" t="s">
        <v>271</v>
      </c>
      <c r="B105" s="64" t="s">
        <v>484</v>
      </c>
      <c r="C105" s="65" t="s">
        <v>6162</v>
      </c>
      <c r="D105" s="66">
        <v>3</v>
      </c>
      <c r="E105" s="67" t="s">
        <v>132</v>
      </c>
      <c r="F105" s="68">
        <v>35</v>
      </c>
      <c r="G105" s="65"/>
      <c r="H105" s="69"/>
      <c r="I105" s="70"/>
      <c r="J105" s="70"/>
      <c r="K105" s="34" t="s">
        <v>65</v>
      </c>
      <c r="L105" s="77">
        <v>105</v>
      </c>
      <c r="M105" s="77"/>
      <c r="N105" s="72"/>
      <c r="O105" s="79" t="s">
        <v>592</v>
      </c>
      <c r="P105" s="81">
        <v>43745.87206018518</v>
      </c>
      <c r="Q105" s="79" t="s">
        <v>648</v>
      </c>
      <c r="R105" s="79"/>
      <c r="S105" s="79"/>
      <c r="T105" s="79"/>
      <c r="U105" s="79"/>
      <c r="V105" s="82" t="s">
        <v>1085</v>
      </c>
      <c r="W105" s="81">
        <v>43745.87206018518</v>
      </c>
      <c r="X105" s="82" t="s">
        <v>1294</v>
      </c>
      <c r="Y105" s="79"/>
      <c r="Z105" s="79"/>
      <c r="AA105" s="85" t="s">
        <v>1610</v>
      </c>
      <c r="AB105" s="85" t="s">
        <v>1887</v>
      </c>
      <c r="AC105" s="79" t="b">
        <v>0</v>
      </c>
      <c r="AD105" s="79">
        <v>2</v>
      </c>
      <c r="AE105" s="85" t="s">
        <v>1963</v>
      </c>
      <c r="AF105" s="79" t="b">
        <v>0</v>
      </c>
      <c r="AG105" s="79" t="s">
        <v>2020</v>
      </c>
      <c r="AH105" s="79"/>
      <c r="AI105" s="85" t="s">
        <v>1939</v>
      </c>
      <c r="AJ105" s="79" t="b">
        <v>0</v>
      </c>
      <c r="AK105" s="79">
        <v>0</v>
      </c>
      <c r="AL105" s="85" t="s">
        <v>1939</v>
      </c>
      <c r="AM105" s="79" t="s">
        <v>2035</v>
      </c>
      <c r="AN105" s="79" t="b">
        <v>0</v>
      </c>
      <c r="AO105" s="85" t="s">
        <v>1887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72</v>
      </c>
      <c r="BC105" s="78" t="str">
        <f>REPLACE(INDEX(GroupVertices[Group],MATCH(Edges[[#This Row],[Vertex 2]],GroupVertices[Vertex],0)),1,1,"")</f>
        <v>72</v>
      </c>
      <c r="BD105" s="48">
        <v>0</v>
      </c>
      <c r="BE105" s="49">
        <v>0</v>
      </c>
      <c r="BF105" s="48">
        <v>0</v>
      </c>
      <c r="BG105" s="49">
        <v>0</v>
      </c>
      <c r="BH105" s="48">
        <v>0</v>
      </c>
      <c r="BI105" s="49">
        <v>0</v>
      </c>
      <c r="BJ105" s="48">
        <v>14</v>
      </c>
      <c r="BK105" s="49">
        <v>100</v>
      </c>
      <c r="BL105" s="48">
        <v>14</v>
      </c>
    </row>
    <row r="106" spans="1:64" ht="15">
      <c r="A106" s="64" t="s">
        <v>272</v>
      </c>
      <c r="B106" s="64" t="s">
        <v>485</v>
      </c>
      <c r="C106" s="65" t="s">
        <v>6162</v>
      </c>
      <c r="D106" s="66">
        <v>3</v>
      </c>
      <c r="E106" s="67" t="s">
        <v>132</v>
      </c>
      <c r="F106" s="68">
        <v>35</v>
      </c>
      <c r="G106" s="65"/>
      <c r="H106" s="69"/>
      <c r="I106" s="70"/>
      <c r="J106" s="70"/>
      <c r="K106" s="34" t="s">
        <v>65</v>
      </c>
      <c r="L106" s="77">
        <v>106</v>
      </c>
      <c r="M106" s="77"/>
      <c r="N106" s="72"/>
      <c r="O106" s="79" t="s">
        <v>592</v>
      </c>
      <c r="P106" s="81">
        <v>43745.88984953704</v>
      </c>
      <c r="Q106" s="79" t="s">
        <v>649</v>
      </c>
      <c r="R106" s="79"/>
      <c r="S106" s="79"/>
      <c r="T106" s="79"/>
      <c r="U106" s="79"/>
      <c r="V106" s="82" t="s">
        <v>1086</v>
      </c>
      <c r="W106" s="81">
        <v>43745.88984953704</v>
      </c>
      <c r="X106" s="82" t="s">
        <v>1295</v>
      </c>
      <c r="Y106" s="79"/>
      <c r="Z106" s="79"/>
      <c r="AA106" s="85" t="s">
        <v>1611</v>
      </c>
      <c r="AB106" s="85" t="s">
        <v>1888</v>
      </c>
      <c r="AC106" s="79" t="b">
        <v>0</v>
      </c>
      <c r="AD106" s="79">
        <v>0</v>
      </c>
      <c r="AE106" s="85" t="s">
        <v>1964</v>
      </c>
      <c r="AF106" s="79" t="b">
        <v>0</v>
      </c>
      <c r="AG106" s="79" t="s">
        <v>2020</v>
      </c>
      <c r="AH106" s="79"/>
      <c r="AI106" s="85" t="s">
        <v>1939</v>
      </c>
      <c r="AJ106" s="79" t="b">
        <v>0</v>
      </c>
      <c r="AK106" s="79">
        <v>0</v>
      </c>
      <c r="AL106" s="85" t="s">
        <v>1939</v>
      </c>
      <c r="AM106" s="79" t="s">
        <v>2038</v>
      </c>
      <c r="AN106" s="79" t="b">
        <v>0</v>
      </c>
      <c r="AO106" s="85" t="s">
        <v>1888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71</v>
      </c>
      <c r="BC106" s="78" t="str">
        <f>REPLACE(INDEX(GroupVertices[Group],MATCH(Edges[[#This Row],[Vertex 2]],GroupVertices[Vertex],0)),1,1,"")</f>
        <v>71</v>
      </c>
      <c r="BD106" s="48">
        <v>0</v>
      </c>
      <c r="BE106" s="49">
        <v>0</v>
      </c>
      <c r="BF106" s="48">
        <v>0</v>
      </c>
      <c r="BG106" s="49">
        <v>0</v>
      </c>
      <c r="BH106" s="48">
        <v>0</v>
      </c>
      <c r="BI106" s="49">
        <v>0</v>
      </c>
      <c r="BJ106" s="48">
        <v>15</v>
      </c>
      <c r="BK106" s="49">
        <v>100</v>
      </c>
      <c r="BL106" s="48">
        <v>15</v>
      </c>
    </row>
    <row r="107" spans="1:64" ht="15">
      <c r="A107" s="64" t="s">
        <v>273</v>
      </c>
      <c r="B107" s="64" t="s">
        <v>273</v>
      </c>
      <c r="C107" s="65" t="s">
        <v>6162</v>
      </c>
      <c r="D107" s="66">
        <v>3</v>
      </c>
      <c r="E107" s="67" t="s">
        <v>132</v>
      </c>
      <c r="F107" s="68">
        <v>35</v>
      </c>
      <c r="G107" s="65"/>
      <c r="H107" s="69"/>
      <c r="I107" s="70"/>
      <c r="J107" s="70"/>
      <c r="K107" s="34" t="s">
        <v>65</v>
      </c>
      <c r="L107" s="77">
        <v>107</v>
      </c>
      <c r="M107" s="77"/>
      <c r="N107" s="72"/>
      <c r="O107" s="79" t="s">
        <v>176</v>
      </c>
      <c r="P107" s="81">
        <v>43745.9871875</v>
      </c>
      <c r="Q107" s="79" t="s">
        <v>650</v>
      </c>
      <c r="R107" s="79"/>
      <c r="S107" s="79"/>
      <c r="T107" s="79"/>
      <c r="U107" s="79"/>
      <c r="V107" s="82" t="s">
        <v>1087</v>
      </c>
      <c r="W107" s="81">
        <v>43745.9871875</v>
      </c>
      <c r="X107" s="82" t="s">
        <v>1296</v>
      </c>
      <c r="Y107" s="79"/>
      <c r="Z107" s="79"/>
      <c r="AA107" s="85" t="s">
        <v>1612</v>
      </c>
      <c r="AB107" s="79"/>
      <c r="AC107" s="79" t="b">
        <v>0</v>
      </c>
      <c r="AD107" s="79">
        <v>0</v>
      </c>
      <c r="AE107" s="85" t="s">
        <v>1939</v>
      </c>
      <c r="AF107" s="79" t="b">
        <v>0</v>
      </c>
      <c r="AG107" s="79" t="s">
        <v>2020</v>
      </c>
      <c r="AH107" s="79"/>
      <c r="AI107" s="85" t="s">
        <v>1939</v>
      </c>
      <c r="AJ107" s="79" t="b">
        <v>0</v>
      </c>
      <c r="AK107" s="79">
        <v>0</v>
      </c>
      <c r="AL107" s="85" t="s">
        <v>1939</v>
      </c>
      <c r="AM107" s="79" t="s">
        <v>2037</v>
      </c>
      <c r="AN107" s="79" t="b">
        <v>0</v>
      </c>
      <c r="AO107" s="85" t="s">
        <v>1612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10</v>
      </c>
      <c r="BF107" s="48">
        <v>0</v>
      </c>
      <c r="BG107" s="49">
        <v>0</v>
      </c>
      <c r="BH107" s="48">
        <v>0</v>
      </c>
      <c r="BI107" s="49">
        <v>0</v>
      </c>
      <c r="BJ107" s="48">
        <v>9</v>
      </c>
      <c r="BK107" s="49">
        <v>90</v>
      </c>
      <c r="BL107" s="48">
        <v>10</v>
      </c>
    </row>
    <row r="108" spans="1:64" ht="15">
      <c r="A108" s="64" t="s">
        <v>274</v>
      </c>
      <c r="B108" s="64" t="s">
        <v>274</v>
      </c>
      <c r="C108" s="65" t="s">
        <v>6162</v>
      </c>
      <c r="D108" s="66">
        <v>3</v>
      </c>
      <c r="E108" s="67" t="s">
        <v>132</v>
      </c>
      <c r="F108" s="68">
        <v>35</v>
      </c>
      <c r="G108" s="65"/>
      <c r="H108" s="69"/>
      <c r="I108" s="70"/>
      <c r="J108" s="70"/>
      <c r="K108" s="34" t="s">
        <v>65</v>
      </c>
      <c r="L108" s="77">
        <v>108</v>
      </c>
      <c r="M108" s="77"/>
      <c r="N108" s="72"/>
      <c r="O108" s="79" t="s">
        <v>176</v>
      </c>
      <c r="P108" s="81">
        <v>43746.156331018516</v>
      </c>
      <c r="Q108" s="79" t="s">
        <v>651</v>
      </c>
      <c r="R108" s="82" t="s">
        <v>868</v>
      </c>
      <c r="S108" s="79" t="s">
        <v>926</v>
      </c>
      <c r="T108" s="79"/>
      <c r="U108" s="79"/>
      <c r="V108" s="82" t="s">
        <v>1088</v>
      </c>
      <c r="W108" s="81">
        <v>43746.156331018516</v>
      </c>
      <c r="X108" s="82" t="s">
        <v>1297</v>
      </c>
      <c r="Y108" s="79"/>
      <c r="Z108" s="79"/>
      <c r="AA108" s="85" t="s">
        <v>1613</v>
      </c>
      <c r="AB108" s="79"/>
      <c r="AC108" s="79" t="b">
        <v>0</v>
      </c>
      <c r="AD108" s="79">
        <v>0</v>
      </c>
      <c r="AE108" s="85" t="s">
        <v>1939</v>
      </c>
      <c r="AF108" s="79" t="b">
        <v>0</v>
      </c>
      <c r="AG108" s="79" t="s">
        <v>2020</v>
      </c>
      <c r="AH108" s="79"/>
      <c r="AI108" s="85" t="s">
        <v>1939</v>
      </c>
      <c r="AJ108" s="79" t="b">
        <v>0</v>
      </c>
      <c r="AK108" s="79">
        <v>0</v>
      </c>
      <c r="AL108" s="85" t="s">
        <v>1939</v>
      </c>
      <c r="AM108" s="79" t="s">
        <v>2035</v>
      </c>
      <c r="AN108" s="79" t="b">
        <v>0</v>
      </c>
      <c r="AO108" s="85" t="s">
        <v>1613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7.142857142857143</v>
      </c>
      <c r="BF108" s="48">
        <v>0</v>
      </c>
      <c r="BG108" s="49">
        <v>0</v>
      </c>
      <c r="BH108" s="48">
        <v>0</v>
      </c>
      <c r="BI108" s="49">
        <v>0</v>
      </c>
      <c r="BJ108" s="48">
        <v>13</v>
      </c>
      <c r="BK108" s="49">
        <v>92.85714285714286</v>
      </c>
      <c r="BL108" s="48">
        <v>14</v>
      </c>
    </row>
    <row r="109" spans="1:64" ht="15">
      <c r="A109" s="64" t="s">
        <v>275</v>
      </c>
      <c r="B109" s="64" t="s">
        <v>275</v>
      </c>
      <c r="C109" s="65" t="s">
        <v>6162</v>
      </c>
      <c r="D109" s="66">
        <v>3</v>
      </c>
      <c r="E109" s="67" t="s">
        <v>132</v>
      </c>
      <c r="F109" s="68">
        <v>35</v>
      </c>
      <c r="G109" s="65"/>
      <c r="H109" s="69"/>
      <c r="I109" s="70"/>
      <c r="J109" s="70"/>
      <c r="K109" s="34" t="s">
        <v>65</v>
      </c>
      <c r="L109" s="77">
        <v>109</v>
      </c>
      <c r="M109" s="77"/>
      <c r="N109" s="72"/>
      <c r="O109" s="79" t="s">
        <v>176</v>
      </c>
      <c r="P109" s="81">
        <v>43746.43219907407</v>
      </c>
      <c r="Q109" s="79" t="s">
        <v>652</v>
      </c>
      <c r="R109" s="79"/>
      <c r="S109" s="79"/>
      <c r="T109" s="79" t="s">
        <v>952</v>
      </c>
      <c r="U109" s="82" t="s">
        <v>992</v>
      </c>
      <c r="V109" s="82" t="s">
        <v>992</v>
      </c>
      <c r="W109" s="81">
        <v>43746.43219907407</v>
      </c>
      <c r="X109" s="82" t="s">
        <v>1298</v>
      </c>
      <c r="Y109" s="79"/>
      <c r="Z109" s="79"/>
      <c r="AA109" s="85" t="s">
        <v>1614</v>
      </c>
      <c r="AB109" s="79"/>
      <c r="AC109" s="79" t="b">
        <v>0</v>
      </c>
      <c r="AD109" s="79">
        <v>0</v>
      </c>
      <c r="AE109" s="85" t="s">
        <v>1939</v>
      </c>
      <c r="AF109" s="79" t="b">
        <v>0</v>
      </c>
      <c r="AG109" s="79" t="s">
        <v>2020</v>
      </c>
      <c r="AH109" s="79"/>
      <c r="AI109" s="85" t="s">
        <v>1939</v>
      </c>
      <c r="AJ109" s="79" t="b">
        <v>0</v>
      </c>
      <c r="AK109" s="79">
        <v>0</v>
      </c>
      <c r="AL109" s="85" t="s">
        <v>1939</v>
      </c>
      <c r="AM109" s="79" t="s">
        <v>2035</v>
      </c>
      <c r="AN109" s="79" t="b">
        <v>0</v>
      </c>
      <c r="AO109" s="85" t="s">
        <v>1614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5</v>
      </c>
      <c r="BE109" s="49">
        <v>11.11111111111111</v>
      </c>
      <c r="BF109" s="48">
        <v>0</v>
      </c>
      <c r="BG109" s="49">
        <v>0</v>
      </c>
      <c r="BH109" s="48">
        <v>0</v>
      </c>
      <c r="BI109" s="49">
        <v>0</v>
      </c>
      <c r="BJ109" s="48">
        <v>40</v>
      </c>
      <c r="BK109" s="49">
        <v>88.88888888888889</v>
      </c>
      <c r="BL109" s="48">
        <v>45</v>
      </c>
    </row>
    <row r="110" spans="1:64" ht="15">
      <c r="A110" s="64" t="s">
        <v>276</v>
      </c>
      <c r="B110" s="64" t="s">
        <v>276</v>
      </c>
      <c r="C110" s="65" t="s">
        <v>6162</v>
      </c>
      <c r="D110" s="66">
        <v>3</v>
      </c>
      <c r="E110" s="67" t="s">
        <v>132</v>
      </c>
      <c r="F110" s="68">
        <v>35</v>
      </c>
      <c r="G110" s="65"/>
      <c r="H110" s="69"/>
      <c r="I110" s="70"/>
      <c r="J110" s="70"/>
      <c r="K110" s="34" t="s">
        <v>65</v>
      </c>
      <c r="L110" s="77">
        <v>110</v>
      </c>
      <c r="M110" s="77"/>
      <c r="N110" s="72"/>
      <c r="O110" s="79" t="s">
        <v>176</v>
      </c>
      <c r="P110" s="81">
        <v>43746.50261574074</v>
      </c>
      <c r="Q110" s="79" t="s">
        <v>653</v>
      </c>
      <c r="R110" s="82" t="s">
        <v>869</v>
      </c>
      <c r="S110" s="79" t="s">
        <v>927</v>
      </c>
      <c r="T110" s="79"/>
      <c r="U110" s="79"/>
      <c r="V110" s="82" t="s">
        <v>1089</v>
      </c>
      <c r="W110" s="81">
        <v>43746.50261574074</v>
      </c>
      <c r="X110" s="82" t="s">
        <v>1299</v>
      </c>
      <c r="Y110" s="79"/>
      <c r="Z110" s="79"/>
      <c r="AA110" s="85" t="s">
        <v>1615</v>
      </c>
      <c r="AB110" s="79"/>
      <c r="AC110" s="79" t="b">
        <v>0</v>
      </c>
      <c r="AD110" s="79">
        <v>0</v>
      </c>
      <c r="AE110" s="85" t="s">
        <v>1939</v>
      </c>
      <c r="AF110" s="79" t="b">
        <v>0</v>
      </c>
      <c r="AG110" s="79" t="s">
        <v>2020</v>
      </c>
      <c r="AH110" s="79"/>
      <c r="AI110" s="85" t="s">
        <v>1939</v>
      </c>
      <c r="AJ110" s="79" t="b">
        <v>0</v>
      </c>
      <c r="AK110" s="79">
        <v>0</v>
      </c>
      <c r="AL110" s="85" t="s">
        <v>1939</v>
      </c>
      <c r="AM110" s="79" t="s">
        <v>2041</v>
      </c>
      <c r="AN110" s="79" t="b">
        <v>0</v>
      </c>
      <c r="AO110" s="85" t="s">
        <v>1615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14</v>
      </c>
      <c r="BK110" s="49">
        <v>100</v>
      </c>
      <c r="BL110" s="48">
        <v>14</v>
      </c>
    </row>
    <row r="111" spans="1:64" ht="15">
      <c r="A111" s="64" t="s">
        <v>277</v>
      </c>
      <c r="B111" s="64" t="s">
        <v>486</v>
      </c>
      <c r="C111" s="65" t="s">
        <v>6162</v>
      </c>
      <c r="D111" s="66">
        <v>3</v>
      </c>
      <c r="E111" s="67" t="s">
        <v>132</v>
      </c>
      <c r="F111" s="68">
        <v>35</v>
      </c>
      <c r="G111" s="65"/>
      <c r="H111" s="69"/>
      <c r="I111" s="70"/>
      <c r="J111" s="70"/>
      <c r="K111" s="34" t="s">
        <v>65</v>
      </c>
      <c r="L111" s="77">
        <v>111</v>
      </c>
      <c r="M111" s="77"/>
      <c r="N111" s="72"/>
      <c r="O111" s="79" t="s">
        <v>591</v>
      </c>
      <c r="P111" s="81">
        <v>43746.68342592593</v>
      </c>
      <c r="Q111" s="79" t="s">
        <v>654</v>
      </c>
      <c r="R111" s="79"/>
      <c r="S111" s="79"/>
      <c r="T111" s="79"/>
      <c r="U111" s="79"/>
      <c r="V111" s="82" t="s">
        <v>1090</v>
      </c>
      <c r="W111" s="81">
        <v>43746.68342592593</v>
      </c>
      <c r="X111" s="82" t="s">
        <v>1300</v>
      </c>
      <c r="Y111" s="79"/>
      <c r="Z111" s="79"/>
      <c r="AA111" s="85" t="s">
        <v>1616</v>
      </c>
      <c r="AB111" s="85" t="s">
        <v>1889</v>
      </c>
      <c r="AC111" s="79" t="b">
        <v>0</v>
      </c>
      <c r="AD111" s="79">
        <v>0</v>
      </c>
      <c r="AE111" s="85" t="s">
        <v>1965</v>
      </c>
      <c r="AF111" s="79" t="b">
        <v>0</v>
      </c>
      <c r="AG111" s="79" t="s">
        <v>2020</v>
      </c>
      <c r="AH111" s="79"/>
      <c r="AI111" s="85" t="s">
        <v>1939</v>
      </c>
      <c r="AJ111" s="79" t="b">
        <v>0</v>
      </c>
      <c r="AK111" s="79">
        <v>0</v>
      </c>
      <c r="AL111" s="85" t="s">
        <v>1939</v>
      </c>
      <c r="AM111" s="79" t="s">
        <v>2035</v>
      </c>
      <c r="AN111" s="79" t="b">
        <v>0</v>
      </c>
      <c r="AO111" s="85" t="s">
        <v>1889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36</v>
      </c>
      <c r="BC111" s="78" t="str">
        <f>REPLACE(INDEX(GroupVertices[Group],MATCH(Edges[[#This Row],[Vertex 2]],GroupVertices[Vertex],0)),1,1,"")</f>
        <v>36</v>
      </c>
      <c r="BD111" s="48"/>
      <c r="BE111" s="49"/>
      <c r="BF111" s="48"/>
      <c r="BG111" s="49"/>
      <c r="BH111" s="48"/>
      <c r="BI111" s="49"/>
      <c r="BJ111" s="48"/>
      <c r="BK111" s="49"/>
      <c r="BL111" s="48"/>
    </row>
    <row r="112" spans="1:64" ht="15">
      <c r="A112" s="64" t="s">
        <v>277</v>
      </c>
      <c r="B112" s="64" t="s">
        <v>487</v>
      </c>
      <c r="C112" s="65" t="s">
        <v>6162</v>
      </c>
      <c r="D112" s="66">
        <v>3</v>
      </c>
      <c r="E112" s="67" t="s">
        <v>132</v>
      </c>
      <c r="F112" s="68">
        <v>35</v>
      </c>
      <c r="G112" s="65"/>
      <c r="H112" s="69"/>
      <c r="I112" s="70"/>
      <c r="J112" s="70"/>
      <c r="K112" s="34" t="s">
        <v>65</v>
      </c>
      <c r="L112" s="77">
        <v>112</v>
      </c>
      <c r="M112" s="77"/>
      <c r="N112" s="72"/>
      <c r="O112" s="79" t="s">
        <v>592</v>
      </c>
      <c r="P112" s="81">
        <v>43746.68342592593</v>
      </c>
      <c r="Q112" s="79" t="s">
        <v>654</v>
      </c>
      <c r="R112" s="79"/>
      <c r="S112" s="79"/>
      <c r="T112" s="79"/>
      <c r="U112" s="79"/>
      <c r="V112" s="82" t="s">
        <v>1090</v>
      </c>
      <c r="W112" s="81">
        <v>43746.68342592593</v>
      </c>
      <c r="X112" s="82" t="s">
        <v>1300</v>
      </c>
      <c r="Y112" s="79"/>
      <c r="Z112" s="79"/>
      <c r="AA112" s="85" t="s">
        <v>1616</v>
      </c>
      <c r="AB112" s="85" t="s">
        <v>1889</v>
      </c>
      <c r="AC112" s="79" t="b">
        <v>0</v>
      </c>
      <c r="AD112" s="79">
        <v>0</v>
      </c>
      <c r="AE112" s="85" t="s">
        <v>1965</v>
      </c>
      <c r="AF112" s="79" t="b">
        <v>0</v>
      </c>
      <c r="AG112" s="79" t="s">
        <v>2020</v>
      </c>
      <c r="AH112" s="79"/>
      <c r="AI112" s="85" t="s">
        <v>1939</v>
      </c>
      <c r="AJ112" s="79" t="b">
        <v>0</v>
      </c>
      <c r="AK112" s="79">
        <v>0</v>
      </c>
      <c r="AL112" s="85" t="s">
        <v>1939</v>
      </c>
      <c r="AM112" s="79" t="s">
        <v>2035</v>
      </c>
      <c r="AN112" s="79" t="b">
        <v>0</v>
      </c>
      <c r="AO112" s="85" t="s">
        <v>1889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36</v>
      </c>
      <c r="BC112" s="78" t="str">
        <f>REPLACE(INDEX(GroupVertices[Group],MATCH(Edges[[#This Row],[Vertex 2]],GroupVertices[Vertex],0)),1,1,"")</f>
        <v>36</v>
      </c>
      <c r="BD112" s="48">
        <v>0</v>
      </c>
      <c r="BE112" s="49">
        <v>0</v>
      </c>
      <c r="BF112" s="48">
        <v>0</v>
      </c>
      <c r="BG112" s="49">
        <v>0</v>
      </c>
      <c r="BH112" s="48">
        <v>0</v>
      </c>
      <c r="BI112" s="49">
        <v>0</v>
      </c>
      <c r="BJ112" s="48">
        <v>15</v>
      </c>
      <c r="BK112" s="49">
        <v>100</v>
      </c>
      <c r="BL112" s="48">
        <v>15</v>
      </c>
    </row>
    <row r="113" spans="1:64" ht="15">
      <c r="A113" s="64" t="s">
        <v>278</v>
      </c>
      <c r="B113" s="64" t="s">
        <v>278</v>
      </c>
      <c r="C113" s="65" t="s">
        <v>6162</v>
      </c>
      <c r="D113" s="66">
        <v>3</v>
      </c>
      <c r="E113" s="67" t="s">
        <v>132</v>
      </c>
      <c r="F113" s="68">
        <v>35</v>
      </c>
      <c r="G113" s="65"/>
      <c r="H113" s="69"/>
      <c r="I113" s="70"/>
      <c r="J113" s="70"/>
      <c r="K113" s="34" t="s">
        <v>65</v>
      </c>
      <c r="L113" s="77">
        <v>113</v>
      </c>
      <c r="M113" s="77"/>
      <c r="N113" s="72"/>
      <c r="O113" s="79" t="s">
        <v>176</v>
      </c>
      <c r="P113" s="81">
        <v>43746.75037037037</v>
      </c>
      <c r="Q113" s="79" t="s">
        <v>655</v>
      </c>
      <c r="R113" s="82" t="s">
        <v>870</v>
      </c>
      <c r="S113" s="79" t="s">
        <v>928</v>
      </c>
      <c r="T113" s="79" t="s">
        <v>953</v>
      </c>
      <c r="U113" s="79"/>
      <c r="V113" s="82" t="s">
        <v>1091</v>
      </c>
      <c r="W113" s="81">
        <v>43746.75037037037</v>
      </c>
      <c r="X113" s="82" t="s">
        <v>1301</v>
      </c>
      <c r="Y113" s="79"/>
      <c r="Z113" s="79"/>
      <c r="AA113" s="85" t="s">
        <v>1617</v>
      </c>
      <c r="AB113" s="79"/>
      <c r="AC113" s="79" t="b">
        <v>0</v>
      </c>
      <c r="AD113" s="79">
        <v>0</v>
      </c>
      <c r="AE113" s="85" t="s">
        <v>1939</v>
      </c>
      <c r="AF113" s="79" t="b">
        <v>0</v>
      </c>
      <c r="AG113" s="79" t="s">
        <v>2020</v>
      </c>
      <c r="AH113" s="79"/>
      <c r="AI113" s="85" t="s">
        <v>1939</v>
      </c>
      <c r="AJ113" s="79" t="b">
        <v>0</v>
      </c>
      <c r="AK113" s="79">
        <v>0</v>
      </c>
      <c r="AL113" s="85" t="s">
        <v>1939</v>
      </c>
      <c r="AM113" s="79" t="s">
        <v>2043</v>
      </c>
      <c r="AN113" s="79" t="b">
        <v>0</v>
      </c>
      <c r="AO113" s="85" t="s">
        <v>1617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2</v>
      </c>
      <c r="BE113" s="49">
        <v>8.333333333333334</v>
      </c>
      <c r="BF113" s="48">
        <v>1</v>
      </c>
      <c r="BG113" s="49">
        <v>4.166666666666667</v>
      </c>
      <c r="BH113" s="48">
        <v>0</v>
      </c>
      <c r="BI113" s="49">
        <v>0</v>
      </c>
      <c r="BJ113" s="48">
        <v>21</v>
      </c>
      <c r="BK113" s="49">
        <v>87.5</v>
      </c>
      <c r="BL113" s="48">
        <v>24</v>
      </c>
    </row>
    <row r="114" spans="1:64" ht="15">
      <c r="A114" s="64" t="s">
        <v>279</v>
      </c>
      <c r="B114" s="64" t="s">
        <v>488</v>
      </c>
      <c r="C114" s="65" t="s">
        <v>6162</v>
      </c>
      <c r="D114" s="66">
        <v>3</v>
      </c>
      <c r="E114" s="67" t="s">
        <v>132</v>
      </c>
      <c r="F114" s="68">
        <v>35</v>
      </c>
      <c r="G114" s="65"/>
      <c r="H114" s="69"/>
      <c r="I114" s="70"/>
      <c r="J114" s="70"/>
      <c r="K114" s="34" t="s">
        <v>65</v>
      </c>
      <c r="L114" s="77">
        <v>114</v>
      </c>
      <c r="M114" s="77"/>
      <c r="N114" s="72"/>
      <c r="O114" s="79" t="s">
        <v>592</v>
      </c>
      <c r="P114" s="81">
        <v>43746.77226851852</v>
      </c>
      <c r="Q114" s="79" t="s">
        <v>656</v>
      </c>
      <c r="R114" s="79"/>
      <c r="S114" s="79"/>
      <c r="T114" s="79"/>
      <c r="U114" s="79"/>
      <c r="V114" s="82" t="s">
        <v>1092</v>
      </c>
      <c r="W114" s="81">
        <v>43746.77226851852</v>
      </c>
      <c r="X114" s="82" t="s">
        <v>1302</v>
      </c>
      <c r="Y114" s="79"/>
      <c r="Z114" s="79"/>
      <c r="AA114" s="85" t="s">
        <v>1618</v>
      </c>
      <c r="AB114" s="85" t="s">
        <v>1890</v>
      </c>
      <c r="AC114" s="79" t="b">
        <v>0</v>
      </c>
      <c r="AD114" s="79">
        <v>1</v>
      </c>
      <c r="AE114" s="85" t="s">
        <v>1966</v>
      </c>
      <c r="AF114" s="79" t="b">
        <v>0</v>
      </c>
      <c r="AG114" s="79" t="s">
        <v>2020</v>
      </c>
      <c r="AH114" s="79"/>
      <c r="AI114" s="85" t="s">
        <v>1939</v>
      </c>
      <c r="AJ114" s="79" t="b">
        <v>0</v>
      </c>
      <c r="AK114" s="79">
        <v>0</v>
      </c>
      <c r="AL114" s="85" t="s">
        <v>1939</v>
      </c>
      <c r="AM114" s="79" t="s">
        <v>2038</v>
      </c>
      <c r="AN114" s="79" t="b">
        <v>0</v>
      </c>
      <c r="AO114" s="85" t="s">
        <v>1890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70</v>
      </c>
      <c r="BC114" s="78" t="str">
        <f>REPLACE(INDEX(GroupVertices[Group],MATCH(Edges[[#This Row],[Vertex 2]],GroupVertices[Vertex],0)),1,1,"")</f>
        <v>70</v>
      </c>
      <c r="BD114" s="48">
        <v>1</v>
      </c>
      <c r="BE114" s="49">
        <v>9.090909090909092</v>
      </c>
      <c r="BF114" s="48">
        <v>0</v>
      </c>
      <c r="BG114" s="49">
        <v>0</v>
      </c>
      <c r="BH114" s="48">
        <v>0</v>
      </c>
      <c r="BI114" s="49">
        <v>0</v>
      </c>
      <c r="BJ114" s="48">
        <v>10</v>
      </c>
      <c r="BK114" s="49">
        <v>90.9090909090909</v>
      </c>
      <c r="BL114" s="48">
        <v>11</v>
      </c>
    </row>
    <row r="115" spans="1:64" ht="15">
      <c r="A115" s="64" t="s">
        <v>280</v>
      </c>
      <c r="B115" s="64" t="s">
        <v>281</v>
      </c>
      <c r="C115" s="65" t="s">
        <v>6162</v>
      </c>
      <c r="D115" s="66">
        <v>3</v>
      </c>
      <c r="E115" s="67" t="s">
        <v>132</v>
      </c>
      <c r="F115" s="68">
        <v>35</v>
      </c>
      <c r="G115" s="65"/>
      <c r="H115" s="69"/>
      <c r="I115" s="70"/>
      <c r="J115" s="70"/>
      <c r="K115" s="34" t="s">
        <v>65</v>
      </c>
      <c r="L115" s="77">
        <v>115</v>
      </c>
      <c r="M115" s="77"/>
      <c r="N115" s="72"/>
      <c r="O115" s="79" t="s">
        <v>591</v>
      </c>
      <c r="P115" s="81">
        <v>43746.77976851852</v>
      </c>
      <c r="Q115" s="79" t="s">
        <v>657</v>
      </c>
      <c r="R115" s="79"/>
      <c r="S115" s="79"/>
      <c r="T115" s="79" t="s">
        <v>954</v>
      </c>
      <c r="U115" s="79"/>
      <c r="V115" s="82" t="s">
        <v>1093</v>
      </c>
      <c r="W115" s="81">
        <v>43746.77976851852</v>
      </c>
      <c r="X115" s="82" t="s">
        <v>1303</v>
      </c>
      <c r="Y115" s="79"/>
      <c r="Z115" s="79"/>
      <c r="AA115" s="85" t="s">
        <v>1619</v>
      </c>
      <c r="AB115" s="79"/>
      <c r="AC115" s="79" t="b">
        <v>0</v>
      </c>
      <c r="AD115" s="79">
        <v>0</v>
      </c>
      <c r="AE115" s="85" t="s">
        <v>1939</v>
      </c>
      <c r="AF115" s="79" t="b">
        <v>0</v>
      </c>
      <c r="AG115" s="79" t="s">
        <v>2020</v>
      </c>
      <c r="AH115" s="79"/>
      <c r="AI115" s="85" t="s">
        <v>1939</v>
      </c>
      <c r="AJ115" s="79" t="b">
        <v>0</v>
      </c>
      <c r="AK115" s="79">
        <v>2</v>
      </c>
      <c r="AL115" s="85" t="s">
        <v>1620</v>
      </c>
      <c r="AM115" s="79" t="s">
        <v>2044</v>
      </c>
      <c r="AN115" s="79" t="b">
        <v>0</v>
      </c>
      <c r="AO115" s="85" t="s">
        <v>1620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35</v>
      </c>
      <c r="BC115" s="78" t="str">
        <f>REPLACE(INDEX(GroupVertices[Group],MATCH(Edges[[#This Row],[Vertex 2]],GroupVertices[Vertex],0)),1,1,"")</f>
        <v>35</v>
      </c>
      <c r="BD115" s="48">
        <v>0</v>
      </c>
      <c r="BE115" s="49">
        <v>0</v>
      </c>
      <c r="BF115" s="48">
        <v>0</v>
      </c>
      <c r="BG115" s="49">
        <v>0</v>
      </c>
      <c r="BH115" s="48">
        <v>0</v>
      </c>
      <c r="BI115" s="49">
        <v>0</v>
      </c>
      <c r="BJ115" s="48">
        <v>20</v>
      </c>
      <c r="BK115" s="49">
        <v>100</v>
      </c>
      <c r="BL115" s="48">
        <v>20</v>
      </c>
    </row>
    <row r="116" spans="1:64" ht="15">
      <c r="A116" s="64" t="s">
        <v>281</v>
      </c>
      <c r="B116" s="64" t="s">
        <v>281</v>
      </c>
      <c r="C116" s="65" t="s">
        <v>6162</v>
      </c>
      <c r="D116" s="66">
        <v>3</v>
      </c>
      <c r="E116" s="67" t="s">
        <v>132</v>
      </c>
      <c r="F116" s="68">
        <v>35</v>
      </c>
      <c r="G116" s="65"/>
      <c r="H116" s="69"/>
      <c r="I116" s="70"/>
      <c r="J116" s="70"/>
      <c r="K116" s="34" t="s">
        <v>65</v>
      </c>
      <c r="L116" s="77">
        <v>116</v>
      </c>
      <c r="M116" s="77"/>
      <c r="N116" s="72"/>
      <c r="O116" s="79" t="s">
        <v>176</v>
      </c>
      <c r="P116" s="81">
        <v>43746.771145833336</v>
      </c>
      <c r="Q116" s="79" t="s">
        <v>658</v>
      </c>
      <c r="R116" s="79"/>
      <c r="S116" s="79"/>
      <c r="T116" s="79" t="s">
        <v>955</v>
      </c>
      <c r="U116" s="82" t="s">
        <v>993</v>
      </c>
      <c r="V116" s="82" t="s">
        <v>993</v>
      </c>
      <c r="W116" s="81">
        <v>43746.771145833336</v>
      </c>
      <c r="X116" s="82" t="s">
        <v>1304</v>
      </c>
      <c r="Y116" s="79"/>
      <c r="Z116" s="79"/>
      <c r="AA116" s="85" t="s">
        <v>1620</v>
      </c>
      <c r="AB116" s="79"/>
      <c r="AC116" s="79" t="b">
        <v>0</v>
      </c>
      <c r="AD116" s="79">
        <v>0</v>
      </c>
      <c r="AE116" s="85" t="s">
        <v>1939</v>
      </c>
      <c r="AF116" s="79" t="b">
        <v>0</v>
      </c>
      <c r="AG116" s="79" t="s">
        <v>2020</v>
      </c>
      <c r="AH116" s="79"/>
      <c r="AI116" s="85" t="s">
        <v>1939</v>
      </c>
      <c r="AJ116" s="79" t="b">
        <v>0</v>
      </c>
      <c r="AK116" s="79">
        <v>2</v>
      </c>
      <c r="AL116" s="85" t="s">
        <v>1939</v>
      </c>
      <c r="AM116" s="79" t="s">
        <v>2045</v>
      </c>
      <c r="AN116" s="79" t="b">
        <v>0</v>
      </c>
      <c r="AO116" s="85" t="s">
        <v>1620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35</v>
      </c>
      <c r="BC116" s="78" t="str">
        <f>REPLACE(INDEX(GroupVertices[Group],MATCH(Edges[[#This Row],[Vertex 2]],GroupVertices[Vertex],0)),1,1,"")</f>
        <v>35</v>
      </c>
      <c r="BD116" s="48">
        <v>0</v>
      </c>
      <c r="BE116" s="49">
        <v>0</v>
      </c>
      <c r="BF116" s="48">
        <v>0</v>
      </c>
      <c r="BG116" s="49">
        <v>0</v>
      </c>
      <c r="BH116" s="48">
        <v>0</v>
      </c>
      <c r="BI116" s="49">
        <v>0</v>
      </c>
      <c r="BJ116" s="48">
        <v>18</v>
      </c>
      <c r="BK116" s="49">
        <v>100</v>
      </c>
      <c r="BL116" s="48">
        <v>18</v>
      </c>
    </row>
    <row r="117" spans="1:64" ht="15">
      <c r="A117" s="64" t="s">
        <v>282</v>
      </c>
      <c r="B117" s="64" t="s">
        <v>281</v>
      </c>
      <c r="C117" s="65" t="s">
        <v>6162</v>
      </c>
      <c r="D117" s="66">
        <v>3</v>
      </c>
      <c r="E117" s="67" t="s">
        <v>132</v>
      </c>
      <c r="F117" s="68">
        <v>35</v>
      </c>
      <c r="G117" s="65"/>
      <c r="H117" s="69"/>
      <c r="I117" s="70"/>
      <c r="J117" s="70"/>
      <c r="K117" s="34" t="s">
        <v>65</v>
      </c>
      <c r="L117" s="77">
        <v>117</v>
      </c>
      <c r="M117" s="77"/>
      <c r="N117" s="72"/>
      <c r="O117" s="79" t="s">
        <v>591</v>
      </c>
      <c r="P117" s="81">
        <v>43746.78391203703</v>
      </c>
      <c r="Q117" s="79" t="s">
        <v>657</v>
      </c>
      <c r="R117" s="79"/>
      <c r="S117" s="79"/>
      <c r="T117" s="79" t="s">
        <v>954</v>
      </c>
      <c r="U117" s="79"/>
      <c r="V117" s="82" t="s">
        <v>1094</v>
      </c>
      <c r="W117" s="81">
        <v>43746.78391203703</v>
      </c>
      <c r="X117" s="82" t="s">
        <v>1305</v>
      </c>
      <c r="Y117" s="79"/>
      <c r="Z117" s="79"/>
      <c r="AA117" s="85" t="s">
        <v>1621</v>
      </c>
      <c r="AB117" s="79"/>
      <c r="AC117" s="79" t="b">
        <v>0</v>
      </c>
      <c r="AD117" s="79">
        <v>0</v>
      </c>
      <c r="AE117" s="85" t="s">
        <v>1939</v>
      </c>
      <c r="AF117" s="79" t="b">
        <v>0</v>
      </c>
      <c r="AG117" s="79" t="s">
        <v>2020</v>
      </c>
      <c r="AH117" s="79"/>
      <c r="AI117" s="85" t="s">
        <v>1939</v>
      </c>
      <c r="AJ117" s="79" t="b">
        <v>0</v>
      </c>
      <c r="AK117" s="79">
        <v>2</v>
      </c>
      <c r="AL117" s="85" t="s">
        <v>1620</v>
      </c>
      <c r="AM117" s="79" t="s">
        <v>2045</v>
      </c>
      <c r="AN117" s="79" t="b">
        <v>0</v>
      </c>
      <c r="AO117" s="85" t="s">
        <v>1620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35</v>
      </c>
      <c r="BC117" s="78" t="str">
        <f>REPLACE(INDEX(GroupVertices[Group],MATCH(Edges[[#This Row],[Vertex 2]],GroupVertices[Vertex],0)),1,1,"")</f>
        <v>35</v>
      </c>
      <c r="BD117" s="48">
        <v>0</v>
      </c>
      <c r="BE117" s="49">
        <v>0</v>
      </c>
      <c r="BF117" s="48">
        <v>0</v>
      </c>
      <c r="BG117" s="49">
        <v>0</v>
      </c>
      <c r="BH117" s="48">
        <v>0</v>
      </c>
      <c r="BI117" s="49">
        <v>0</v>
      </c>
      <c r="BJ117" s="48">
        <v>20</v>
      </c>
      <c r="BK117" s="49">
        <v>100</v>
      </c>
      <c r="BL117" s="48">
        <v>20</v>
      </c>
    </row>
    <row r="118" spans="1:64" ht="15">
      <c r="A118" s="64" t="s">
        <v>283</v>
      </c>
      <c r="B118" s="64" t="s">
        <v>489</v>
      </c>
      <c r="C118" s="65" t="s">
        <v>6162</v>
      </c>
      <c r="D118" s="66">
        <v>3</v>
      </c>
      <c r="E118" s="67" t="s">
        <v>132</v>
      </c>
      <c r="F118" s="68">
        <v>35</v>
      </c>
      <c r="G118" s="65"/>
      <c r="H118" s="69"/>
      <c r="I118" s="70"/>
      <c r="J118" s="70"/>
      <c r="K118" s="34" t="s">
        <v>65</v>
      </c>
      <c r="L118" s="77">
        <v>118</v>
      </c>
      <c r="M118" s="77"/>
      <c r="N118" s="72"/>
      <c r="O118" s="79" t="s">
        <v>592</v>
      </c>
      <c r="P118" s="81">
        <v>43746.83594907408</v>
      </c>
      <c r="Q118" s="79" t="s">
        <v>659</v>
      </c>
      <c r="R118" s="79"/>
      <c r="S118" s="79"/>
      <c r="T118" s="79"/>
      <c r="U118" s="79"/>
      <c r="V118" s="82" t="s">
        <v>1095</v>
      </c>
      <c r="W118" s="81">
        <v>43746.83594907408</v>
      </c>
      <c r="X118" s="82" t="s">
        <v>1306</v>
      </c>
      <c r="Y118" s="79"/>
      <c r="Z118" s="79"/>
      <c r="AA118" s="85" t="s">
        <v>1622</v>
      </c>
      <c r="AB118" s="85" t="s">
        <v>1891</v>
      </c>
      <c r="AC118" s="79" t="b">
        <v>0</v>
      </c>
      <c r="AD118" s="79">
        <v>1</v>
      </c>
      <c r="AE118" s="85" t="s">
        <v>1967</v>
      </c>
      <c r="AF118" s="79" t="b">
        <v>0</v>
      </c>
      <c r="AG118" s="79" t="s">
        <v>2020</v>
      </c>
      <c r="AH118" s="79"/>
      <c r="AI118" s="85" t="s">
        <v>1939</v>
      </c>
      <c r="AJ118" s="79" t="b">
        <v>0</v>
      </c>
      <c r="AK118" s="79">
        <v>0</v>
      </c>
      <c r="AL118" s="85" t="s">
        <v>1939</v>
      </c>
      <c r="AM118" s="79" t="s">
        <v>2036</v>
      </c>
      <c r="AN118" s="79" t="b">
        <v>0</v>
      </c>
      <c r="AO118" s="85" t="s">
        <v>1891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69</v>
      </c>
      <c r="BC118" s="78" t="str">
        <f>REPLACE(INDEX(GroupVertices[Group],MATCH(Edges[[#This Row],[Vertex 2]],GroupVertices[Vertex],0)),1,1,"")</f>
        <v>69</v>
      </c>
      <c r="BD118" s="48">
        <v>0</v>
      </c>
      <c r="BE118" s="49">
        <v>0</v>
      </c>
      <c r="BF118" s="48">
        <v>0</v>
      </c>
      <c r="BG118" s="49">
        <v>0</v>
      </c>
      <c r="BH118" s="48">
        <v>0</v>
      </c>
      <c r="BI118" s="49">
        <v>0</v>
      </c>
      <c r="BJ118" s="48">
        <v>8</v>
      </c>
      <c r="BK118" s="49">
        <v>100</v>
      </c>
      <c r="BL118" s="48">
        <v>8</v>
      </c>
    </row>
    <row r="119" spans="1:64" ht="15">
      <c r="A119" s="64" t="s">
        <v>284</v>
      </c>
      <c r="B119" s="64" t="s">
        <v>490</v>
      </c>
      <c r="C119" s="65" t="s">
        <v>6162</v>
      </c>
      <c r="D119" s="66">
        <v>3</v>
      </c>
      <c r="E119" s="67" t="s">
        <v>132</v>
      </c>
      <c r="F119" s="68">
        <v>35</v>
      </c>
      <c r="G119" s="65"/>
      <c r="H119" s="69"/>
      <c r="I119" s="70"/>
      <c r="J119" s="70"/>
      <c r="K119" s="34" t="s">
        <v>65</v>
      </c>
      <c r="L119" s="77">
        <v>119</v>
      </c>
      <c r="M119" s="77"/>
      <c r="N119" s="72"/>
      <c r="O119" s="79" t="s">
        <v>591</v>
      </c>
      <c r="P119" s="81">
        <v>43746.85304398148</v>
      </c>
      <c r="Q119" s="79" t="s">
        <v>660</v>
      </c>
      <c r="R119" s="79"/>
      <c r="S119" s="79"/>
      <c r="T119" s="79"/>
      <c r="U119" s="79"/>
      <c r="V119" s="82" t="s">
        <v>1096</v>
      </c>
      <c r="W119" s="81">
        <v>43746.85304398148</v>
      </c>
      <c r="X119" s="82" t="s">
        <v>1307</v>
      </c>
      <c r="Y119" s="79"/>
      <c r="Z119" s="79"/>
      <c r="AA119" s="85" t="s">
        <v>1623</v>
      </c>
      <c r="AB119" s="85" t="s">
        <v>1892</v>
      </c>
      <c r="AC119" s="79" t="b">
        <v>0</v>
      </c>
      <c r="AD119" s="79">
        <v>2</v>
      </c>
      <c r="AE119" s="85" t="s">
        <v>1968</v>
      </c>
      <c r="AF119" s="79" t="b">
        <v>0</v>
      </c>
      <c r="AG119" s="79" t="s">
        <v>2020</v>
      </c>
      <c r="AH119" s="79"/>
      <c r="AI119" s="85" t="s">
        <v>1939</v>
      </c>
      <c r="AJ119" s="79" t="b">
        <v>0</v>
      </c>
      <c r="AK119" s="79">
        <v>0</v>
      </c>
      <c r="AL119" s="85" t="s">
        <v>1939</v>
      </c>
      <c r="AM119" s="79" t="s">
        <v>2038</v>
      </c>
      <c r="AN119" s="79" t="b">
        <v>0</v>
      </c>
      <c r="AO119" s="85" t="s">
        <v>1892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34</v>
      </c>
      <c r="BC119" s="78" t="str">
        <f>REPLACE(INDEX(GroupVertices[Group],MATCH(Edges[[#This Row],[Vertex 2]],GroupVertices[Vertex],0)),1,1,"")</f>
        <v>34</v>
      </c>
      <c r="BD119" s="48"/>
      <c r="BE119" s="49"/>
      <c r="BF119" s="48"/>
      <c r="BG119" s="49"/>
      <c r="BH119" s="48"/>
      <c r="BI119" s="49"/>
      <c r="BJ119" s="48"/>
      <c r="BK119" s="49"/>
      <c r="BL119" s="48"/>
    </row>
    <row r="120" spans="1:64" ht="15">
      <c r="A120" s="64" t="s">
        <v>284</v>
      </c>
      <c r="B120" s="64" t="s">
        <v>491</v>
      </c>
      <c r="C120" s="65" t="s">
        <v>6162</v>
      </c>
      <c r="D120" s="66">
        <v>3</v>
      </c>
      <c r="E120" s="67" t="s">
        <v>132</v>
      </c>
      <c r="F120" s="68">
        <v>35</v>
      </c>
      <c r="G120" s="65"/>
      <c r="H120" s="69"/>
      <c r="I120" s="70"/>
      <c r="J120" s="70"/>
      <c r="K120" s="34" t="s">
        <v>65</v>
      </c>
      <c r="L120" s="77">
        <v>120</v>
      </c>
      <c r="M120" s="77"/>
      <c r="N120" s="72"/>
      <c r="O120" s="79" t="s">
        <v>592</v>
      </c>
      <c r="P120" s="81">
        <v>43746.85304398148</v>
      </c>
      <c r="Q120" s="79" t="s">
        <v>660</v>
      </c>
      <c r="R120" s="79"/>
      <c r="S120" s="79"/>
      <c r="T120" s="79"/>
      <c r="U120" s="79"/>
      <c r="V120" s="82" t="s">
        <v>1096</v>
      </c>
      <c r="W120" s="81">
        <v>43746.85304398148</v>
      </c>
      <c r="X120" s="82" t="s">
        <v>1307</v>
      </c>
      <c r="Y120" s="79"/>
      <c r="Z120" s="79"/>
      <c r="AA120" s="85" t="s">
        <v>1623</v>
      </c>
      <c r="AB120" s="85" t="s">
        <v>1892</v>
      </c>
      <c r="AC120" s="79" t="b">
        <v>0</v>
      </c>
      <c r="AD120" s="79">
        <v>2</v>
      </c>
      <c r="AE120" s="85" t="s">
        <v>1968</v>
      </c>
      <c r="AF120" s="79" t="b">
        <v>0</v>
      </c>
      <c r="AG120" s="79" t="s">
        <v>2020</v>
      </c>
      <c r="AH120" s="79"/>
      <c r="AI120" s="85" t="s">
        <v>1939</v>
      </c>
      <c r="AJ120" s="79" t="b">
        <v>0</v>
      </c>
      <c r="AK120" s="79">
        <v>0</v>
      </c>
      <c r="AL120" s="85" t="s">
        <v>1939</v>
      </c>
      <c r="AM120" s="79" t="s">
        <v>2038</v>
      </c>
      <c r="AN120" s="79" t="b">
        <v>0</v>
      </c>
      <c r="AO120" s="85" t="s">
        <v>1892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34</v>
      </c>
      <c r="BC120" s="78" t="str">
        <f>REPLACE(INDEX(GroupVertices[Group],MATCH(Edges[[#This Row],[Vertex 2]],GroupVertices[Vertex],0)),1,1,"")</f>
        <v>34</v>
      </c>
      <c r="BD120" s="48">
        <v>0</v>
      </c>
      <c r="BE120" s="49">
        <v>0</v>
      </c>
      <c r="BF120" s="48">
        <v>0</v>
      </c>
      <c r="BG120" s="49">
        <v>0</v>
      </c>
      <c r="BH120" s="48">
        <v>0</v>
      </c>
      <c r="BI120" s="49">
        <v>0</v>
      </c>
      <c r="BJ120" s="48">
        <v>30</v>
      </c>
      <c r="BK120" s="49">
        <v>100</v>
      </c>
      <c r="BL120" s="48">
        <v>30</v>
      </c>
    </row>
    <row r="121" spans="1:64" ht="15">
      <c r="A121" s="64" t="s">
        <v>285</v>
      </c>
      <c r="B121" s="64" t="s">
        <v>285</v>
      </c>
      <c r="C121" s="65" t="s">
        <v>6162</v>
      </c>
      <c r="D121" s="66">
        <v>3</v>
      </c>
      <c r="E121" s="67" t="s">
        <v>132</v>
      </c>
      <c r="F121" s="68">
        <v>35</v>
      </c>
      <c r="G121" s="65"/>
      <c r="H121" s="69"/>
      <c r="I121" s="70"/>
      <c r="J121" s="70"/>
      <c r="K121" s="34" t="s">
        <v>65</v>
      </c>
      <c r="L121" s="77">
        <v>121</v>
      </c>
      <c r="M121" s="77"/>
      <c r="N121" s="72"/>
      <c r="O121" s="79" t="s">
        <v>176</v>
      </c>
      <c r="P121" s="81">
        <v>43747.11210648148</v>
      </c>
      <c r="Q121" s="79" t="s">
        <v>661</v>
      </c>
      <c r="R121" s="79"/>
      <c r="S121" s="79"/>
      <c r="T121" s="79" t="s">
        <v>956</v>
      </c>
      <c r="U121" s="82" t="s">
        <v>994</v>
      </c>
      <c r="V121" s="82" t="s">
        <v>994</v>
      </c>
      <c r="W121" s="81">
        <v>43747.11210648148</v>
      </c>
      <c r="X121" s="82" t="s">
        <v>1308</v>
      </c>
      <c r="Y121" s="79"/>
      <c r="Z121" s="79"/>
      <c r="AA121" s="85" t="s">
        <v>1624</v>
      </c>
      <c r="AB121" s="79"/>
      <c r="AC121" s="79" t="b">
        <v>0</v>
      </c>
      <c r="AD121" s="79">
        <v>1</v>
      </c>
      <c r="AE121" s="85" t="s">
        <v>1939</v>
      </c>
      <c r="AF121" s="79" t="b">
        <v>0</v>
      </c>
      <c r="AG121" s="79" t="s">
        <v>2020</v>
      </c>
      <c r="AH121" s="79"/>
      <c r="AI121" s="85" t="s">
        <v>1939</v>
      </c>
      <c r="AJ121" s="79" t="b">
        <v>0</v>
      </c>
      <c r="AK121" s="79">
        <v>0</v>
      </c>
      <c r="AL121" s="85" t="s">
        <v>1939</v>
      </c>
      <c r="AM121" s="79" t="s">
        <v>2037</v>
      </c>
      <c r="AN121" s="79" t="b">
        <v>0</v>
      </c>
      <c r="AO121" s="85" t="s">
        <v>1624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10.81081081081081</v>
      </c>
      <c r="BF121" s="48">
        <v>0</v>
      </c>
      <c r="BG121" s="49">
        <v>0</v>
      </c>
      <c r="BH121" s="48">
        <v>0</v>
      </c>
      <c r="BI121" s="49">
        <v>0</v>
      </c>
      <c r="BJ121" s="48">
        <v>33</v>
      </c>
      <c r="BK121" s="49">
        <v>89.1891891891892</v>
      </c>
      <c r="BL121" s="48">
        <v>37</v>
      </c>
    </row>
    <row r="122" spans="1:64" ht="15">
      <c r="A122" s="64" t="s">
        <v>286</v>
      </c>
      <c r="B122" s="64" t="s">
        <v>492</v>
      </c>
      <c r="C122" s="65" t="s">
        <v>6162</v>
      </c>
      <c r="D122" s="66">
        <v>3</v>
      </c>
      <c r="E122" s="67" t="s">
        <v>132</v>
      </c>
      <c r="F122" s="68">
        <v>35</v>
      </c>
      <c r="G122" s="65"/>
      <c r="H122" s="69"/>
      <c r="I122" s="70"/>
      <c r="J122" s="70"/>
      <c r="K122" s="34" t="s">
        <v>65</v>
      </c>
      <c r="L122" s="77">
        <v>122</v>
      </c>
      <c r="M122" s="77"/>
      <c r="N122" s="72"/>
      <c r="O122" s="79" t="s">
        <v>591</v>
      </c>
      <c r="P122" s="81">
        <v>43747.13574074074</v>
      </c>
      <c r="Q122" s="79" t="s">
        <v>662</v>
      </c>
      <c r="R122" s="79"/>
      <c r="S122" s="79"/>
      <c r="T122" s="79"/>
      <c r="U122" s="79"/>
      <c r="V122" s="82" t="s">
        <v>1097</v>
      </c>
      <c r="W122" s="81">
        <v>43747.13574074074</v>
      </c>
      <c r="X122" s="82" t="s">
        <v>1309</v>
      </c>
      <c r="Y122" s="79"/>
      <c r="Z122" s="79"/>
      <c r="AA122" s="85" t="s">
        <v>1625</v>
      </c>
      <c r="AB122" s="85" t="s">
        <v>1893</v>
      </c>
      <c r="AC122" s="79" t="b">
        <v>0</v>
      </c>
      <c r="AD122" s="79">
        <v>3</v>
      </c>
      <c r="AE122" s="85" t="s">
        <v>1969</v>
      </c>
      <c r="AF122" s="79" t="b">
        <v>0</v>
      </c>
      <c r="AG122" s="79" t="s">
        <v>2020</v>
      </c>
      <c r="AH122" s="79"/>
      <c r="AI122" s="85" t="s">
        <v>1939</v>
      </c>
      <c r="AJ122" s="79" t="b">
        <v>0</v>
      </c>
      <c r="AK122" s="79">
        <v>0</v>
      </c>
      <c r="AL122" s="85" t="s">
        <v>1939</v>
      </c>
      <c r="AM122" s="79" t="s">
        <v>2035</v>
      </c>
      <c r="AN122" s="79" t="b">
        <v>0</v>
      </c>
      <c r="AO122" s="85" t="s">
        <v>1893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23</v>
      </c>
      <c r="BC122" s="78" t="str">
        <f>REPLACE(INDEX(GroupVertices[Group],MATCH(Edges[[#This Row],[Vertex 2]],GroupVertices[Vertex],0)),1,1,"")</f>
        <v>23</v>
      </c>
      <c r="BD122" s="48"/>
      <c r="BE122" s="49"/>
      <c r="BF122" s="48"/>
      <c r="BG122" s="49"/>
      <c r="BH122" s="48"/>
      <c r="BI122" s="49"/>
      <c r="BJ122" s="48"/>
      <c r="BK122" s="49"/>
      <c r="BL122" s="48"/>
    </row>
    <row r="123" spans="1:64" ht="15">
      <c r="A123" s="64" t="s">
        <v>286</v>
      </c>
      <c r="B123" s="64" t="s">
        <v>493</v>
      </c>
      <c r="C123" s="65" t="s">
        <v>6162</v>
      </c>
      <c r="D123" s="66">
        <v>3</v>
      </c>
      <c r="E123" s="67" t="s">
        <v>132</v>
      </c>
      <c r="F123" s="68">
        <v>35</v>
      </c>
      <c r="G123" s="65"/>
      <c r="H123" s="69"/>
      <c r="I123" s="70"/>
      <c r="J123" s="70"/>
      <c r="K123" s="34" t="s">
        <v>65</v>
      </c>
      <c r="L123" s="77">
        <v>123</v>
      </c>
      <c r="M123" s="77"/>
      <c r="N123" s="72"/>
      <c r="O123" s="79" t="s">
        <v>591</v>
      </c>
      <c r="P123" s="81">
        <v>43747.13574074074</v>
      </c>
      <c r="Q123" s="79" t="s">
        <v>662</v>
      </c>
      <c r="R123" s="79"/>
      <c r="S123" s="79"/>
      <c r="T123" s="79"/>
      <c r="U123" s="79"/>
      <c r="V123" s="82" t="s">
        <v>1097</v>
      </c>
      <c r="W123" s="81">
        <v>43747.13574074074</v>
      </c>
      <c r="X123" s="82" t="s">
        <v>1309</v>
      </c>
      <c r="Y123" s="79"/>
      <c r="Z123" s="79"/>
      <c r="AA123" s="85" t="s">
        <v>1625</v>
      </c>
      <c r="AB123" s="85" t="s">
        <v>1893</v>
      </c>
      <c r="AC123" s="79" t="b">
        <v>0</v>
      </c>
      <c r="AD123" s="79">
        <v>3</v>
      </c>
      <c r="AE123" s="85" t="s">
        <v>1969</v>
      </c>
      <c r="AF123" s="79" t="b">
        <v>0</v>
      </c>
      <c r="AG123" s="79" t="s">
        <v>2020</v>
      </c>
      <c r="AH123" s="79"/>
      <c r="AI123" s="85" t="s">
        <v>1939</v>
      </c>
      <c r="AJ123" s="79" t="b">
        <v>0</v>
      </c>
      <c r="AK123" s="79">
        <v>0</v>
      </c>
      <c r="AL123" s="85" t="s">
        <v>1939</v>
      </c>
      <c r="AM123" s="79" t="s">
        <v>2035</v>
      </c>
      <c r="AN123" s="79" t="b">
        <v>0</v>
      </c>
      <c r="AO123" s="85" t="s">
        <v>1893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23</v>
      </c>
      <c r="BC123" s="78" t="str">
        <f>REPLACE(INDEX(GroupVertices[Group],MATCH(Edges[[#This Row],[Vertex 2]],GroupVertices[Vertex],0)),1,1,"")</f>
        <v>23</v>
      </c>
      <c r="BD123" s="48"/>
      <c r="BE123" s="49"/>
      <c r="BF123" s="48"/>
      <c r="BG123" s="49"/>
      <c r="BH123" s="48"/>
      <c r="BI123" s="49"/>
      <c r="BJ123" s="48"/>
      <c r="BK123" s="49"/>
      <c r="BL123" s="48"/>
    </row>
    <row r="124" spans="1:64" ht="15">
      <c r="A124" s="64" t="s">
        <v>286</v>
      </c>
      <c r="B124" s="64" t="s">
        <v>494</v>
      </c>
      <c r="C124" s="65" t="s">
        <v>6162</v>
      </c>
      <c r="D124" s="66">
        <v>3</v>
      </c>
      <c r="E124" s="67" t="s">
        <v>132</v>
      </c>
      <c r="F124" s="68">
        <v>35</v>
      </c>
      <c r="G124" s="65"/>
      <c r="H124" s="69"/>
      <c r="I124" s="70"/>
      <c r="J124" s="70"/>
      <c r="K124" s="34" t="s">
        <v>65</v>
      </c>
      <c r="L124" s="77">
        <v>124</v>
      </c>
      <c r="M124" s="77"/>
      <c r="N124" s="72"/>
      <c r="O124" s="79" t="s">
        <v>592</v>
      </c>
      <c r="P124" s="81">
        <v>43747.13574074074</v>
      </c>
      <c r="Q124" s="79" t="s">
        <v>662</v>
      </c>
      <c r="R124" s="79"/>
      <c r="S124" s="79"/>
      <c r="T124" s="79"/>
      <c r="U124" s="79"/>
      <c r="V124" s="82" t="s">
        <v>1097</v>
      </c>
      <c r="W124" s="81">
        <v>43747.13574074074</v>
      </c>
      <c r="X124" s="82" t="s">
        <v>1309</v>
      </c>
      <c r="Y124" s="79"/>
      <c r="Z124" s="79"/>
      <c r="AA124" s="85" t="s">
        <v>1625</v>
      </c>
      <c r="AB124" s="85" t="s">
        <v>1893</v>
      </c>
      <c r="AC124" s="79" t="b">
        <v>0</v>
      </c>
      <c r="AD124" s="79">
        <v>3</v>
      </c>
      <c r="AE124" s="85" t="s">
        <v>1969</v>
      </c>
      <c r="AF124" s="79" t="b">
        <v>0</v>
      </c>
      <c r="AG124" s="79" t="s">
        <v>2020</v>
      </c>
      <c r="AH124" s="79"/>
      <c r="AI124" s="85" t="s">
        <v>1939</v>
      </c>
      <c r="AJ124" s="79" t="b">
        <v>0</v>
      </c>
      <c r="AK124" s="79">
        <v>0</v>
      </c>
      <c r="AL124" s="85" t="s">
        <v>1939</v>
      </c>
      <c r="AM124" s="79" t="s">
        <v>2035</v>
      </c>
      <c r="AN124" s="79" t="b">
        <v>0</v>
      </c>
      <c r="AO124" s="85" t="s">
        <v>1893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23</v>
      </c>
      <c r="BC124" s="78" t="str">
        <f>REPLACE(INDEX(GroupVertices[Group],MATCH(Edges[[#This Row],[Vertex 2]],GroupVertices[Vertex],0)),1,1,"")</f>
        <v>23</v>
      </c>
      <c r="BD124" s="48">
        <v>0</v>
      </c>
      <c r="BE124" s="49">
        <v>0</v>
      </c>
      <c r="BF124" s="48">
        <v>0</v>
      </c>
      <c r="BG124" s="49">
        <v>0</v>
      </c>
      <c r="BH124" s="48">
        <v>0</v>
      </c>
      <c r="BI124" s="49">
        <v>0</v>
      </c>
      <c r="BJ124" s="48">
        <v>19</v>
      </c>
      <c r="BK124" s="49">
        <v>100</v>
      </c>
      <c r="BL124" s="48">
        <v>19</v>
      </c>
    </row>
    <row r="125" spans="1:64" ht="15">
      <c r="A125" s="64" t="s">
        <v>287</v>
      </c>
      <c r="B125" s="64" t="s">
        <v>287</v>
      </c>
      <c r="C125" s="65" t="s">
        <v>6162</v>
      </c>
      <c r="D125" s="66">
        <v>3</v>
      </c>
      <c r="E125" s="67" t="s">
        <v>132</v>
      </c>
      <c r="F125" s="68">
        <v>35</v>
      </c>
      <c r="G125" s="65"/>
      <c r="H125" s="69"/>
      <c r="I125" s="70"/>
      <c r="J125" s="70"/>
      <c r="K125" s="34" t="s">
        <v>65</v>
      </c>
      <c r="L125" s="77">
        <v>125</v>
      </c>
      <c r="M125" s="77"/>
      <c r="N125" s="72"/>
      <c r="O125" s="79" t="s">
        <v>176</v>
      </c>
      <c r="P125" s="81">
        <v>43747.16101851852</v>
      </c>
      <c r="Q125" s="79" t="s">
        <v>663</v>
      </c>
      <c r="R125" s="79"/>
      <c r="S125" s="79"/>
      <c r="T125" s="79" t="s">
        <v>957</v>
      </c>
      <c r="U125" s="79"/>
      <c r="V125" s="82" t="s">
        <v>1098</v>
      </c>
      <c r="W125" s="81">
        <v>43747.16101851852</v>
      </c>
      <c r="X125" s="82" t="s">
        <v>1310</v>
      </c>
      <c r="Y125" s="79"/>
      <c r="Z125" s="79"/>
      <c r="AA125" s="85" t="s">
        <v>1626</v>
      </c>
      <c r="AB125" s="79"/>
      <c r="AC125" s="79" t="b">
        <v>0</v>
      </c>
      <c r="AD125" s="79">
        <v>4</v>
      </c>
      <c r="AE125" s="85" t="s">
        <v>1939</v>
      </c>
      <c r="AF125" s="79" t="b">
        <v>0</v>
      </c>
      <c r="AG125" s="79" t="s">
        <v>2020</v>
      </c>
      <c r="AH125" s="79"/>
      <c r="AI125" s="85" t="s">
        <v>1939</v>
      </c>
      <c r="AJ125" s="79" t="b">
        <v>0</v>
      </c>
      <c r="AK125" s="79">
        <v>0</v>
      </c>
      <c r="AL125" s="85" t="s">
        <v>1939</v>
      </c>
      <c r="AM125" s="79" t="s">
        <v>2035</v>
      </c>
      <c r="AN125" s="79" t="b">
        <v>0</v>
      </c>
      <c r="AO125" s="85" t="s">
        <v>1626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3.5714285714285716</v>
      </c>
      <c r="BF125" s="48">
        <v>0</v>
      </c>
      <c r="BG125" s="49">
        <v>0</v>
      </c>
      <c r="BH125" s="48">
        <v>0</v>
      </c>
      <c r="BI125" s="49">
        <v>0</v>
      </c>
      <c r="BJ125" s="48">
        <v>27</v>
      </c>
      <c r="BK125" s="49">
        <v>96.42857142857143</v>
      </c>
      <c r="BL125" s="48">
        <v>28</v>
      </c>
    </row>
    <row r="126" spans="1:64" ht="15">
      <c r="A126" s="64" t="s">
        <v>288</v>
      </c>
      <c r="B126" s="64" t="s">
        <v>307</v>
      </c>
      <c r="C126" s="65" t="s">
        <v>6163</v>
      </c>
      <c r="D126" s="66">
        <v>5.333333333333334</v>
      </c>
      <c r="E126" s="67" t="s">
        <v>136</v>
      </c>
      <c r="F126" s="68">
        <v>27.333333333333332</v>
      </c>
      <c r="G126" s="65"/>
      <c r="H126" s="69"/>
      <c r="I126" s="70"/>
      <c r="J126" s="70"/>
      <c r="K126" s="34" t="s">
        <v>65</v>
      </c>
      <c r="L126" s="77">
        <v>126</v>
      </c>
      <c r="M126" s="77"/>
      <c r="N126" s="72"/>
      <c r="O126" s="79" t="s">
        <v>591</v>
      </c>
      <c r="P126" s="81">
        <v>43747.32641203704</v>
      </c>
      <c r="Q126" s="79" t="s">
        <v>664</v>
      </c>
      <c r="R126" s="79"/>
      <c r="S126" s="79"/>
      <c r="T126" s="79"/>
      <c r="U126" s="79"/>
      <c r="V126" s="82" t="s">
        <v>1099</v>
      </c>
      <c r="W126" s="81">
        <v>43747.32641203704</v>
      </c>
      <c r="X126" s="82" t="s">
        <v>1311</v>
      </c>
      <c r="Y126" s="79"/>
      <c r="Z126" s="79"/>
      <c r="AA126" s="85" t="s">
        <v>1627</v>
      </c>
      <c r="AB126" s="79"/>
      <c r="AC126" s="79" t="b">
        <v>0</v>
      </c>
      <c r="AD126" s="79">
        <v>0</v>
      </c>
      <c r="AE126" s="85" t="s">
        <v>1939</v>
      </c>
      <c r="AF126" s="79" t="b">
        <v>0</v>
      </c>
      <c r="AG126" s="79" t="s">
        <v>2023</v>
      </c>
      <c r="AH126" s="79"/>
      <c r="AI126" s="85" t="s">
        <v>1939</v>
      </c>
      <c r="AJ126" s="79" t="b">
        <v>0</v>
      </c>
      <c r="AK126" s="79">
        <v>4</v>
      </c>
      <c r="AL126" s="85" t="s">
        <v>1652</v>
      </c>
      <c r="AM126" s="79" t="s">
        <v>2037</v>
      </c>
      <c r="AN126" s="79" t="b">
        <v>0</v>
      </c>
      <c r="AO126" s="85" t="s">
        <v>1652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18</v>
      </c>
      <c r="BK126" s="49">
        <v>100</v>
      </c>
      <c r="BL126" s="48">
        <v>18</v>
      </c>
    </row>
    <row r="127" spans="1:64" ht="15">
      <c r="A127" s="64" t="s">
        <v>288</v>
      </c>
      <c r="B127" s="64" t="s">
        <v>307</v>
      </c>
      <c r="C127" s="65" t="s">
        <v>6163</v>
      </c>
      <c r="D127" s="66">
        <v>5.333333333333334</v>
      </c>
      <c r="E127" s="67" t="s">
        <v>136</v>
      </c>
      <c r="F127" s="68">
        <v>27.333333333333332</v>
      </c>
      <c r="G127" s="65"/>
      <c r="H127" s="69"/>
      <c r="I127" s="70"/>
      <c r="J127" s="70"/>
      <c r="K127" s="34" t="s">
        <v>65</v>
      </c>
      <c r="L127" s="77">
        <v>127</v>
      </c>
      <c r="M127" s="77"/>
      <c r="N127" s="72"/>
      <c r="O127" s="79" t="s">
        <v>591</v>
      </c>
      <c r="P127" s="81">
        <v>43747.32642361111</v>
      </c>
      <c r="Q127" s="79" t="s">
        <v>665</v>
      </c>
      <c r="R127" s="82" t="s">
        <v>871</v>
      </c>
      <c r="S127" s="79" t="s">
        <v>925</v>
      </c>
      <c r="T127" s="79"/>
      <c r="U127" s="79"/>
      <c r="V127" s="82" t="s">
        <v>1099</v>
      </c>
      <c r="W127" s="81">
        <v>43747.32642361111</v>
      </c>
      <c r="X127" s="82" t="s">
        <v>1312</v>
      </c>
      <c r="Y127" s="79"/>
      <c r="Z127" s="79"/>
      <c r="AA127" s="85" t="s">
        <v>1628</v>
      </c>
      <c r="AB127" s="79"/>
      <c r="AC127" s="79" t="b">
        <v>0</v>
      </c>
      <c r="AD127" s="79">
        <v>0</v>
      </c>
      <c r="AE127" s="85" t="s">
        <v>1939</v>
      </c>
      <c r="AF127" s="79" t="b">
        <v>0</v>
      </c>
      <c r="AG127" s="79" t="s">
        <v>2023</v>
      </c>
      <c r="AH127" s="79"/>
      <c r="AI127" s="85" t="s">
        <v>1939</v>
      </c>
      <c r="AJ127" s="79" t="b">
        <v>0</v>
      </c>
      <c r="AK127" s="79">
        <v>1</v>
      </c>
      <c r="AL127" s="85" t="s">
        <v>1653</v>
      </c>
      <c r="AM127" s="79" t="s">
        <v>2037</v>
      </c>
      <c r="AN127" s="79" t="b">
        <v>0</v>
      </c>
      <c r="AO127" s="85" t="s">
        <v>1653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5</v>
      </c>
      <c r="BK127" s="49">
        <v>100</v>
      </c>
      <c r="BL127" s="48">
        <v>5</v>
      </c>
    </row>
    <row r="128" spans="1:64" ht="15">
      <c r="A128" s="64" t="s">
        <v>289</v>
      </c>
      <c r="B128" s="64" t="s">
        <v>307</v>
      </c>
      <c r="C128" s="65" t="s">
        <v>6162</v>
      </c>
      <c r="D128" s="66">
        <v>3</v>
      </c>
      <c r="E128" s="67" t="s">
        <v>132</v>
      </c>
      <c r="F128" s="68">
        <v>35</v>
      </c>
      <c r="G128" s="65"/>
      <c r="H128" s="69"/>
      <c r="I128" s="70"/>
      <c r="J128" s="70"/>
      <c r="K128" s="34" t="s">
        <v>65</v>
      </c>
      <c r="L128" s="77">
        <v>128</v>
      </c>
      <c r="M128" s="77"/>
      <c r="N128" s="72"/>
      <c r="O128" s="79" t="s">
        <v>591</v>
      </c>
      <c r="P128" s="81">
        <v>43747.398668981485</v>
      </c>
      <c r="Q128" s="79" t="s">
        <v>664</v>
      </c>
      <c r="R128" s="79"/>
      <c r="S128" s="79"/>
      <c r="T128" s="79"/>
      <c r="U128" s="79"/>
      <c r="V128" s="82" t="s">
        <v>1100</v>
      </c>
      <c r="W128" s="81">
        <v>43747.398668981485</v>
      </c>
      <c r="X128" s="82" t="s">
        <v>1313</v>
      </c>
      <c r="Y128" s="79"/>
      <c r="Z128" s="79"/>
      <c r="AA128" s="85" t="s">
        <v>1629</v>
      </c>
      <c r="AB128" s="79"/>
      <c r="AC128" s="79" t="b">
        <v>0</v>
      </c>
      <c r="AD128" s="79">
        <v>0</v>
      </c>
      <c r="AE128" s="85" t="s">
        <v>1939</v>
      </c>
      <c r="AF128" s="79" t="b">
        <v>0</v>
      </c>
      <c r="AG128" s="79" t="s">
        <v>2023</v>
      </c>
      <c r="AH128" s="79"/>
      <c r="AI128" s="85" t="s">
        <v>1939</v>
      </c>
      <c r="AJ128" s="79" t="b">
        <v>0</v>
      </c>
      <c r="AK128" s="79">
        <v>4</v>
      </c>
      <c r="AL128" s="85" t="s">
        <v>1652</v>
      </c>
      <c r="AM128" s="79" t="s">
        <v>2037</v>
      </c>
      <c r="AN128" s="79" t="b">
        <v>0</v>
      </c>
      <c r="AO128" s="85" t="s">
        <v>1652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0</v>
      </c>
      <c r="BE128" s="49">
        <v>0</v>
      </c>
      <c r="BF128" s="48">
        <v>0</v>
      </c>
      <c r="BG128" s="49">
        <v>0</v>
      </c>
      <c r="BH128" s="48">
        <v>0</v>
      </c>
      <c r="BI128" s="49">
        <v>0</v>
      </c>
      <c r="BJ128" s="48">
        <v>18</v>
      </c>
      <c r="BK128" s="49">
        <v>100</v>
      </c>
      <c r="BL128" s="48">
        <v>18</v>
      </c>
    </row>
    <row r="129" spans="1:64" ht="15">
      <c r="A129" s="64" t="s">
        <v>290</v>
      </c>
      <c r="B129" s="64" t="s">
        <v>495</v>
      </c>
      <c r="C129" s="65" t="s">
        <v>6162</v>
      </c>
      <c r="D129" s="66">
        <v>3</v>
      </c>
      <c r="E129" s="67" t="s">
        <v>132</v>
      </c>
      <c r="F129" s="68">
        <v>35</v>
      </c>
      <c r="G129" s="65"/>
      <c r="H129" s="69"/>
      <c r="I129" s="70"/>
      <c r="J129" s="70"/>
      <c r="K129" s="34" t="s">
        <v>65</v>
      </c>
      <c r="L129" s="77">
        <v>129</v>
      </c>
      <c r="M129" s="77"/>
      <c r="N129" s="72"/>
      <c r="O129" s="79" t="s">
        <v>591</v>
      </c>
      <c r="P129" s="81">
        <v>43747.598969907405</v>
      </c>
      <c r="Q129" s="79" t="s">
        <v>666</v>
      </c>
      <c r="R129" s="79"/>
      <c r="S129" s="79"/>
      <c r="T129" s="79"/>
      <c r="U129" s="79"/>
      <c r="V129" s="82" t="s">
        <v>1101</v>
      </c>
      <c r="W129" s="81">
        <v>43747.598969907405</v>
      </c>
      <c r="X129" s="82" t="s">
        <v>1314</v>
      </c>
      <c r="Y129" s="79"/>
      <c r="Z129" s="79"/>
      <c r="AA129" s="85" t="s">
        <v>1630</v>
      </c>
      <c r="AB129" s="79"/>
      <c r="AC129" s="79" t="b">
        <v>0</v>
      </c>
      <c r="AD129" s="79">
        <v>0</v>
      </c>
      <c r="AE129" s="85" t="s">
        <v>1939</v>
      </c>
      <c r="AF129" s="79" t="b">
        <v>0</v>
      </c>
      <c r="AG129" s="79" t="s">
        <v>2020</v>
      </c>
      <c r="AH129" s="79"/>
      <c r="AI129" s="85" t="s">
        <v>1939</v>
      </c>
      <c r="AJ129" s="79" t="b">
        <v>0</v>
      </c>
      <c r="AK129" s="79">
        <v>3</v>
      </c>
      <c r="AL129" s="85" t="s">
        <v>1763</v>
      </c>
      <c r="AM129" s="79" t="s">
        <v>2037</v>
      </c>
      <c r="AN129" s="79" t="b">
        <v>0</v>
      </c>
      <c r="AO129" s="85" t="s">
        <v>1763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290</v>
      </c>
      <c r="B130" s="64" t="s">
        <v>298</v>
      </c>
      <c r="C130" s="65" t="s">
        <v>6162</v>
      </c>
      <c r="D130" s="66">
        <v>3</v>
      </c>
      <c r="E130" s="67" t="s">
        <v>132</v>
      </c>
      <c r="F130" s="68">
        <v>35</v>
      </c>
      <c r="G130" s="65"/>
      <c r="H130" s="69"/>
      <c r="I130" s="70"/>
      <c r="J130" s="70"/>
      <c r="K130" s="34" t="s">
        <v>65</v>
      </c>
      <c r="L130" s="77">
        <v>130</v>
      </c>
      <c r="M130" s="77"/>
      <c r="N130" s="72"/>
      <c r="O130" s="79" t="s">
        <v>591</v>
      </c>
      <c r="P130" s="81">
        <v>43747.598969907405</v>
      </c>
      <c r="Q130" s="79" t="s">
        <v>666</v>
      </c>
      <c r="R130" s="79"/>
      <c r="S130" s="79"/>
      <c r="T130" s="79"/>
      <c r="U130" s="79"/>
      <c r="V130" s="82" t="s">
        <v>1101</v>
      </c>
      <c r="W130" s="81">
        <v>43747.598969907405</v>
      </c>
      <c r="X130" s="82" t="s">
        <v>1314</v>
      </c>
      <c r="Y130" s="79"/>
      <c r="Z130" s="79"/>
      <c r="AA130" s="85" t="s">
        <v>1630</v>
      </c>
      <c r="AB130" s="79"/>
      <c r="AC130" s="79" t="b">
        <v>0</v>
      </c>
      <c r="AD130" s="79">
        <v>0</v>
      </c>
      <c r="AE130" s="85" t="s">
        <v>1939</v>
      </c>
      <c r="AF130" s="79" t="b">
        <v>0</v>
      </c>
      <c r="AG130" s="79" t="s">
        <v>2020</v>
      </c>
      <c r="AH130" s="79"/>
      <c r="AI130" s="85" t="s">
        <v>1939</v>
      </c>
      <c r="AJ130" s="79" t="b">
        <v>0</v>
      </c>
      <c r="AK130" s="79">
        <v>3</v>
      </c>
      <c r="AL130" s="85" t="s">
        <v>1763</v>
      </c>
      <c r="AM130" s="79" t="s">
        <v>2037</v>
      </c>
      <c r="AN130" s="79" t="b">
        <v>0</v>
      </c>
      <c r="AO130" s="85" t="s">
        <v>1763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c r="BE130" s="49"/>
      <c r="BF130" s="48"/>
      <c r="BG130" s="49"/>
      <c r="BH130" s="48"/>
      <c r="BI130" s="49"/>
      <c r="BJ130" s="48"/>
      <c r="BK130" s="49"/>
      <c r="BL130" s="48"/>
    </row>
    <row r="131" spans="1:64" ht="15">
      <c r="A131" s="64" t="s">
        <v>290</v>
      </c>
      <c r="B131" s="64" t="s">
        <v>402</v>
      </c>
      <c r="C131" s="65" t="s">
        <v>6162</v>
      </c>
      <c r="D131" s="66">
        <v>3</v>
      </c>
      <c r="E131" s="67" t="s">
        <v>132</v>
      </c>
      <c r="F131" s="68">
        <v>35</v>
      </c>
      <c r="G131" s="65"/>
      <c r="H131" s="69"/>
      <c r="I131" s="70"/>
      <c r="J131" s="70"/>
      <c r="K131" s="34" t="s">
        <v>65</v>
      </c>
      <c r="L131" s="77">
        <v>131</v>
      </c>
      <c r="M131" s="77"/>
      <c r="N131" s="72"/>
      <c r="O131" s="79" t="s">
        <v>591</v>
      </c>
      <c r="P131" s="81">
        <v>43747.598969907405</v>
      </c>
      <c r="Q131" s="79" t="s">
        <v>666</v>
      </c>
      <c r="R131" s="79"/>
      <c r="S131" s="79"/>
      <c r="T131" s="79"/>
      <c r="U131" s="79"/>
      <c r="V131" s="82" t="s">
        <v>1101</v>
      </c>
      <c r="W131" s="81">
        <v>43747.598969907405</v>
      </c>
      <c r="X131" s="82" t="s">
        <v>1314</v>
      </c>
      <c r="Y131" s="79"/>
      <c r="Z131" s="79"/>
      <c r="AA131" s="85" t="s">
        <v>1630</v>
      </c>
      <c r="AB131" s="79"/>
      <c r="AC131" s="79" t="b">
        <v>0</v>
      </c>
      <c r="AD131" s="79">
        <v>0</v>
      </c>
      <c r="AE131" s="85" t="s">
        <v>1939</v>
      </c>
      <c r="AF131" s="79" t="b">
        <v>0</v>
      </c>
      <c r="AG131" s="79" t="s">
        <v>2020</v>
      </c>
      <c r="AH131" s="79"/>
      <c r="AI131" s="85" t="s">
        <v>1939</v>
      </c>
      <c r="AJ131" s="79" t="b">
        <v>0</v>
      </c>
      <c r="AK131" s="79">
        <v>3</v>
      </c>
      <c r="AL131" s="85" t="s">
        <v>1763</v>
      </c>
      <c r="AM131" s="79" t="s">
        <v>2037</v>
      </c>
      <c r="AN131" s="79" t="b">
        <v>0</v>
      </c>
      <c r="AO131" s="85" t="s">
        <v>1763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2</v>
      </c>
      <c r="BE131" s="49">
        <v>10</v>
      </c>
      <c r="BF131" s="48">
        <v>1</v>
      </c>
      <c r="BG131" s="49">
        <v>5</v>
      </c>
      <c r="BH131" s="48">
        <v>0</v>
      </c>
      <c r="BI131" s="49">
        <v>0</v>
      </c>
      <c r="BJ131" s="48">
        <v>17</v>
      </c>
      <c r="BK131" s="49">
        <v>85</v>
      </c>
      <c r="BL131" s="48">
        <v>20</v>
      </c>
    </row>
    <row r="132" spans="1:64" ht="15">
      <c r="A132" s="64" t="s">
        <v>291</v>
      </c>
      <c r="B132" s="64" t="s">
        <v>496</v>
      </c>
      <c r="C132" s="65" t="s">
        <v>6162</v>
      </c>
      <c r="D132" s="66">
        <v>3</v>
      </c>
      <c r="E132" s="67" t="s">
        <v>132</v>
      </c>
      <c r="F132" s="68">
        <v>35</v>
      </c>
      <c r="G132" s="65"/>
      <c r="H132" s="69"/>
      <c r="I132" s="70"/>
      <c r="J132" s="70"/>
      <c r="K132" s="34" t="s">
        <v>65</v>
      </c>
      <c r="L132" s="77">
        <v>132</v>
      </c>
      <c r="M132" s="77"/>
      <c r="N132" s="72"/>
      <c r="O132" s="79" t="s">
        <v>591</v>
      </c>
      <c r="P132" s="81">
        <v>43747.700266203705</v>
      </c>
      <c r="Q132" s="79" t="s">
        <v>667</v>
      </c>
      <c r="R132" s="79"/>
      <c r="S132" s="79"/>
      <c r="T132" s="79"/>
      <c r="U132" s="79"/>
      <c r="V132" s="82" t="s">
        <v>1102</v>
      </c>
      <c r="W132" s="81">
        <v>43747.700266203705</v>
      </c>
      <c r="X132" s="82" t="s">
        <v>1315</v>
      </c>
      <c r="Y132" s="79"/>
      <c r="Z132" s="79"/>
      <c r="AA132" s="85" t="s">
        <v>1631</v>
      </c>
      <c r="AB132" s="85" t="s">
        <v>1894</v>
      </c>
      <c r="AC132" s="79" t="b">
        <v>0</v>
      </c>
      <c r="AD132" s="79">
        <v>1</v>
      </c>
      <c r="AE132" s="85" t="s">
        <v>1970</v>
      </c>
      <c r="AF132" s="79" t="b">
        <v>0</v>
      </c>
      <c r="AG132" s="79" t="s">
        <v>2020</v>
      </c>
      <c r="AH132" s="79"/>
      <c r="AI132" s="85" t="s">
        <v>1939</v>
      </c>
      <c r="AJ132" s="79" t="b">
        <v>0</v>
      </c>
      <c r="AK132" s="79">
        <v>0</v>
      </c>
      <c r="AL132" s="85" t="s">
        <v>1939</v>
      </c>
      <c r="AM132" s="79" t="s">
        <v>2038</v>
      </c>
      <c r="AN132" s="79" t="b">
        <v>0</v>
      </c>
      <c r="AO132" s="85" t="s">
        <v>1894</v>
      </c>
      <c r="AP132" s="79" t="s">
        <v>176</v>
      </c>
      <c r="AQ132" s="79">
        <v>0</v>
      </c>
      <c r="AR132" s="79">
        <v>0</v>
      </c>
      <c r="AS132" s="79" t="s">
        <v>2061</v>
      </c>
      <c r="AT132" s="79" t="s">
        <v>2064</v>
      </c>
      <c r="AU132" s="79" t="s">
        <v>2066</v>
      </c>
      <c r="AV132" s="79" t="s">
        <v>2068</v>
      </c>
      <c r="AW132" s="79" t="s">
        <v>2071</v>
      </c>
      <c r="AX132" s="79" t="s">
        <v>2074</v>
      </c>
      <c r="AY132" s="79" t="s">
        <v>2076</v>
      </c>
      <c r="AZ132" s="82" t="s">
        <v>2079</v>
      </c>
      <c r="BA132">
        <v>1</v>
      </c>
      <c r="BB132" s="78" t="str">
        <f>REPLACE(INDEX(GroupVertices[Group],MATCH(Edges[[#This Row],[Vertex 1]],GroupVertices[Vertex],0)),1,1,"")</f>
        <v>22</v>
      </c>
      <c r="BC132" s="78" t="str">
        <f>REPLACE(INDEX(GroupVertices[Group],MATCH(Edges[[#This Row],[Vertex 2]],GroupVertices[Vertex],0)),1,1,"")</f>
        <v>22</v>
      </c>
      <c r="BD132" s="48"/>
      <c r="BE132" s="49"/>
      <c r="BF132" s="48"/>
      <c r="BG132" s="49"/>
      <c r="BH132" s="48"/>
      <c r="BI132" s="49"/>
      <c r="BJ132" s="48"/>
      <c r="BK132" s="49"/>
      <c r="BL132" s="48"/>
    </row>
    <row r="133" spans="1:64" ht="15">
      <c r="A133" s="64" t="s">
        <v>291</v>
      </c>
      <c r="B133" s="64" t="s">
        <v>497</v>
      </c>
      <c r="C133" s="65" t="s">
        <v>6162</v>
      </c>
      <c r="D133" s="66">
        <v>3</v>
      </c>
      <c r="E133" s="67" t="s">
        <v>132</v>
      </c>
      <c r="F133" s="68">
        <v>35</v>
      </c>
      <c r="G133" s="65"/>
      <c r="H133" s="69"/>
      <c r="I133" s="70"/>
      <c r="J133" s="70"/>
      <c r="K133" s="34" t="s">
        <v>65</v>
      </c>
      <c r="L133" s="77">
        <v>133</v>
      </c>
      <c r="M133" s="77"/>
      <c r="N133" s="72"/>
      <c r="O133" s="79" t="s">
        <v>591</v>
      </c>
      <c r="P133" s="81">
        <v>43747.700266203705</v>
      </c>
      <c r="Q133" s="79" t="s">
        <v>667</v>
      </c>
      <c r="R133" s="79"/>
      <c r="S133" s="79"/>
      <c r="T133" s="79"/>
      <c r="U133" s="79"/>
      <c r="V133" s="82" t="s">
        <v>1102</v>
      </c>
      <c r="W133" s="81">
        <v>43747.700266203705</v>
      </c>
      <c r="X133" s="82" t="s">
        <v>1315</v>
      </c>
      <c r="Y133" s="79"/>
      <c r="Z133" s="79"/>
      <c r="AA133" s="85" t="s">
        <v>1631</v>
      </c>
      <c r="AB133" s="85" t="s">
        <v>1894</v>
      </c>
      <c r="AC133" s="79" t="b">
        <v>0</v>
      </c>
      <c r="AD133" s="79">
        <v>1</v>
      </c>
      <c r="AE133" s="85" t="s">
        <v>1970</v>
      </c>
      <c r="AF133" s="79" t="b">
        <v>0</v>
      </c>
      <c r="AG133" s="79" t="s">
        <v>2020</v>
      </c>
      <c r="AH133" s="79"/>
      <c r="AI133" s="85" t="s">
        <v>1939</v>
      </c>
      <c r="AJ133" s="79" t="b">
        <v>0</v>
      </c>
      <c r="AK133" s="79">
        <v>0</v>
      </c>
      <c r="AL133" s="85" t="s">
        <v>1939</v>
      </c>
      <c r="AM133" s="79" t="s">
        <v>2038</v>
      </c>
      <c r="AN133" s="79" t="b">
        <v>0</v>
      </c>
      <c r="AO133" s="85" t="s">
        <v>1894</v>
      </c>
      <c r="AP133" s="79" t="s">
        <v>176</v>
      </c>
      <c r="AQ133" s="79">
        <v>0</v>
      </c>
      <c r="AR133" s="79">
        <v>0</v>
      </c>
      <c r="AS133" s="79" t="s">
        <v>2061</v>
      </c>
      <c r="AT133" s="79" t="s">
        <v>2064</v>
      </c>
      <c r="AU133" s="79" t="s">
        <v>2066</v>
      </c>
      <c r="AV133" s="79" t="s">
        <v>2068</v>
      </c>
      <c r="AW133" s="79" t="s">
        <v>2071</v>
      </c>
      <c r="AX133" s="79" t="s">
        <v>2074</v>
      </c>
      <c r="AY133" s="79" t="s">
        <v>2076</v>
      </c>
      <c r="AZ133" s="82" t="s">
        <v>2079</v>
      </c>
      <c r="BA133">
        <v>1</v>
      </c>
      <c r="BB133" s="78" t="str">
        <f>REPLACE(INDEX(GroupVertices[Group],MATCH(Edges[[#This Row],[Vertex 1]],GroupVertices[Vertex],0)),1,1,"")</f>
        <v>22</v>
      </c>
      <c r="BC133" s="78" t="str">
        <f>REPLACE(INDEX(GroupVertices[Group],MATCH(Edges[[#This Row],[Vertex 2]],GroupVertices[Vertex],0)),1,1,"")</f>
        <v>22</v>
      </c>
      <c r="BD133" s="48"/>
      <c r="BE133" s="49"/>
      <c r="BF133" s="48"/>
      <c r="BG133" s="49"/>
      <c r="BH133" s="48"/>
      <c r="BI133" s="49"/>
      <c r="BJ133" s="48"/>
      <c r="BK133" s="49"/>
      <c r="BL133" s="48"/>
    </row>
    <row r="134" spans="1:64" ht="15">
      <c r="A134" s="64" t="s">
        <v>291</v>
      </c>
      <c r="B134" s="64" t="s">
        <v>498</v>
      </c>
      <c r="C134" s="65" t="s">
        <v>6162</v>
      </c>
      <c r="D134" s="66">
        <v>3</v>
      </c>
      <c r="E134" s="67" t="s">
        <v>132</v>
      </c>
      <c r="F134" s="68">
        <v>35</v>
      </c>
      <c r="G134" s="65"/>
      <c r="H134" s="69"/>
      <c r="I134" s="70"/>
      <c r="J134" s="70"/>
      <c r="K134" s="34" t="s">
        <v>65</v>
      </c>
      <c r="L134" s="77">
        <v>134</v>
      </c>
      <c r="M134" s="77"/>
      <c r="N134" s="72"/>
      <c r="O134" s="79" t="s">
        <v>592</v>
      </c>
      <c r="P134" s="81">
        <v>43747.700266203705</v>
      </c>
      <c r="Q134" s="79" t="s">
        <v>667</v>
      </c>
      <c r="R134" s="79"/>
      <c r="S134" s="79"/>
      <c r="T134" s="79"/>
      <c r="U134" s="79"/>
      <c r="V134" s="82" t="s">
        <v>1102</v>
      </c>
      <c r="W134" s="81">
        <v>43747.700266203705</v>
      </c>
      <c r="X134" s="82" t="s">
        <v>1315</v>
      </c>
      <c r="Y134" s="79"/>
      <c r="Z134" s="79"/>
      <c r="AA134" s="85" t="s">
        <v>1631</v>
      </c>
      <c r="AB134" s="85" t="s">
        <v>1894</v>
      </c>
      <c r="AC134" s="79" t="b">
        <v>0</v>
      </c>
      <c r="AD134" s="79">
        <v>1</v>
      </c>
      <c r="AE134" s="85" t="s">
        <v>1970</v>
      </c>
      <c r="AF134" s="79" t="b">
        <v>0</v>
      </c>
      <c r="AG134" s="79" t="s">
        <v>2020</v>
      </c>
      <c r="AH134" s="79"/>
      <c r="AI134" s="85" t="s">
        <v>1939</v>
      </c>
      <c r="AJ134" s="79" t="b">
        <v>0</v>
      </c>
      <c r="AK134" s="79">
        <v>0</v>
      </c>
      <c r="AL134" s="85" t="s">
        <v>1939</v>
      </c>
      <c r="AM134" s="79" t="s">
        <v>2038</v>
      </c>
      <c r="AN134" s="79" t="b">
        <v>0</v>
      </c>
      <c r="AO134" s="85" t="s">
        <v>1894</v>
      </c>
      <c r="AP134" s="79" t="s">
        <v>176</v>
      </c>
      <c r="AQ134" s="79">
        <v>0</v>
      </c>
      <c r="AR134" s="79">
        <v>0</v>
      </c>
      <c r="AS134" s="79" t="s">
        <v>2061</v>
      </c>
      <c r="AT134" s="79" t="s">
        <v>2064</v>
      </c>
      <c r="AU134" s="79" t="s">
        <v>2066</v>
      </c>
      <c r="AV134" s="79" t="s">
        <v>2068</v>
      </c>
      <c r="AW134" s="79" t="s">
        <v>2071</v>
      </c>
      <c r="AX134" s="79" t="s">
        <v>2074</v>
      </c>
      <c r="AY134" s="79" t="s">
        <v>2076</v>
      </c>
      <c r="AZ134" s="82" t="s">
        <v>2079</v>
      </c>
      <c r="BA134">
        <v>1</v>
      </c>
      <c r="BB134" s="78" t="str">
        <f>REPLACE(INDEX(GroupVertices[Group],MATCH(Edges[[#This Row],[Vertex 1]],GroupVertices[Vertex],0)),1,1,"")</f>
        <v>22</v>
      </c>
      <c r="BC134" s="78" t="str">
        <f>REPLACE(INDEX(GroupVertices[Group],MATCH(Edges[[#This Row],[Vertex 2]],GroupVertices[Vertex],0)),1,1,"")</f>
        <v>22</v>
      </c>
      <c r="BD134" s="48">
        <v>0</v>
      </c>
      <c r="BE134" s="49">
        <v>0</v>
      </c>
      <c r="BF134" s="48">
        <v>1</v>
      </c>
      <c r="BG134" s="49">
        <v>11.11111111111111</v>
      </c>
      <c r="BH134" s="48">
        <v>0</v>
      </c>
      <c r="BI134" s="49">
        <v>0</v>
      </c>
      <c r="BJ134" s="48">
        <v>8</v>
      </c>
      <c r="BK134" s="49">
        <v>88.88888888888889</v>
      </c>
      <c r="BL134" s="48">
        <v>9</v>
      </c>
    </row>
    <row r="135" spans="1:64" ht="15">
      <c r="A135" s="64" t="s">
        <v>292</v>
      </c>
      <c r="B135" s="64" t="s">
        <v>292</v>
      </c>
      <c r="C135" s="65" t="s">
        <v>6162</v>
      </c>
      <c r="D135" s="66">
        <v>3</v>
      </c>
      <c r="E135" s="67" t="s">
        <v>132</v>
      </c>
      <c r="F135" s="68">
        <v>35</v>
      </c>
      <c r="G135" s="65"/>
      <c r="H135" s="69"/>
      <c r="I135" s="70"/>
      <c r="J135" s="70"/>
      <c r="K135" s="34" t="s">
        <v>65</v>
      </c>
      <c r="L135" s="77">
        <v>135</v>
      </c>
      <c r="M135" s="77"/>
      <c r="N135" s="72"/>
      <c r="O135" s="79" t="s">
        <v>176</v>
      </c>
      <c r="P135" s="81">
        <v>43747.70300925926</v>
      </c>
      <c r="Q135" s="79" t="s">
        <v>668</v>
      </c>
      <c r="R135" s="79"/>
      <c r="S135" s="79"/>
      <c r="T135" s="79" t="s">
        <v>958</v>
      </c>
      <c r="U135" s="79"/>
      <c r="V135" s="82" t="s">
        <v>1103</v>
      </c>
      <c r="W135" s="81">
        <v>43747.70300925926</v>
      </c>
      <c r="X135" s="82" t="s">
        <v>1316</v>
      </c>
      <c r="Y135" s="79"/>
      <c r="Z135" s="79"/>
      <c r="AA135" s="85" t="s">
        <v>1632</v>
      </c>
      <c r="AB135" s="79"/>
      <c r="AC135" s="79" t="b">
        <v>0</v>
      </c>
      <c r="AD135" s="79">
        <v>1</v>
      </c>
      <c r="AE135" s="85" t="s">
        <v>1939</v>
      </c>
      <c r="AF135" s="79" t="b">
        <v>0</v>
      </c>
      <c r="AG135" s="79" t="s">
        <v>2020</v>
      </c>
      <c r="AH135" s="79"/>
      <c r="AI135" s="85" t="s">
        <v>1939</v>
      </c>
      <c r="AJ135" s="79" t="b">
        <v>0</v>
      </c>
      <c r="AK135" s="79">
        <v>0</v>
      </c>
      <c r="AL135" s="85" t="s">
        <v>1939</v>
      </c>
      <c r="AM135" s="79" t="s">
        <v>2035</v>
      </c>
      <c r="AN135" s="79" t="b">
        <v>0</v>
      </c>
      <c r="AO135" s="85" t="s">
        <v>1632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9</v>
      </c>
      <c r="BK135" s="49">
        <v>100</v>
      </c>
      <c r="BL135" s="48">
        <v>9</v>
      </c>
    </row>
    <row r="136" spans="1:64" ht="15">
      <c r="A136" s="64" t="s">
        <v>293</v>
      </c>
      <c r="B136" s="64" t="s">
        <v>295</v>
      </c>
      <c r="C136" s="65" t="s">
        <v>6162</v>
      </c>
      <c r="D136" s="66">
        <v>3</v>
      </c>
      <c r="E136" s="67" t="s">
        <v>132</v>
      </c>
      <c r="F136" s="68">
        <v>35</v>
      </c>
      <c r="G136" s="65"/>
      <c r="H136" s="69"/>
      <c r="I136" s="70"/>
      <c r="J136" s="70"/>
      <c r="K136" s="34" t="s">
        <v>65</v>
      </c>
      <c r="L136" s="77">
        <v>136</v>
      </c>
      <c r="M136" s="77"/>
      <c r="N136" s="72"/>
      <c r="O136" s="79" t="s">
        <v>591</v>
      </c>
      <c r="P136" s="81">
        <v>43746.55633101852</v>
      </c>
      <c r="Q136" s="79" t="s">
        <v>669</v>
      </c>
      <c r="R136" s="79"/>
      <c r="S136" s="79"/>
      <c r="T136" s="79"/>
      <c r="U136" s="79"/>
      <c r="V136" s="82" t="s">
        <v>1104</v>
      </c>
      <c r="W136" s="81">
        <v>43746.55633101852</v>
      </c>
      <c r="X136" s="82" t="s">
        <v>1317</v>
      </c>
      <c r="Y136" s="79"/>
      <c r="Z136" s="79"/>
      <c r="AA136" s="85" t="s">
        <v>1633</v>
      </c>
      <c r="AB136" s="85" t="s">
        <v>1634</v>
      </c>
      <c r="AC136" s="79" t="b">
        <v>0</v>
      </c>
      <c r="AD136" s="79">
        <v>2</v>
      </c>
      <c r="AE136" s="85" t="s">
        <v>1971</v>
      </c>
      <c r="AF136" s="79" t="b">
        <v>0</v>
      </c>
      <c r="AG136" s="79" t="s">
        <v>2020</v>
      </c>
      <c r="AH136" s="79"/>
      <c r="AI136" s="85" t="s">
        <v>1939</v>
      </c>
      <c r="AJ136" s="79" t="b">
        <v>0</v>
      </c>
      <c r="AK136" s="79">
        <v>1</v>
      </c>
      <c r="AL136" s="85" t="s">
        <v>1939</v>
      </c>
      <c r="AM136" s="79" t="s">
        <v>2037</v>
      </c>
      <c r="AN136" s="79" t="b">
        <v>0</v>
      </c>
      <c r="AO136" s="85" t="s">
        <v>1634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33</v>
      </c>
      <c r="BC136" s="78" t="str">
        <f>REPLACE(INDEX(GroupVertices[Group],MATCH(Edges[[#This Row],[Vertex 2]],GroupVertices[Vertex],0)),1,1,"")</f>
        <v>33</v>
      </c>
      <c r="BD136" s="48"/>
      <c r="BE136" s="49"/>
      <c r="BF136" s="48"/>
      <c r="BG136" s="49"/>
      <c r="BH136" s="48"/>
      <c r="BI136" s="49"/>
      <c r="BJ136" s="48"/>
      <c r="BK136" s="49"/>
      <c r="BL136" s="48"/>
    </row>
    <row r="137" spans="1:64" ht="15">
      <c r="A137" s="64" t="s">
        <v>293</v>
      </c>
      <c r="B137" s="64" t="s">
        <v>294</v>
      </c>
      <c r="C137" s="65" t="s">
        <v>6162</v>
      </c>
      <c r="D137" s="66">
        <v>3</v>
      </c>
      <c r="E137" s="67" t="s">
        <v>132</v>
      </c>
      <c r="F137" s="68">
        <v>35</v>
      </c>
      <c r="G137" s="65"/>
      <c r="H137" s="69"/>
      <c r="I137" s="70"/>
      <c r="J137" s="70"/>
      <c r="K137" s="34" t="s">
        <v>66</v>
      </c>
      <c r="L137" s="77">
        <v>137</v>
      </c>
      <c r="M137" s="77"/>
      <c r="N137" s="72"/>
      <c r="O137" s="79" t="s">
        <v>592</v>
      </c>
      <c r="P137" s="81">
        <v>43746.55633101852</v>
      </c>
      <c r="Q137" s="79" t="s">
        <v>669</v>
      </c>
      <c r="R137" s="79"/>
      <c r="S137" s="79"/>
      <c r="T137" s="79"/>
      <c r="U137" s="79"/>
      <c r="V137" s="82" t="s">
        <v>1104</v>
      </c>
      <c r="W137" s="81">
        <v>43746.55633101852</v>
      </c>
      <c r="X137" s="82" t="s">
        <v>1317</v>
      </c>
      <c r="Y137" s="79"/>
      <c r="Z137" s="79"/>
      <c r="AA137" s="85" t="s">
        <v>1633</v>
      </c>
      <c r="AB137" s="85" t="s">
        <v>1634</v>
      </c>
      <c r="AC137" s="79" t="b">
        <v>0</v>
      </c>
      <c r="AD137" s="79">
        <v>2</v>
      </c>
      <c r="AE137" s="85" t="s">
        <v>1971</v>
      </c>
      <c r="AF137" s="79" t="b">
        <v>0</v>
      </c>
      <c r="AG137" s="79" t="s">
        <v>2020</v>
      </c>
      <c r="AH137" s="79"/>
      <c r="AI137" s="85" t="s">
        <v>1939</v>
      </c>
      <c r="AJ137" s="79" t="b">
        <v>0</v>
      </c>
      <c r="AK137" s="79">
        <v>1</v>
      </c>
      <c r="AL137" s="85" t="s">
        <v>1939</v>
      </c>
      <c r="AM137" s="79" t="s">
        <v>2037</v>
      </c>
      <c r="AN137" s="79" t="b">
        <v>0</v>
      </c>
      <c r="AO137" s="85" t="s">
        <v>1634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33</v>
      </c>
      <c r="BC137" s="78" t="str">
        <f>REPLACE(INDEX(GroupVertices[Group],MATCH(Edges[[#This Row],[Vertex 2]],GroupVertices[Vertex],0)),1,1,"")</f>
        <v>33</v>
      </c>
      <c r="BD137" s="48">
        <v>2</v>
      </c>
      <c r="BE137" s="49">
        <v>7.142857142857143</v>
      </c>
      <c r="BF137" s="48">
        <v>0</v>
      </c>
      <c r="BG137" s="49">
        <v>0</v>
      </c>
      <c r="BH137" s="48">
        <v>0</v>
      </c>
      <c r="BI137" s="49">
        <v>0</v>
      </c>
      <c r="BJ137" s="48">
        <v>26</v>
      </c>
      <c r="BK137" s="49">
        <v>92.85714285714286</v>
      </c>
      <c r="BL137" s="48">
        <v>28</v>
      </c>
    </row>
    <row r="138" spans="1:64" ht="15">
      <c r="A138" s="64" t="s">
        <v>294</v>
      </c>
      <c r="B138" s="64" t="s">
        <v>293</v>
      </c>
      <c r="C138" s="65" t="s">
        <v>6162</v>
      </c>
      <c r="D138" s="66">
        <v>3</v>
      </c>
      <c r="E138" s="67" t="s">
        <v>132</v>
      </c>
      <c r="F138" s="68">
        <v>35</v>
      </c>
      <c r="G138" s="65"/>
      <c r="H138" s="69"/>
      <c r="I138" s="70"/>
      <c r="J138" s="70"/>
      <c r="K138" s="34" t="s">
        <v>66</v>
      </c>
      <c r="L138" s="77">
        <v>138</v>
      </c>
      <c r="M138" s="77"/>
      <c r="N138" s="72"/>
      <c r="O138" s="79" t="s">
        <v>592</v>
      </c>
      <c r="P138" s="81">
        <v>43746.555243055554</v>
      </c>
      <c r="Q138" s="79" t="s">
        <v>670</v>
      </c>
      <c r="R138" s="79"/>
      <c r="S138" s="79"/>
      <c r="T138" s="79"/>
      <c r="U138" s="79"/>
      <c r="V138" s="82" t="s">
        <v>1105</v>
      </c>
      <c r="W138" s="81">
        <v>43746.555243055554</v>
      </c>
      <c r="X138" s="82" t="s">
        <v>1318</v>
      </c>
      <c r="Y138" s="79"/>
      <c r="Z138" s="79"/>
      <c r="AA138" s="85" t="s">
        <v>1634</v>
      </c>
      <c r="AB138" s="85" t="s">
        <v>1895</v>
      </c>
      <c r="AC138" s="79" t="b">
        <v>0</v>
      </c>
      <c r="AD138" s="79">
        <v>2</v>
      </c>
      <c r="AE138" s="85" t="s">
        <v>1972</v>
      </c>
      <c r="AF138" s="79" t="b">
        <v>0</v>
      </c>
      <c r="AG138" s="79" t="s">
        <v>2020</v>
      </c>
      <c r="AH138" s="79"/>
      <c r="AI138" s="85" t="s">
        <v>1939</v>
      </c>
      <c r="AJ138" s="79" t="b">
        <v>0</v>
      </c>
      <c r="AK138" s="79">
        <v>0</v>
      </c>
      <c r="AL138" s="85" t="s">
        <v>1939</v>
      </c>
      <c r="AM138" s="79" t="s">
        <v>2038</v>
      </c>
      <c r="AN138" s="79" t="b">
        <v>0</v>
      </c>
      <c r="AO138" s="85" t="s">
        <v>1895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33</v>
      </c>
      <c r="BC138" s="78" t="str">
        <f>REPLACE(INDEX(GroupVertices[Group],MATCH(Edges[[#This Row],[Vertex 2]],GroupVertices[Vertex],0)),1,1,"")</f>
        <v>33</v>
      </c>
      <c r="BD138" s="48"/>
      <c r="BE138" s="49"/>
      <c r="BF138" s="48"/>
      <c r="BG138" s="49"/>
      <c r="BH138" s="48"/>
      <c r="BI138" s="49"/>
      <c r="BJ138" s="48"/>
      <c r="BK138" s="49"/>
      <c r="BL138" s="48"/>
    </row>
    <row r="139" spans="1:64" ht="15">
      <c r="A139" s="64" t="s">
        <v>294</v>
      </c>
      <c r="B139" s="64" t="s">
        <v>293</v>
      </c>
      <c r="C139" s="65" t="s">
        <v>6162</v>
      </c>
      <c r="D139" s="66">
        <v>3</v>
      </c>
      <c r="E139" s="67" t="s">
        <v>132</v>
      </c>
      <c r="F139" s="68">
        <v>35</v>
      </c>
      <c r="G139" s="65"/>
      <c r="H139" s="69"/>
      <c r="I139" s="70"/>
      <c r="J139" s="70"/>
      <c r="K139" s="34" t="s">
        <v>66</v>
      </c>
      <c r="L139" s="77">
        <v>139</v>
      </c>
      <c r="M139" s="77"/>
      <c r="N139" s="72"/>
      <c r="O139" s="79" t="s">
        <v>591</v>
      </c>
      <c r="P139" s="81">
        <v>43746.84946759259</v>
      </c>
      <c r="Q139" s="79" t="s">
        <v>671</v>
      </c>
      <c r="R139" s="79"/>
      <c r="S139" s="79"/>
      <c r="T139" s="79"/>
      <c r="U139" s="79"/>
      <c r="V139" s="82" t="s">
        <v>1105</v>
      </c>
      <c r="W139" s="81">
        <v>43746.84946759259</v>
      </c>
      <c r="X139" s="82" t="s">
        <v>1319</v>
      </c>
      <c r="Y139" s="79"/>
      <c r="Z139" s="79"/>
      <c r="AA139" s="85" t="s">
        <v>1635</v>
      </c>
      <c r="AB139" s="79"/>
      <c r="AC139" s="79" t="b">
        <v>0</v>
      </c>
      <c r="AD139" s="79">
        <v>0</v>
      </c>
      <c r="AE139" s="85" t="s">
        <v>1939</v>
      </c>
      <c r="AF139" s="79" t="b">
        <v>0</v>
      </c>
      <c r="AG139" s="79" t="s">
        <v>2020</v>
      </c>
      <c r="AH139" s="79"/>
      <c r="AI139" s="85" t="s">
        <v>1939</v>
      </c>
      <c r="AJ139" s="79" t="b">
        <v>0</v>
      </c>
      <c r="AK139" s="79">
        <v>1</v>
      </c>
      <c r="AL139" s="85" t="s">
        <v>1633</v>
      </c>
      <c r="AM139" s="79" t="s">
        <v>2038</v>
      </c>
      <c r="AN139" s="79" t="b">
        <v>0</v>
      </c>
      <c r="AO139" s="85" t="s">
        <v>1633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33</v>
      </c>
      <c r="BC139" s="78" t="str">
        <f>REPLACE(INDEX(GroupVertices[Group],MATCH(Edges[[#This Row],[Vertex 2]],GroupVertices[Vertex],0)),1,1,"")</f>
        <v>33</v>
      </c>
      <c r="BD139" s="48"/>
      <c r="BE139" s="49"/>
      <c r="BF139" s="48"/>
      <c r="BG139" s="49"/>
      <c r="BH139" s="48"/>
      <c r="BI139" s="49"/>
      <c r="BJ139" s="48"/>
      <c r="BK139" s="49"/>
      <c r="BL139" s="48"/>
    </row>
    <row r="140" spans="1:64" ht="15">
      <c r="A140" s="64" t="s">
        <v>295</v>
      </c>
      <c r="B140" s="64" t="s">
        <v>294</v>
      </c>
      <c r="C140" s="65" t="s">
        <v>6162</v>
      </c>
      <c r="D140" s="66">
        <v>3</v>
      </c>
      <c r="E140" s="67" t="s">
        <v>132</v>
      </c>
      <c r="F140" s="68">
        <v>35</v>
      </c>
      <c r="G140" s="65"/>
      <c r="H140" s="69"/>
      <c r="I140" s="70"/>
      <c r="J140" s="70"/>
      <c r="K140" s="34" t="s">
        <v>66</v>
      </c>
      <c r="L140" s="77">
        <v>140</v>
      </c>
      <c r="M140" s="77"/>
      <c r="N140" s="72"/>
      <c r="O140" s="79" t="s">
        <v>592</v>
      </c>
      <c r="P140" s="81">
        <v>43747.82671296296</v>
      </c>
      <c r="Q140" s="79" t="s">
        <v>672</v>
      </c>
      <c r="R140" s="82" t="s">
        <v>872</v>
      </c>
      <c r="S140" s="79" t="s">
        <v>919</v>
      </c>
      <c r="T140" s="79" t="s">
        <v>959</v>
      </c>
      <c r="U140" s="79"/>
      <c r="V140" s="82" t="s">
        <v>1106</v>
      </c>
      <c r="W140" s="81">
        <v>43747.82671296296</v>
      </c>
      <c r="X140" s="82" t="s">
        <v>1320</v>
      </c>
      <c r="Y140" s="79"/>
      <c r="Z140" s="79"/>
      <c r="AA140" s="85" t="s">
        <v>1636</v>
      </c>
      <c r="AB140" s="79"/>
      <c r="AC140" s="79" t="b">
        <v>0</v>
      </c>
      <c r="AD140" s="79">
        <v>1</v>
      </c>
      <c r="AE140" s="85" t="s">
        <v>1971</v>
      </c>
      <c r="AF140" s="79" t="b">
        <v>1</v>
      </c>
      <c r="AG140" s="79" t="s">
        <v>2020</v>
      </c>
      <c r="AH140" s="79"/>
      <c r="AI140" s="85" t="s">
        <v>1634</v>
      </c>
      <c r="AJ140" s="79" t="b">
        <v>0</v>
      </c>
      <c r="AK140" s="79">
        <v>1</v>
      </c>
      <c r="AL140" s="85" t="s">
        <v>1939</v>
      </c>
      <c r="AM140" s="79" t="s">
        <v>2038</v>
      </c>
      <c r="AN140" s="79" t="b">
        <v>0</v>
      </c>
      <c r="AO140" s="85" t="s">
        <v>1636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33</v>
      </c>
      <c r="BC140" s="78" t="str">
        <f>REPLACE(INDEX(GroupVertices[Group],MATCH(Edges[[#This Row],[Vertex 2]],GroupVertices[Vertex],0)),1,1,"")</f>
        <v>33</v>
      </c>
      <c r="BD140" s="48">
        <v>2</v>
      </c>
      <c r="BE140" s="49">
        <v>12.5</v>
      </c>
      <c r="BF140" s="48">
        <v>0</v>
      </c>
      <c r="BG140" s="49">
        <v>0</v>
      </c>
      <c r="BH140" s="48">
        <v>0</v>
      </c>
      <c r="BI140" s="49">
        <v>0</v>
      </c>
      <c r="BJ140" s="48">
        <v>14</v>
      </c>
      <c r="BK140" s="49">
        <v>87.5</v>
      </c>
      <c r="BL140" s="48">
        <v>16</v>
      </c>
    </row>
    <row r="141" spans="1:64" ht="15">
      <c r="A141" s="64" t="s">
        <v>294</v>
      </c>
      <c r="B141" s="64" t="s">
        <v>295</v>
      </c>
      <c r="C141" s="65" t="s">
        <v>6164</v>
      </c>
      <c r="D141" s="66">
        <v>7.666666666666667</v>
      </c>
      <c r="E141" s="67" t="s">
        <v>136</v>
      </c>
      <c r="F141" s="68">
        <v>19.666666666666664</v>
      </c>
      <c r="G141" s="65"/>
      <c r="H141" s="69"/>
      <c r="I141" s="70"/>
      <c r="J141" s="70"/>
      <c r="K141" s="34" t="s">
        <v>66</v>
      </c>
      <c r="L141" s="77">
        <v>141</v>
      </c>
      <c r="M141" s="77"/>
      <c r="N141" s="72"/>
      <c r="O141" s="79" t="s">
        <v>591</v>
      </c>
      <c r="P141" s="81">
        <v>43746.555243055554</v>
      </c>
      <c r="Q141" s="79" t="s">
        <v>670</v>
      </c>
      <c r="R141" s="79"/>
      <c r="S141" s="79"/>
      <c r="T141" s="79"/>
      <c r="U141" s="79"/>
      <c r="V141" s="82" t="s">
        <v>1105</v>
      </c>
      <c r="W141" s="81">
        <v>43746.555243055554</v>
      </c>
      <c r="X141" s="82" t="s">
        <v>1318</v>
      </c>
      <c r="Y141" s="79"/>
      <c r="Z141" s="79"/>
      <c r="AA141" s="85" t="s">
        <v>1634</v>
      </c>
      <c r="AB141" s="85" t="s">
        <v>1895</v>
      </c>
      <c r="AC141" s="79" t="b">
        <v>0</v>
      </c>
      <c r="AD141" s="79">
        <v>2</v>
      </c>
      <c r="AE141" s="85" t="s">
        <v>1972</v>
      </c>
      <c r="AF141" s="79" t="b">
        <v>0</v>
      </c>
      <c r="AG141" s="79" t="s">
        <v>2020</v>
      </c>
      <c r="AH141" s="79"/>
      <c r="AI141" s="85" t="s">
        <v>1939</v>
      </c>
      <c r="AJ141" s="79" t="b">
        <v>0</v>
      </c>
      <c r="AK141" s="79">
        <v>0</v>
      </c>
      <c r="AL141" s="85" t="s">
        <v>1939</v>
      </c>
      <c r="AM141" s="79" t="s">
        <v>2038</v>
      </c>
      <c r="AN141" s="79" t="b">
        <v>0</v>
      </c>
      <c r="AO141" s="85" t="s">
        <v>1895</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33</v>
      </c>
      <c r="BC141" s="78" t="str">
        <f>REPLACE(INDEX(GroupVertices[Group],MATCH(Edges[[#This Row],[Vertex 2]],GroupVertices[Vertex],0)),1,1,"")</f>
        <v>33</v>
      </c>
      <c r="BD141" s="48">
        <v>2</v>
      </c>
      <c r="BE141" s="49">
        <v>4.081632653061225</v>
      </c>
      <c r="BF141" s="48">
        <v>0</v>
      </c>
      <c r="BG141" s="49">
        <v>0</v>
      </c>
      <c r="BH141" s="48">
        <v>0</v>
      </c>
      <c r="BI141" s="49">
        <v>0</v>
      </c>
      <c r="BJ141" s="48">
        <v>47</v>
      </c>
      <c r="BK141" s="49">
        <v>95.91836734693878</v>
      </c>
      <c r="BL141" s="48">
        <v>49</v>
      </c>
    </row>
    <row r="142" spans="1:64" ht="15">
      <c r="A142" s="64" t="s">
        <v>294</v>
      </c>
      <c r="B142" s="64" t="s">
        <v>295</v>
      </c>
      <c r="C142" s="65" t="s">
        <v>6164</v>
      </c>
      <c r="D142" s="66">
        <v>7.666666666666667</v>
      </c>
      <c r="E142" s="67" t="s">
        <v>136</v>
      </c>
      <c r="F142" s="68">
        <v>19.666666666666664</v>
      </c>
      <c r="G142" s="65"/>
      <c r="H142" s="69"/>
      <c r="I142" s="70"/>
      <c r="J142" s="70"/>
      <c r="K142" s="34" t="s">
        <v>66</v>
      </c>
      <c r="L142" s="77">
        <v>142</v>
      </c>
      <c r="M142" s="77"/>
      <c r="N142" s="72"/>
      <c r="O142" s="79" t="s">
        <v>591</v>
      </c>
      <c r="P142" s="81">
        <v>43746.84946759259</v>
      </c>
      <c r="Q142" s="79" t="s">
        <v>671</v>
      </c>
      <c r="R142" s="79"/>
      <c r="S142" s="79"/>
      <c r="T142" s="79"/>
      <c r="U142" s="79"/>
      <c r="V142" s="82" t="s">
        <v>1105</v>
      </c>
      <c r="W142" s="81">
        <v>43746.84946759259</v>
      </c>
      <c r="X142" s="82" t="s">
        <v>1319</v>
      </c>
      <c r="Y142" s="79"/>
      <c r="Z142" s="79"/>
      <c r="AA142" s="85" t="s">
        <v>1635</v>
      </c>
      <c r="AB142" s="79"/>
      <c r="AC142" s="79" t="b">
        <v>0</v>
      </c>
      <c r="AD142" s="79">
        <v>0</v>
      </c>
      <c r="AE142" s="85" t="s">
        <v>1939</v>
      </c>
      <c r="AF142" s="79" t="b">
        <v>0</v>
      </c>
      <c r="AG142" s="79" t="s">
        <v>2020</v>
      </c>
      <c r="AH142" s="79"/>
      <c r="AI142" s="85" t="s">
        <v>1939</v>
      </c>
      <c r="AJ142" s="79" t="b">
        <v>0</v>
      </c>
      <c r="AK142" s="79">
        <v>1</v>
      </c>
      <c r="AL142" s="85" t="s">
        <v>1633</v>
      </c>
      <c r="AM142" s="79" t="s">
        <v>2038</v>
      </c>
      <c r="AN142" s="79" t="b">
        <v>0</v>
      </c>
      <c r="AO142" s="85" t="s">
        <v>1633</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33</v>
      </c>
      <c r="BC142" s="78" t="str">
        <f>REPLACE(INDEX(GroupVertices[Group],MATCH(Edges[[#This Row],[Vertex 2]],GroupVertices[Vertex],0)),1,1,"")</f>
        <v>33</v>
      </c>
      <c r="BD142" s="48">
        <v>1</v>
      </c>
      <c r="BE142" s="49">
        <v>5</v>
      </c>
      <c r="BF142" s="48">
        <v>0</v>
      </c>
      <c r="BG142" s="49">
        <v>0</v>
      </c>
      <c r="BH142" s="48">
        <v>0</v>
      </c>
      <c r="BI142" s="49">
        <v>0</v>
      </c>
      <c r="BJ142" s="48">
        <v>19</v>
      </c>
      <c r="BK142" s="49">
        <v>95</v>
      </c>
      <c r="BL142" s="48">
        <v>20</v>
      </c>
    </row>
    <row r="143" spans="1:64" ht="15">
      <c r="A143" s="64" t="s">
        <v>294</v>
      </c>
      <c r="B143" s="64" t="s">
        <v>295</v>
      </c>
      <c r="C143" s="65" t="s">
        <v>6164</v>
      </c>
      <c r="D143" s="66">
        <v>7.666666666666667</v>
      </c>
      <c r="E143" s="67" t="s">
        <v>136</v>
      </c>
      <c r="F143" s="68">
        <v>19.666666666666664</v>
      </c>
      <c r="G143" s="65"/>
      <c r="H143" s="69"/>
      <c r="I143" s="70"/>
      <c r="J143" s="70"/>
      <c r="K143" s="34" t="s">
        <v>66</v>
      </c>
      <c r="L143" s="77">
        <v>143</v>
      </c>
      <c r="M143" s="77"/>
      <c r="N143" s="72"/>
      <c r="O143" s="79" t="s">
        <v>591</v>
      </c>
      <c r="P143" s="81">
        <v>43747.83710648148</v>
      </c>
      <c r="Q143" s="79" t="s">
        <v>673</v>
      </c>
      <c r="R143" s="79"/>
      <c r="S143" s="79"/>
      <c r="T143" s="79" t="s">
        <v>959</v>
      </c>
      <c r="U143" s="79"/>
      <c r="V143" s="82" t="s">
        <v>1105</v>
      </c>
      <c r="W143" s="81">
        <v>43747.83710648148</v>
      </c>
      <c r="X143" s="82" t="s">
        <v>1321</v>
      </c>
      <c r="Y143" s="79"/>
      <c r="Z143" s="79"/>
      <c r="AA143" s="85" t="s">
        <v>1637</v>
      </c>
      <c r="AB143" s="79"/>
      <c r="AC143" s="79" t="b">
        <v>0</v>
      </c>
      <c r="AD143" s="79">
        <v>0</v>
      </c>
      <c r="AE143" s="85" t="s">
        <v>1939</v>
      </c>
      <c r="AF143" s="79" t="b">
        <v>1</v>
      </c>
      <c r="AG143" s="79" t="s">
        <v>2020</v>
      </c>
      <c r="AH143" s="79"/>
      <c r="AI143" s="85" t="s">
        <v>1634</v>
      </c>
      <c r="AJ143" s="79" t="b">
        <v>0</v>
      </c>
      <c r="AK143" s="79">
        <v>1</v>
      </c>
      <c r="AL143" s="85" t="s">
        <v>1636</v>
      </c>
      <c r="AM143" s="79" t="s">
        <v>2038</v>
      </c>
      <c r="AN143" s="79" t="b">
        <v>0</v>
      </c>
      <c r="AO143" s="85" t="s">
        <v>1636</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33</v>
      </c>
      <c r="BC143" s="78" t="str">
        <f>REPLACE(INDEX(GroupVertices[Group],MATCH(Edges[[#This Row],[Vertex 2]],GroupVertices[Vertex],0)),1,1,"")</f>
        <v>33</v>
      </c>
      <c r="BD143" s="48">
        <v>2</v>
      </c>
      <c r="BE143" s="49">
        <v>11.11111111111111</v>
      </c>
      <c r="BF143" s="48">
        <v>0</v>
      </c>
      <c r="BG143" s="49">
        <v>0</v>
      </c>
      <c r="BH143" s="48">
        <v>0</v>
      </c>
      <c r="BI143" s="49">
        <v>0</v>
      </c>
      <c r="BJ143" s="48">
        <v>16</v>
      </c>
      <c r="BK143" s="49">
        <v>88.88888888888889</v>
      </c>
      <c r="BL143" s="48">
        <v>18</v>
      </c>
    </row>
    <row r="144" spans="1:64" ht="15">
      <c r="A144" s="64" t="s">
        <v>296</v>
      </c>
      <c r="B144" s="64" t="s">
        <v>296</v>
      </c>
      <c r="C144" s="65" t="s">
        <v>6162</v>
      </c>
      <c r="D144" s="66">
        <v>3</v>
      </c>
      <c r="E144" s="67" t="s">
        <v>132</v>
      </c>
      <c r="F144" s="68">
        <v>35</v>
      </c>
      <c r="G144" s="65"/>
      <c r="H144" s="69"/>
      <c r="I144" s="70"/>
      <c r="J144" s="70"/>
      <c r="K144" s="34" t="s">
        <v>65</v>
      </c>
      <c r="L144" s="77">
        <v>144</v>
      </c>
      <c r="M144" s="77"/>
      <c r="N144" s="72"/>
      <c r="O144" s="79" t="s">
        <v>176</v>
      </c>
      <c r="P144" s="81">
        <v>43747.88104166667</v>
      </c>
      <c r="Q144" s="79" t="s">
        <v>674</v>
      </c>
      <c r="R144" s="79"/>
      <c r="S144" s="79"/>
      <c r="T144" s="79"/>
      <c r="U144" s="79"/>
      <c r="V144" s="82" t="s">
        <v>1107</v>
      </c>
      <c r="W144" s="81">
        <v>43747.88104166667</v>
      </c>
      <c r="X144" s="82" t="s">
        <v>1322</v>
      </c>
      <c r="Y144" s="79"/>
      <c r="Z144" s="79"/>
      <c r="AA144" s="85" t="s">
        <v>1638</v>
      </c>
      <c r="AB144" s="79"/>
      <c r="AC144" s="79" t="b">
        <v>0</v>
      </c>
      <c r="AD144" s="79">
        <v>4</v>
      </c>
      <c r="AE144" s="85" t="s">
        <v>1939</v>
      </c>
      <c r="AF144" s="79" t="b">
        <v>0</v>
      </c>
      <c r="AG144" s="79" t="s">
        <v>2020</v>
      </c>
      <c r="AH144" s="79"/>
      <c r="AI144" s="85" t="s">
        <v>1939</v>
      </c>
      <c r="AJ144" s="79" t="b">
        <v>0</v>
      </c>
      <c r="AK144" s="79">
        <v>1</v>
      </c>
      <c r="AL144" s="85" t="s">
        <v>1939</v>
      </c>
      <c r="AM144" s="79" t="s">
        <v>2037</v>
      </c>
      <c r="AN144" s="79" t="b">
        <v>0</v>
      </c>
      <c r="AO144" s="85" t="s">
        <v>1638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68</v>
      </c>
      <c r="BC144" s="78" t="str">
        <f>REPLACE(INDEX(GroupVertices[Group],MATCH(Edges[[#This Row],[Vertex 2]],GroupVertices[Vertex],0)),1,1,"")</f>
        <v>68</v>
      </c>
      <c r="BD144" s="48">
        <v>1</v>
      </c>
      <c r="BE144" s="49">
        <v>25</v>
      </c>
      <c r="BF144" s="48">
        <v>0</v>
      </c>
      <c r="BG144" s="49">
        <v>0</v>
      </c>
      <c r="BH144" s="48">
        <v>0</v>
      </c>
      <c r="BI144" s="49">
        <v>0</v>
      </c>
      <c r="BJ144" s="48">
        <v>3</v>
      </c>
      <c r="BK144" s="49">
        <v>75</v>
      </c>
      <c r="BL144" s="48">
        <v>4</v>
      </c>
    </row>
    <row r="145" spans="1:64" ht="15">
      <c r="A145" s="64" t="s">
        <v>297</v>
      </c>
      <c r="B145" s="64" t="s">
        <v>296</v>
      </c>
      <c r="C145" s="65" t="s">
        <v>6162</v>
      </c>
      <c r="D145" s="66">
        <v>3</v>
      </c>
      <c r="E145" s="67" t="s">
        <v>132</v>
      </c>
      <c r="F145" s="68">
        <v>35</v>
      </c>
      <c r="G145" s="65"/>
      <c r="H145" s="69"/>
      <c r="I145" s="70"/>
      <c r="J145" s="70"/>
      <c r="K145" s="34" t="s">
        <v>65</v>
      </c>
      <c r="L145" s="77">
        <v>145</v>
      </c>
      <c r="M145" s="77"/>
      <c r="N145" s="72"/>
      <c r="O145" s="79" t="s">
        <v>591</v>
      </c>
      <c r="P145" s="81">
        <v>43747.88275462963</v>
      </c>
      <c r="Q145" s="79" t="s">
        <v>675</v>
      </c>
      <c r="R145" s="79"/>
      <c r="S145" s="79"/>
      <c r="T145" s="79"/>
      <c r="U145" s="79"/>
      <c r="V145" s="82" t="s">
        <v>1108</v>
      </c>
      <c r="W145" s="81">
        <v>43747.88275462963</v>
      </c>
      <c r="X145" s="82" t="s">
        <v>1323</v>
      </c>
      <c r="Y145" s="79"/>
      <c r="Z145" s="79"/>
      <c r="AA145" s="85" t="s">
        <v>1639</v>
      </c>
      <c r="AB145" s="79"/>
      <c r="AC145" s="79" t="b">
        <v>0</v>
      </c>
      <c r="AD145" s="79">
        <v>0</v>
      </c>
      <c r="AE145" s="85" t="s">
        <v>1939</v>
      </c>
      <c r="AF145" s="79" t="b">
        <v>0</v>
      </c>
      <c r="AG145" s="79" t="s">
        <v>2020</v>
      </c>
      <c r="AH145" s="79"/>
      <c r="AI145" s="85" t="s">
        <v>1939</v>
      </c>
      <c r="AJ145" s="79" t="b">
        <v>0</v>
      </c>
      <c r="AK145" s="79">
        <v>1</v>
      </c>
      <c r="AL145" s="85" t="s">
        <v>1638</v>
      </c>
      <c r="AM145" s="79" t="s">
        <v>2038</v>
      </c>
      <c r="AN145" s="79" t="b">
        <v>0</v>
      </c>
      <c r="AO145" s="85" t="s">
        <v>1638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68</v>
      </c>
      <c r="BC145" s="78" t="str">
        <f>REPLACE(INDEX(GroupVertices[Group],MATCH(Edges[[#This Row],[Vertex 2]],GroupVertices[Vertex],0)),1,1,"")</f>
        <v>68</v>
      </c>
      <c r="BD145" s="48">
        <v>1</v>
      </c>
      <c r="BE145" s="49">
        <v>16.666666666666668</v>
      </c>
      <c r="BF145" s="48">
        <v>0</v>
      </c>
      <c r="BG145" s="49">
        <v>0</v>
      </c>
      <c r="BH145" s="48">
        <v>0</v>
      </c>
      <c r="BI145" s="49">
        <v>0</v>
      </c>
      <c r="BJ145" s="48">
        <v>5</v>
      </c>
      <c r="BK145" s="49">
        <v>83.33333333333333</v>
      </c>
      <c r="BL145" s="48">
        <v>6</v>
      </c>
    </row>
    <row r="146" spans="1:64" ht="15">
      <c r="A146" s="64" t="s">
        <v>298</v>
      </c>
      <c r="B146" s="64" t="s">
        <v>495</v>
      </c>
      <c r="C146" s="65" t="s">
        <v>6162</v>
      </c>
      <c r="D146" s="66">
        <v>3</v>
      </c>
      <c r="E146" s="67" t="s">
        <v>132</v>
      </c>
      <c r="F146" s="68">
        <v>35</v>
      </c>
      <c r="G146" s="65"/>
      <c r="H146" s="69"/>
      <c r="I146" s="70"/>
      <c r="J146" s="70"/>
      <c r="K146" s="34" t="s">
        <v>65</v>
      </c>
      <c r="L146" s="77">
        <v>146</v>
      </c>
      <c r="M146" s="77"/>
      <c r="N146" s="72"/>
      <c r="O146" s="79" t="s">
        <v>591</v>
      </c>
      <c r="P146" s="81">
        <v>43747.59086805556</v>
      </c>
      <c r="Q146" s="79" t="s">
        <v>666</v>
      </c>
      <c r="R146" s="79"/>
      <c r="S146" s="79"/>
      <c r="T146" s="79"/>
      <c r="U146" s="79"/>
      <c r="V146" s="82" t="s">
        <v>1109</v>
      </c>
      <c r="W146" s="81">
        <v>43747.59086805556</v>
      </c>
      <c r="X146" s="82" t="s">
        <v>1324</v>
      </c>
      <c r="Y146" s="79"/>
      <c r="Z146" s="79"/>
      <c r="AA146" s="85" t="s">
        <v>1640</v>
      </c>
      <c r="AB146" s="79"/>
      <c r="AC146" s="79" t="b">
        <v>0</v>
      </c>
      <c r="AD146" s="79">
        <v>0</v>
      </c>
      <c r="AE146" s="85" t="s">
        <v>1939</v>
      </c>
      <c r="AF146" s="79" t="b">
        <v>0</v>
      </c>
      <c r="AG146" s="79" t="s">
        <v>2020</v>
      </c>
      <c r="AH146" s="79"/>
      <c r="AI146" s="85" t="s">
        <v>1939</v>
      </c>
      <c r="AJ146" s="79" t="b">
        <v>0</v>
      </c>
      <c r="AK146" s="79">
        <v>3</v>
      </c>
      <c r="AL146" s="85" t="s">
        <v>1763</v>
      </c>
      <c r="AM146" s="79" t="s">
        <v>2045</v>
      </c>
      <c r="AN146" s="79" t="b">
        <v>0</v>
      </c>
      <c r="AO146" s="85" t="s">
        <v>1763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299</v>
      </c>
      <c r="B147" s="64" t="s">
        <v>495</v>
      </c>
      <c r="C147" s="65" t="s">
        <v>6162</v>
      </c>
      <c r="D147" s="66">
        <v>3</v>
      </c>
      <c r="E147" s="67" t="s">
        <v>132</v>
      </c>
      <c r="F147" s="68">
        <v>35</v>
      </c>
      <c r="G147" s="65"/>
      <c r="H147" s="69"/>
      <c r="I147" s="70"/>
      <c r="J147" s="70"/>
      <c r="K147" s="34" t="s">
        <v>65</v>
      </c>
      <c r="L147" s="77">
        <v>147</v>
      </c>
      <c r="M147" s="77"/>
      <c r="N147" s="72"/>
      <c r="O147" s="79" t="s">
        <v>591</v>
      </c>
      <c r="P147" s="81">
        <v>43748.00108796296</v>
      </c>
      <c r="Q147" s="79" t="s">
        <v>666</v>
      </c>
      <c r="R147" s="79"/>
      <c r="S147" s="79"/>
      <c r="T147" s="79"/>
      <c r="U147" s="79"/>
      <c r="V147" s="82" t="s">
        <v>1110</v>
      </c>
      <c r="W147" s="81">
        <v>43748.00108796296</v>
      </c>
      <c r="X147" s="82" t="s">
        <v>1325</v>
      </c>
      <c r="Y147" s="79"/>
      <c r="Z147" s="79"/>
      <c r="AA147" s="85" t="s">
        <v>1641</v>
      </c>
      <c r="AB147" s="79"/>
      <c r="AC147" s="79" t="b">
        <v>0</v>
      </c>
      <c r="AD147" s="79">
        <v>0</v>
      </c>
      <c r="AE147" s="85" t="s">
        <v>1939</v>
      </c>
      <c r="AF147" s="79" t="b">
        <v>0</v>
      </c>
      <c r="AG147" s="79" t="s">
        <v>2020</v>
      </c>
      <c r="AH147" s="79"/>
      <c r="AI147" s="85" t="s">
        <v>1939</v>
      </c>
      <c r="AJ147" s="79" t="b">
        <v>0</v>
      </c>
      <c r="AK147" s="79">
        <v>3</v>
      </c>
      <c r="AL147" s="85" t="s">
        <v>1763</v>
      </c>
      <c r="AM147" s="79" t="s">
        <v>2037</v>
      </c>
      <c r="AN147" s="79" t="b">
        <v>0</v>
      </c>
      <c r="AO147" s="85" t="s">
        <v>1763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299</v>
      </c>
      <c r="B148" s="64" t="s">
        <v>298</v>
      </c>
      <c r="C148" s="65" t="s">
        <v>6162</v>
      </c>
      <c r="D148" s="66">
        <v>3</v>
      </c>
      <c r="E148" s="67" t="s">
        <v>132</v>
      </c>
      <c r="F148" s="68">
        <v>35</v>
      </c>
      <c r="G148" s="65"/>
      <c r="H148" s="69"/>
      <c r="I148" s="70"/>
      <c r="J148" s="70"/>
      <c r="K148" s="34" t="s">
        <v>65</v>
      </c>
      <c r="L148" s="77">
        <v>148</v>
      </c>
      <c r="M148" s="77"/>
      <c r="N148" s="72"/>
      <c r="O148" s="79" t="s">
        <v>591</v>
      </c>
      <c r="P148" s="81">
        <v>43748.00108796296</v>
      </c>
      <c r="Q148" s="79" t="s">
        <v>666</v>
      </c>
      <c r="R148" s="79"/>
      <c r="S148" s="79"/>
      <c r="T148" s="79"/>
      <c r="U148" s="79"/>
      <c r="V148" s="82" t="s">
        <v>1110</v>
      </c>
      <c r="W148" s="81">
        <v>43748.00108796296</v>
      </c>
      <c r="X148" s="82" t="s">
        <v>1325</v>
      </c>
      <c r="Y148" s="79"/>
      <c r="Z148" s="79"/>
      <c r="AA148" s="85" t="s">
        <v>1641</v>
      </c>
      <c r="AB148" s="79"/>
      <c r="AC148" s="79" t="b">
        <v>0</v>
      </c>
      <c r="AD148" s="79">
        <v>0</v>
      </c>
      <c r="AE148" s="85" t="s">
        <v>1939</v>
      </c>
      <c r="AF148" s="79" t="b">
        <v>0</v>
      </c>
      <c r="AG148" s="79" t="s">
        <v>2020</v>
      </c>
      <c r="AH148" s="79"/>
      <c r="AI148" s="85" t="s">
        <v>1939</v>
      </c>
      <c r="AJ148" s="79" t="b">
        <v>0</v>
      </c>
      <c r="AK148" s="79">
        <v>3</v>
      </c>
      <c r="AL148" s="85" t="s">
        <v>1763</v>
      </c>
      <c r="AM148" s="79" t="s">
        <v>2037</v>
      </c>
      <c r="AN148" s="79" t="b">
        <v>0</v>
      </c>
      <c r="AO148" s="85" t="s">
        <v>1763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299</v>
      </c>
      <c r="B149" s="64" t="s">
        <v>402</v>
      </c>
      <c r="C149" s="65" t="s">
        <v>6162</v>
      </c>
      <c r="D149" s="66">
        <v>3</v>
      </c>
      <c r="E149" s="67" t="s">
        <v>132</v>
      </c>
      <c r="F149" s="68">
        <v>35</v>
      </c>
      <c r="G149" s="65"/>
      <c r="H149" s="69"/>
      <c r="I149" s="70"/>
      <c r="J149" s="70"/>
      <c r="K149" s="34" t="s">
        <v>65</v>
      </c>
      <c r="L149" s="77">
        <v>149</v>
      </c>
      <c r="M149" s="77"/>
      <c r="N149" s="72"/>
      <c r="O149" s="79" t="s">
        <v>591</v>
      </c>
      <c r="P149" s="81">
        <v>43748.00108796296</v>
      </c>
      <c r="Q149" s="79" t="s">
        <v>666</v>
      </c>
      <c r="R149" s="79"/>
      <c r="S149" s="79"/>
      <c r="T149" s="79"/>
      <c r="U149" s="79"/>
      <c r="V149" s="82" t="s">
        <v>1110</v>
      </c>
      <c r="W149" s="81">
        <v>43748.00108796296</v>
      </c>
      <c r="X149" s="82" t="s">
        <v>1325</v>
      </c>
      <c r="Y149" s="79"/>
      <c r="Z149" s="79"/>
      <c r="AA149" s="85" t="s">
        <v>1641</v>
      </c>
      <c r="AB149" s="79"/>
      <c r="AC149" s="79" t="b">
        <v>0</v>
      </c>
      <c r="AD149" s="79">
        <v>0</v>
      </c>
      <c r="AE149" s="85" t="s">
        <v>1939</v>
      </c>
      <c r="AF149" s="79" t="b">
        <v>0</v>
      </c>
      <c r="AG149" s="79" t="s">
        <v>2020</v>
      </c>
      <c r="AH149" s="79"/>
      <c r="AI149" s="85" t="s">
        <v>1939</v>
      </c>
      <c r="AJ149" s="79" t="b">
        <v>0</v>
      </c>
      <c r="AK149" s="79">
        <v>3</v>
      </c>
      <c r="AL149" s="85" t="s">
        <v>1763</v>
      </c>
      <c r="AM149" s="79" t="s">
        <v>2037</v>
      </c>
      <c r="AN149" s="79" t="b">
        <v>0</v>
      </c>
      <c r="AO149" s="85" t="s">
        <v>1763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2</v>
      </c>
      <c r="BE149" s="49">
        <v>10</v>
      </c>
      <c r="BF149" s="48">
        <v>1</v>
      </c>
      <c r="BG149" s="49">
        <v>5</v>
      </c>
      <c r="BH149" s="48">
        <v>0</v>
      </c>
      <c r="BI149" s="49">
        <v>0</v>
      </c>
      <c r="BJ149" s="48">
        <v>17</v>
      </c>
      <c r="BK149" s="49">
        <v>85</v>
      </c>
      <c r="BL149" s="48">
        <v>20</v>
      </c>
    </row>
    <row r="150" spans="1:64" ht="15">
      <c r="A150" s="64" t="s">
        <v>300</v>
      </c>
      <c r="B150" s="64" t="s">
        <v>308</v>
      </c>
      <c r="C150" s="65" t="s">
        <v>6162</v>
      </c>
      <c r="D150" s="66">
        <v>3</v>
      </c>
      <c r="E150" s="67" t="s">
        <v>132</v>
      </c>
      <c r="F150" s="68">
        <v>35</v>
      </c>
      <c r="G150" s="65"/>
      <c r="H150" s="69"/>
      <c r="I150" s="70"/>
      <c r="J150" s="70"/>
      <c r="K150" s="34" t="s">
        <v>65</v>
      </c>
      <c r="L150" s="77">
        <v>150</v>
      </c>
      <c r="M150" s="77"/>
      <c r="N150" s="72"/>
      <c r="O150" s="79" t="s">
        <v>591</v>
      </c>
      <c r="P150" s="81">
        <v>43748.101319444446</v>
      </c>
      <c r="Q150" s="79" t="s">
        <v>676</v>
      </c>
      <c r="R150" s="79"/>
      <c r="S150" s="79"/>
      <c r="T150" s="79"/>
      <c r="U150" s="79"/>
      <c r="V150" s="82" t="s">
        <v>1111</v>
      </c>
      <c r="W150" s="81">
        <v>43748.101319444446</v>
      </c>
      <c r="X150" s="82" t="s">
        <v>1326</v>
      </c>
      <c r="Y150" s="79"/>
      <c r="Z150" s="79"/>
      <c r="AA150" s="85" t="s">
        <v>1642</v>
      </c>
      <c r="AB150" s="79"/>
      <c r="AC150" s="79" t="b">
        <v>0</v>
      </c>
      <c r="AD150" s="79">
        <v>0</v>
      </c>
      <c r="AE150" s="85" t="s">
        <v>1939</v>
      </c>
      <c r="AF150" s="79" t="b">
        <v>0</v>
      </c>
      <c r="AG150" s="79" t="s">
        <v>2023</v>
      </c>
      <c r="AH150" s="79"/>
      <c r="AI150" s="85" t="s">
        <v>1939</v>
      </c>
      <c r="AJ150" s="79" t="b">
        <v>0</v>
      </c>
      <c r="AK150" s="79">
        <v>2</v>
      </c>
      <c r="AL150" s="85" t="s">
        <v>1650</v>
      </c>
      <c r="AM150" s="79" t="s">
        <v>2037</v>
      </c>
      <c r="AN150" s="79" t="b">
        <v>0</v>
      </c>
      <c r="AO150" s="85" t="s">
        <v>1650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8</v>
      </c>
      <c r="BC150" s="78" t="str">
        <f>REPLACE(INDEX(GroupVertices[Group],MATCH(Edges[[#This Row],[Vertex 2]],GroupVertices[Vertex],0)),1,1,"")</f>
        <v>8</v>
      </c>
      <c r="BD150" s="48">
        <v>0</v>
      </c>
      <c r="BE150" s="49">
        <v>0</v>
      </c>
      <c r="BF150" s="48">
        <v>0</v>
      </c>
      <c r="BG150" s="49">
        <v>0</v>
      </c>
      <c r="BH150" s="48">
        <v>0</v>
      </c>
      <c r="BI150" s="49">
        <v>0</v>
      </c>
      <c r="BJ150" s="48">
        <v>11</v>
      </c>
      <c r="BK150" s="49">
        <v>100</v>
      </c>
      <c r="BL150" s="48">
        <v>11</v>
      </c>
    </row>
    <row r="151" spans="1:64" ht="15">
      <c r="A151" s="64" t="s">
        <v>301</v>
      </c>
      <c r="B151" s="64" t="s">
        <v>499</v>
      </c>
      <c r="C151" s="65" t="s">
        <v>6162</v>
      </c>
      <c r="D151" s="66">
        <v>3</v>
      </c>
      <c r="E151" s="67" t="s">
        <v>132</v>
      </c>
      <c r="F151" s="68">
        <v>35</v>
      </c>
      <c r="G151" s="65"/>
      <c r="H151" s="69"/>
      <c r="I151" s="70"/>
      <c r="J151" s="70"/>
      <c r="K151" s="34" t="s">
        <v>65</v>
      </c>
      <c r="L151" s="77">
        <v>151</v>
      </c>
      <c r="M151" s="77"/>
      <c r="N151" s="72"/>
      <c r="O151" s="79" t="s">
        <v>591</v>
      </c>
      <c r="P151" s="81">
        <v>43748.17123842592</v>
      </c>
      <c r="Q151" s="79" t="s">
        <v>677</v>
      </c>
      <c r="R151" s="79"/>
      <c r="S151" s="79"/>
      <c r="T151" s="79"/>
      <c r="U151" s="79"/>
      <c r="V151" s="82" t="s">
        <v>1112</v>
      </c>
      <c r="W151" s="81">
        <v>43748.17123842592</v>
      </c>
      <c r="X151" s="82" t="s">
        <v>1327</v>
      </c>
      <c r="Y151" s="79"/>
      <c r="Z151" s="79"/>
      <c r="AA151" s="85" t="s">
        <v>1643</v>
      </c>
      <c r="AB151" s="79"/>
      <c r="AC151" s="79" t="b">
        <v>0</v>
      </c>
      <c r="AD151" s="79">
        <v>0</v>
      </c>
      <c r="AE151" s="85" t="s">
        <v>1939</v>
      </c>
      <c r="AF151" s="79" t="b">
        <v>0</v>
      </c>
      <c r="AG151" s="79" t="s">
        <v>2020</v>
      </c>
      <c r="AH151" s="79"/>
      <c r="AI151" s="85" t="s">
        <v>1939</v>
      </c>
      <c r="AJ151" s="79" t="b">
        <v>0</v>
      </c>
      <c r="AK151" s="79">
        <v>2</v>
      </c>
      <c r="AL151" s="85" t="s">
        <v>1644</v>
      </c>
      <c r="AM151" s="79" t="s">
        <v>2037</v>
      </c>
      <c r="AN151" s="79" t="b">
        <v>0</v>
      </c>
      <c r="AO151" s="85" t="s">
        <v>1644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21</v>
      </c>
      <c r="BC151" s="78" t="str">
        <f>REPLACE(INDEX(GroupVertices[Group],MATCH(Edges[[#This Row],[Vertex 2]],GroupVertices[Vertex],0)),1,1,"")</f>
        <v>21</v>
      </c>
      <c r="BD151" s="48"/>
      <c r="BE151" s="49"/>
      <c r="BF151" s="48"/>
      <c r="BG151" s="49"/>
      <c r="BH151" s="48"/>
      <c r="BI151" s="49"/>
      <c r="BJ151" s="48"/>
      <c r="BK151" s="49"/>
      <c r="BL151" s="48"/>
    </row>
    <row r="152" spans="1:64" ht="15">
      <c r="A152" s="64" t="s">
        <v>301</v>
      </c>
      <c r="B152" s="64" t="s">
        <v>302</v>
      </c>
      <c r="C152" s="65" t="s">
        <v>6162</v>
      </c>
      <c r="D152" s="66">
        <v>3</v>
      </c>
      <c r="E152" s="67" t="s">
        <v>132</v>
      </c>
      <c r="F152" s="68">
        <v>35</v>
      </c>
      <c r="G152" s="65"/>
      <c r="H152" s="69"/>
      <c r="I152" s="70"/>
      <c r="J152" s="70"/>
      <c r="K152" s="34" t="s">
        <v>65</v>
      </c>
      <c r="L152" s="77">
        <v>152</v>
      </c>
      <c r="M152" s="77"/>
      <c r="N152" s="72"/>
      <c r="O152" s="79" t="s">
        <v>591</v>
      </c>
      <c r="P152" s="81">
        <v>43748.17123842592</v>
      </c>
      <c r="Q152" s="79" t="s">
        <v>677</v>
      </c>
      <c r="R152" s="79"/>
      <c r="S152" s="79"/>
      <c r="T152" s="79"/>
      <c r="U152" s="79"/>
      <c r="V152" s="82" t="s">
        <v>1112</v>
      </c>
      <c r="W152" s="81">
        <v>43748.17123842592</v>
      </c>
      <c r="X152" s="82" t="s">
        <v>1327</v>
      </c>
      <c r="Y152" s="79"/>
      <c r="Z152" s="79"/>
      <c r="AA152" s="85" t="s">
        <v>1643</v>
      </c>
      <c r="AB152" s="79"/>
      <c r="AC152" s="79" t="b">
        <v>0</v>
      </c>
      <c r="AD152" s="79">
        <v>0</v>
      </c>
      <c r="AE152" s="85" t="s">
        <v>1939</v>
      </c>
      <c r="AF152" s="79" t="b">
        <v>0</v>
      </c>
      <c r="AG152" s="79" t="s">
        <v>2020</v>
      </c>
      <c r="AH152" s="79"/>
      <c r="AI152" s="85" t="s">
        <v>1939</v>
      </c>
      <c r="AJ152" s="79" t="b">
        <v>0</v>
      </c>
      <c r="AK152" s="79">
        <v>2</v>
      </c>
      <c r="AL152" s="85" t="s">
        <v>1644</v>
      </c>
      <c r="AM152" s="79" t="s">
        <v>2037</v>
      </c>
      <c r="AN152" s="79" t="b">
        <v>0</v>
      </c>
      <c r="AO152" s="85" t="s">
        <v>1644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21</v>
      </c>
      <c r="BC152" s="78" t="str">
        <f>REPLACE(INDEX(GroupVertices[Group],MATCH(Edges[[#This Row],[Vertex 2]],GroupVertices[Vertex],0)),1,1,"")</f>
        <v>21</v>
      </c>
      <c r="BD152" s="48">
        <v>0</v>
      </c>
      <c r="BE152" s="49">
        <v>0</v>
      </c>
      <c r="BF152" s="48">
        <v>0</v>
      </c>
      <c r="BG152" s="49">
        <v>0</v>
      </c>
      <c r="BH152" s="48">
        <v>0</v>
      </c>
      <c r="BI152" s="49">
        <v>0</v>
      </c>
      <c r="BJ152" s="48">
        <v>12</v>
      </c>
      <c r="BK152" s="49">
        <v>100</v>
      </c>
      <c r="BL152" s="48">
        <v>12</v>
      </c>
    </row>
    <row r="153" spans="1:64" ht="15">
      <c r="A153" s="64" t="s">
        <v>302</v>
      </c>
      <c r="B153" s="64" t="s">
        <v>499</v>
      </c>
      <c r="C153" s="65" t="s">
        <v>6162</v>
      </c>
      <c r="D153" s="66">
        <v>3</v>
      </c>
      <c r="E153" s="67" t="s">
        <v>132</v>
      </c>
      <c r="F153" s="68">
        <v>35</v>
      </c>
      <c r="G153" s="65"/>
      <c r="H153" s="69"/>
      <c r="I153" s="70"/>
      <c r="J153" s="70"/>
      <c r="K153" s="34" t="s">
        <v>65</v>
      </c>
      <c r="L153" s="77">
        <v>153</v>
      </c>
      <c r="M153" s="77"/>
      <c r="N153" s="72"/>
      <c r="O153" s="79" t="s">
        <v>591</v>
      </c>
      <c r="P153" s="81">
        <v>43748.17105324074</v>
      </c>
      <c r="Q153" s="79" t="s">
        <v>678</v>
      </c>
      <c r="R153" s="79"/>
      <c r="S153" s="79"/>
      <c r="T153" s="79"/>
      <c r="U153" s="79"/>
      <c r="V153" s="82" t="s">
        <v>1113</v>
      </c>
      <c r="W153" s="81">
        <v>43748.17105324074</v>
      </c>
      <c r="X153" s="82" t="s">
        <v>1328</v>
      </c>
      <c r="Y153" s="79"/>
      <c r="Z153" s="79"/>
      <c r="AA153" s="85" t="s">
        <v>1644</v>
      </c>
      <c r="AB153" s="79"/>
      <c r="AC153" s="79" t="b">
        <v>0</v>
      </c>
      <c r="AD153" s="79">
        <v>6</v>
      </c>
      <c r="AE153" s="85" t="s">
        <v>1939</v>
      </c>
      <c r="AF153" s="79" t="b">
        <v>0</v>
      </c>
      <c r="AG153" s="79" t="s">
        <v>2020</v>
      </c>
      <c r="AH153" s="79"/>
      <c r="AI153" s="85" t="s">
        <v>1939</v>
      </c>
      <c r="AJ153" s="79" t="b">
        <v>0</v>
      </c>
      <c r="AK153" s="79">
        <v>2</v>
      </c>
      <c r="AL153" s="85" t="s">
        <v>1939</v>
      </c>
      <c r="AM153" s="79" t="s">
        <v>2038</v>
      </c>
      <c r="AN153" s="79" t="b">
        <v>0</v>
      </c>
      <c r="AO153" s="85" t="s">
        <v>1644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21</v>
      </c>
      <c r="BC153" s="78" t="str">
        <f>REPLACE(INDEX(GroupVertices[Group],MATCH(Edges[[#This Row],[Vertex 2]],GroupVertices[Vertex],0)),1,1,"")</f>
        <v>21</v>
      </c>
      <c r="BD153" s="48">
        <v>0</v>
      </c>
      <c r="BE153" s="49">
        <v>0</v>
      </c>
      <c r="BF153" s="48">
        <v>0</v>
      </c>
      <c r="BG153" s="49">
        <v>0</v>
      </c>
      <c r="BH153" s="48">
        <v>0</v>
      </c>
      <c r="BI153" s="49">
        <v>0</v>
      </c>
      <c r="BJ153" s="48">
        <v>10</v>
      </c>
      <c r="BK153" s="49">
        <v>100</v>
      </c>
      <c r="BL153" s="48">
        <v>10</v>
      </c>
    </row>
    <row r="154" spans="1:64" ht="15">
      <c r="A154" s="64" t="s">
        <v>303</v>
      </c>
      <c r="B154" s="64" t="s">
        <v>499</v>
      </c>
      <c r="C154" s="65" t="s">
        <v>6162</v>
      </c>
      <c r="D154" s="66">
        <v>3</v>
      </c>
      <c r="E154" s="67" t="s">
        <v>132</v>
      </c>
      <c r="F154" s="68">
        <v>35</v>
      </c>
      <c r="G154" s="65"/>
      <c r="H154" s="69"/>
      <c r="I154" s="70"/>
      <c r="J154" s="70"/>
      <c r="K154" s="34" t="s">
        <v>65</v>
      </c>
      <c r="L154" s="77">
        <v>154</v>
      </c>
      <c r="M154" s="77"/>
      <c r="N154" s="72"/>
      <c r="O154" s="79" t="s">
        <v>591</v>
      </c>
      <c r="P154" s="81">
        <v>43748.17166666667</v>
      </c>
      <c r="Q154" s="79" t="s">
        <v>677</v>
      </c>
      <c r="R154" s="79"/>
      <c r="S154" s="79"/>
      <c r="T154" s="79"/>
      <c r="U154" s="79"/>
      <c r="V154" s="82" t="s">
        <v>1114</v>
      </c>
      <c r="W154" s="81">
        <v>43748.17166666667</v>
      </c>
      <c r="X154" s="82" t="s">
        <v>1329</v>
      </c>
      <c r="Y154" s="79"/>
      <c r="Z154" s="79"/>
      <c r="AA154" s="85" t="s">
        <v>1645</v>
      </c>
      <c r="AB154" s="79"/>
      <c r="AC154" s="79" t="b">
        <v>0</v>
      </c>
      <c r="AD154" s="79">
        <v>0</v>
      </c>
      <c r="AE154" s="85" t="s">
        <v>1939</v>
      </c>
      <c r="AF154" s="79" t="b">
        <v>0</v>
      </c>
      <c r="AG154" s="79" t="s">
        <v>2020</v>
      </c>
      <c r="AH154" s="79"/>
      <c r="AI154" s="85" t="s">
        <v>1939</v>
      </c>
      <c r="AJ154" s="79" t="b">
        <v>0</v>
      </c>
      <c r="AK154" s="79">
        <v>2</v>
      </c>
      <c r="AL154" s="85" t="s">
        <v>1644</v>
      </c>
      <c r="AM154" s="79" t="s">
        <v>2035</v>
      </c>
      <c r="AN154" s="79" t="b">
        <v>0</v>
      </c>
      <c r="AO154" s="85" t="s">
        <v>1644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21</v>
      </c>
      <c r="BC154" s="78" t="str">
        <f>REPLACE(INDEX(GroupVertices[Group],MATCH(Edges[[#This Row],[Vertex 2]],GroupVertices[Vertex],0)),1,1,"")</f>
        <v>21</v>
      </c>
      <c r="BD154" s="48"/>
      <c r="BE154" s="49"/>
      <c r="BF154" s="48"/>
      <c r="BG154" s="49"/>
      <c r="BH154" s="48"/>
      <c r="BI154" s="49"/>
      <c r="BJ154" s="48"/>
      <c r="BK154" s="49"/>
      <c r="BL154" s="48"/>
    </row>
    <row r="155" spans="1:64" ht="15">
      <c r="A155" s="64" t="s">
        <v>303</v>
      </c>
      <c r="B155" s="64" t="s">
        <v>302</v>
      </c>
      <c r="C155" s="65" t="s">
        <v>6162</v>
      </c>
      <c r="D155" s="66">
        <v>3</v>
      </c>
      <c r="E155" s="67" t="s">
        <v>132</v>
      </c>
      <c r="F155" s="68">
        <v>35</v>
      </c>
      <c r="G155" s="65"/>
      <c r="H155" s="69"/>
      <c r="I155" s="70"/>
      <c r="J155" s="70"/>
      <c r="K155" s="34" t="s">
        <v>65</v>
      </c>
      <c r="L155" s="77">
        <v>155</v>
      </c>
      <c r="M155" s="77"/>
      <c r="N155" s="72"/>
      <c r="O155" s="79" t="s">
        <v>591</v>
      </c>
      <c r="P155" s="81">
        <v>43748.17166666667</v>
      </c>
      <c r="Q155" s="79" t="s">
        <v>677</v>
      </c>
      <c r="R155" s="79"/>
      <c r="S155" s="79"/>
      <c r="T155" s="79"/>
      <c r="U155" s="79"/>
      <c r="V155" s="82" t="s">
        <v>1114</v>
      </c>
      <c r="W155" s="81">
        <v>43748.17166666667</v>
      </c>
      <c r="X155" s="82" t="s">
        <v>1329</v>
      </c>
      <c r="Y155" s="79"/>
      <c r="Z155" s="79"/>
      <c r="AA155" s="85" t="s">
        <v>1645</v>
      </c>
      <c r="AB155" s="79"/>
      <c r="AC155" s="79" t="b">
        <v>0</v>
      </c>
      <c r="AD155" s="79">
        <v>0</v>
      </c>
      <c r="AE155" s="85" t="s">
        <v>1939</v>
      </c>
      <c r="AF155" s="79" t="b">
        <v>0</v>
      </c>
      <c r="AG155" s="79" t="s">
        <v>2020</v>
      </c>
      <c r="AH155" s="79"/>
      <c r="AI155" s="85" t="s">
        <v>1939</v>
      </c>
      <c r="AJ155" s="79" t="b">
        <v>0</v>
      </c>
      <c r="AK155" s="79">
        <v>2</v>
      </c>
      <c r="AL155" s="85" t="s">
        <v>1644</v>
      </c>
      <c r="AM155" s="79" t="s">
        <v>2035</v>
      </c>
      <c r="AN155" s="79" t="b">
        <v>0</v>
      </c>
      <c r="AO155" s="85" t="s">
        <v>1644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21</v>
      </c>
      <c r="BC155" s="78" t="str">
        <f>REPLACE(INDEX(GroupVertices[Group],MATCH(Edges[[#This Row],[Vertex 2]],GroupVertices[Vertex],0)),1,1,"")</f>
        <v>21</v>
      </c>
      <c r="BD155" s="48">
        <v>0</v>
      </c>
      <c r="BE155" s="49">
        <v>0</v>
      </c>
      <c r="BF155" s="48">
        <v>0</v>
      </c>
      <c r="BG155" s="49">
        <v>0</v>
      </c>
      <c r="BH155" s="48">
        <v>0</v>
      </c>
      <c r="BI155" s="49">
        <v>0</v>
      </c>
      <c r="BJ155" s="48">
        <v>12</v>
      </c>
      <c r="BK155" s="49">
        <v>100</v>
      </c>
      <c r="BL155" s="48">
        <v>12</v>
      </c>
    </row>
    <row r="156" spans="1:64" ht="15">
      <c r="A156" s="64" t="s">
        <v>304</v>
      </c>
      <c r="B156" s="64" t="s">
        <v>308</v>
      </c>
      <c r="C156" s="65" t="s">
        <v>6162</v>
      </c>
      <c r="D156" s="66">
        <v>3</v>
      </c>
      <c r="E156" s="67" t="s">
        <v>132</v>
      </c>
      <c r="F156" s="68">
        <v>35</v>
      </c>
      <c r="G156" s="65"/>
      <c r="H156" s="69"/>
      <c r="I156" s="70"/>
      <c r="J156" s="70"/>
      <c r="K156" s="34" t="s">
        <v>65</v>
      </c>
      <c r="L156" s="77">
        <v>156</v>
      </c>
      <c r="M156" s="77"/>
      <c r="N156" s="72"/>
      <c r="O156" s="79" t="s">
        <v>591</v>
      </c>
      <c r="P156" s="81">
        <v>43748.201944444445</v>
      </c>
      <c r="Q156" s="79" t="s">
        <v>676</v>
      </c>
      <c r="R156" s="79"/>
      <c r="S156" s="79"/>
      <c r="T156" s="79"/>
      <c r="U156" s="79"/>
      <c r="V156" s="82" t="s">
        <v>1115</v>
      </c>
      <c r="W156" s="81">
        <v>43748.201944444445</v>
      </c>
      <c r="X156" s="82" t="s">
        <v>1330</v>
      </c>
      <c r="Y156" s="79"/>
      <c r="Z156" s="79"/>
      <c r="AA156" s="85" t="s">
        <v>1646</v>
      </c>
      <c r="AB156" s="79"/>
      <c r="AC156" s="79" t="b">
        <v>0</v>
      </c>
      <c r="AD156" s="79">
        <v>0</v>
      </c>
      <c r="AE156" s="85" t="s">
        <v>1939</v>
      </c>
      <c r="AF156" s="79" t="b">
        <v>0</v>
      </c>
      <c r="AG156" s="79" t="s">
        <v>2023</v>
      </c>
      <c r="AH156" s="79"/>
      <c r="AI156" s="85" t="s">
        <v>1939</v>
      </c>
      <c r="AJ156" s="79" t="b">
        <v>0</v>
      </c>
      <c r="AK156" s="79">
        <v>2</v>
      </c>
      <c r="AL156" s="85" t="s">
        <v>1650</v>
      </c>
      <c r="AM156" s="79" t="s">
        <v>2037</v>
      </c>
      <c r="AN156" s="79" t="b">
        <v>0</v>
      </c>
      <c r="AO156" s="85" t="s">
        <v>1650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11</v>
      </c>
      <c r="BK156" s="49">
        <v>100</v>
      </c>
      <c r="BL156" s="48">
        <v>11</v>
      </c>
    </row>
    <row r="157" spans="1:64" ht="15">
      <c r="A157" s="64" t="s">
        <v>305</v>
      </c>
      <c r="B157" s="64" t="s">
        <v>306</v>
      </c>
      <c r="C157" s="65" t="s">
        <v>6162</v>
      </c>
      <c r="D157" s="66">
        <v>3</v>
      </c>
      <c r="E157" s="67" t="s">
        <v>132</v>
      </c>
      <c r="F157" s="68">
        <v>35</v>
      </c>
      <c r="G157" s="65"/>
      <c r="H157" s="69"/>
      <c r="I157" s="70"/>
      <c r="J157" s="70"/>
      <c r="K157" s="34" t="s">
        <v>65</v>
      </c>
      <c r="L157" s="77">
        <v>157</v>
      </c>
      <c r="M157" s="77"/>
      <c r="N157" s="72"/>
      <c r="O157" s="79" t="s">
        <v>591</v>
      </c>
      <c r="P157" s="81">
        <v>43748.364537037036</v>
      </c>
      <c r="Q157" s="79" t="s">
        <v>679</v>
      </c>
      <c r="R157" s="82" t="s">
        <v>873</v>
      </c>
      <c r="S157" s="79" t="s">
        <v>925</v>
      </c>
      <c r="T157" s="79"/>
      <c r="U157" s="79"/>
      <c r="V157" s="82" t="s">
        <v>1116</v>
      </c>
      <c r="W157" s="81">
        <v>43748.364537037036</v>
      </c>
      <c r="X157" s="82" t="s">
        <v>1331</v>
      </c>
      <c r="Y157" s="79"/>
      <c r="Z157" s="79"/>
      <c r="AA157" s="85" t="s">
        <v>1647</v>
      </c>
      <c r="AB157" s="79"/>
      <c r="AC157" s="79" t="b">
        <v>0</v>
      </c>
      <c r="AD157" s="79">
        <v>0</v>
      </c>
      <c r="AE157" s="85" t="s">
        <v>1939</v>
      </c>
      <c r="AF157" s="79" t="b">
        <v>0</v>
      </c>
      <c r="AG157" s="79" t="s">
        <v>2023</v>
      </c>
      <c r="AH157" s="79"/>
      <c r="AI157" s="85" t="s">
        <v>1939</v>
      </c>
      <c r="AJ157" s="79" t="b">
        <v>0</v>
      </c>
      <c r="AK157" s="79">
        <v>2</v>
      </c>
      <c r="AL157" s="85" t="s">
        <v>1648</v>
      </c>
      <c r="AM157" s="79" t="s">
        <v>2037</v>
      </c>
      <c r="AN157" s="79" t="b">
        <v>0</v>
      </c>
      <c r="AO157" s="85" t="s">
        <v>1648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9</v>
      </c>
      <c r="BK157" s="49">
        <v>100</v>
      </c>
      <c r="BL157" s="48">
        <v>9</v>
      </c>
    </row>
    <row r="158" spans="1:64" ht="15">
      <c r="A158" s="64" t="s">
        <v>306</v>
      </c>
      <c r="B158" s="64" t="s">
        <v>306</v>
      </c>
      <c r="C158" s="65" t="s">
        <v>6162</v>
      </c>
      <c r="D158" s="66">
        <v>3</v>
      </c>
      <c r="E158" s="67" t="s">
        <v>132</v>
      </c>
      <c r="F158" s="68">
        <v>35</v>
      </c>
      <c r="G158" s="65"/>
      <c r="H158" s="69"/>
      <c r="I158" s="70"/>
      <c r="J158" s="70"/>
      <c r="K158" s="34" t="s">
        <v>65</v>
      </c>
      <c r="L158" s="77">
        <v>158</v>
      </c>
      <c r="M158" s="77"/>
      <c r="N158" s="72"/>
      <c r="O158" s="79" t="s">
        <v>176</v>
      </c>
      <c r="P158" s="81">
        <v>43748.298113425924</v>
      </c>
      <c r="Q158" s="79" t="s">
        <v>680</v>
      </c>
      <c r="R158" s="82" t="s">
        <v>873</v>
      </c>
      <c r="S158" s="79" t="s">
        <v>925</v>
      </c>
      <c r="T158" s="79"/>
      <c r="U158" s="79"/>
      <c r="V158" s="82" t="s">
        <v>1117</v>
      </c>
      <c r="W158" s="81">
        <v>43748.298113425924</v>
      </c>
      <c r="X158" s="82" t="s">
        <v>1332</v>
      </c>
      <c r="Y158" s="79"/>
      <c r="Z158" s="79"/>
      <c r="AA158" s="85" t="s">
        <v>1648</v>
      </c>
      <c r="AB158" s="79"/>
      <c r="AC158" s="79" t="b">
        <v>0</v>
      </c>
      <c r="AD158" s="79">
        <v>4</v>
      </c>
      <c r="AE158" s="85" t="s">
        <v>1939</v>
      </c>
      <c r="AF158" s="79" t="b">
        <v>0</v>
      </c>
      <c r="AG158" s="79" t="s">
        <v>2023</v>
      </c>
      <c r="AH158" s="79"/>
      <c r="AI158" s="85" t="s">
        <v>1939</v>
      </c>
      <c r="AJ158" s="79" t="b">
        <v>0</v>
      </c>
      <c r="AK158" s="79">
        <v>2</v>
      </c>
      <c r="AL158" s="85" t="s">
        <v>1939</v>
      </c>
      <c r="AM158" s="79" t="s">
        <v>2037</v>
      </c>
      <c r="AN158" s="79" t="b">
        <v>0</v>
      </c>
      <c r="AO158" s="85" t="s">
        <v>1648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v>0</v>
      </c>
      <c r="BE158" s="49">
        <v>0</v>
      </c>
      <c r="BF158" s="48">
        <v>0</v>
      </c>
      <c r="BG158" s="49">
        <v>0</v>
      </c>
      <c r="BH158" s="48">
        <v>0</v>
      </c>
      <c r="BI158" s="49">
        <v>0</v>
      </c>
      <c r="BJ158" s="48">
        <v>7</v>
      </c>
      <c r="BK158" s="49">
        <v>100</v>
      </c>
      <c r="BL158" s="48">
        <v>7</v>
      </c>
    </row>
    <row r="159" spans="1:64" ht="15">
      <c r="A159" s="64" t="s">
        <v>307</v>
      </c>
      <c r="B159" s="64" t="s">
        <v>306</v>
      </c>
      <c r="C159" s="65" t="s">
        <v>6162</v>
      </c>
      <c r="D159" s="66">
        <v>3</v>
      </c>
      <c r="E159" s="67" t="s">
        <v>132</v>
      </c>
      <c r="F159" s="68">
        <v>35</v>
      </c>
      <c r="G159" s="65"/>
      <c r="H159" s="69"/>
      <c r="I159" s="70"/>
      <c r="J159" s="70"/>
      <c r="K159" s="34" t="s">
        <v>65</v>
      </c>
      <c r="L159" s="77">
        <v>159</v>
      </c>
      <c r="M159" s="77"/>
      <c r="N159" s="72"/>
      <c r="O159" s="79" t="s">
        <v>591</v>
      </c>
      <c r="P159" s="81">
        <v>43748.36829861111</v>
      </c>
      <c r="Q159" s="79" t="s">
        <v>679</v>
      </c>
      <c r="R159" s="82" t="s">
        <v>873</v>
      </c>
      <c r="S159" s="79" t="s">
        <v>925</v>
      </c>
      <c r="T159" s="79"/>
      <c r="U159" s="79"/>
      <c r="V159" s="82" t="s">
        <v>1118</v>
      </c>
      <c r="W159" s="81">
        <v>43748.36829861111</v>
      </c>
      <c r="X159" s="82" t="s">
        <v>1333</v>
      </c>
      <c r="Y159" s="79"/>
      <c r="Z159" s="79"/>
      <c r="AA159" s="85" t="s">
        <v>1649</v>
      </c>
      <c r="AB159" s="79"/>
      <c r="AC159" s="79" t="b">
        <v>0</v>
      </c>
      <c r="AD159" s="79">
        <v>0</v>
      </c>
      <c r="AE159" s="85" t="s">
        <v>1939</v>
      </c>
      <c r="AF159" s="79" t="b">
        <v>0</v>
      </c>
      <c r="AG159" s="79" t="s">
        <v>2023</v>
      </c>
      <c r="AH159" s="79"/>
      <c r="AI159" s="85" t="s">
        <v>1939</v>
      </c>
      <c r="AJ159" s="79" t="b">
        <v>0</v>
      </c>
      <c r="AK159" s="79">
        <v>2</v>
      </c>
      <c r="AL159" s="85" t="s">
        <v>1648</v>
      </c>
      <c r="AM159" s="79" t="s">
        <v>2037</v>
      </c>
      <c r="AN159" s="79" t="b">
        <v>0</v>
      </c>
      <c r="AO159" s="85" t="s">
        <v>1648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v>0</v>
      </c>
      <c r="BE159" s="49">
        <v>0</v>
      </c>
      <c r="BF159" s="48">
        <v>0</v>
      </c>
      <c r="BG159" s="49">
        <v>0</v>
      </c>
      <c r="BH159" s="48">
        <v>0</v>
      </c>
      <c r="BI159" s="49">
        <v>0</v>
      </c>
      <c r="BJ159" s="48">
        <v>9</v>
      </c>
      <c r="BK159" s="49">
        <v>100</v>
      </c>
      <c r="BL159" s="48">
        <v>9</v>
      </c>
    </row>
    <row r="160" spans="1:64" ht="15">
      <c r="A160" s="64" t="s">
        <v>308</v>
      </c>
      <c r="B160" s="64" t="s">
        <v>308</v>
      </c>
      <c r="C160" s="65" t="s">
        <v>6162</v>
      </c>
      <c r="D160" s="66">
        <v>3</v>
      </c>
      <c r="E160" s="67" t="s">
        <v>132</v>
      </c>
      <c r="F160" s="68">
        <v>35</v>
      </c>
      <c r="G160" s="65"/>
      <c r="H160" s="69"/>
      <c r="I160" s="70"/>
      <c r="J160" s="70"/>
      <c r="K160" s="34" t="s">
        <v>65</v>
      </c>
      <c r="L160" s="77">
        <v>160</v>
      </c>
      <c r="M160" s="77"/>
      <c r="N160" s="72"/>
      <c r="O160" s="79" t="s">
        <v>176</v>
      </c>
      <c r="P160" s="81">
        <v>43748.0952662037</v>
      </c>
      <c r="Q160" s="79" t="s">
        <v>681</v>
      </c>
      <c r="R160" s="82" t="s">
        <v>874</v>
      </c>
      <c r="S160" s="79" t="s">
        <v>925</v>
      </c>
      <c r="T160" s="79"/>
      <c r="U160" s="79"/>
      <c r="V160" s="82" t="s">
        <v>1119</v>
      </c>
      <c r="W160" s="81">
        <v>43748.0952662037</v>
      </c>
      <c r="X160" s="82" t="s">
        <v>1334</v>
      </c>
      <c r="Y160" s="79"/>
      <c r="Z160" s="79"/>
      <c r="AA160" s="85" t="s">
        <v>1650</v>
      </c>
      <c r="AB160" s="79"/>
      <c r="AC160" s="79" t="b">
        <v>0</v>
      </c>
      <c r="AD160" s="79">
        <v>5</v>
      </c>
      <c r="AE160" s="85" t="s">
        <v>1939</v>
      </c>
      <c r="AF160" s="79" t="b">
        <v>0</v>
      </c>
      <c r="AG160" s="79" t="s">
        <v>2023</v>
      </c>
      <c r="AH160" s="79"/>
      <c r="AI160" s="85" t="s">
        <v>1939</v>
      </c>
      <c r="AJ160" s="79" t="b">
        <v>0</v>
      </c>
      <c r="AK160" s="79">
        <v>2</v>
      </c>
      <c r="AL160" s="85" t="s">
        <v>1939</v>
      </c>
      <c r="AM160" s="79" t="s">
        <v>2037</v>
      </c>
      <c r="AN160" s="79" t="b">
        <v>0</v>
      </c>
      <c r="AO160" s="85" t="s">
        <v>1650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v>0</v>
      </c>
      <c r="BE160" s="49">
        <v>0</v>
      </c>
      <c r="BF160" s="48">
        <v>0</v>
      </c>
      <c r="BG160" s="49">
        <v>0</v>
      </c>
      <c r="BH160" s="48">
        <v>0</v>
      </c>
      <c r="BI160" s="49">
        <v>0</v>
      </c>
      <c r="BJ160" s="48">
        <v>10</v>
      </c>
      <c r="BK160" s="49">
        <v>100</v>
      </c>
      <c r="BL160" s="48">
        <v>10</v>
      </c>
    </row>
    <row r="161" spans="1:64" ht="15">
      <c r="A161" s="64" t="s">
        <v>307</v>
      </c>
      <c r="B161" s="64" t="s">
        <v>308</v>
      </c>
      <c r="C161" s="65" t="s">
        <v>6162</v>
      </c>
      <c r="D161" s="66">
        <v>3</v>
      </c>
      <c r="E161" s="67" t="s">
        <v>132</v>
      </c>
      <c r="F161" s="68">
        <v>35</v>
      </c>
      <c r="G161" s="65"/>
      <c r="H161" s="69"/>
      <c r="I161" s="70"/>
      <c r="J161" s="70"/>
      <c r="K161" s="34" t="s">
        <v>65</v>
      </c>
      <c r="L161" s="77">
        <v>161</v>
      </c>
      <c r="M161" s="77"/>
      <c r="N161" s="72"/>
      <c r="O161" s="79" t="s">
        <v>591</v>
      </c>
      <c r="P161" s="81">
        <v>43748.36908564815</v>
      </c>
      <c r="Q161" s="79" t="s">
        <v>676</v>
      </c>
      <c r="R161" s="79"/>
      <c r="S161" s="79"/>
      <c r="T161" s="79"/>
      <c r="U161" s="79"/>
      <c r="V161" s="82" t="s">
        <v>1118</v>
      </c>
      <c r="W161" s="81">
        <v>43748.36908564815</v>
      </c>
      <c r="X161" s="82" t="s">
        <v>1335</v>
      </c>
      <c r="Y161" s="79"/>
      <c r="Z161" s="79"/>
      <c r="AA161" s="85" t="s">
        <v>1651</v>
      </c>
      <c r="AB161" s="79"/>
      <c r="AC161" s="79" t="b">
        <v>0</v>
      </c>
      <c r="AD161" s="79">
        <v>0</v>
      </c>
      <c r="AE161" s="85" t="s">
        <v>1939</v>
      </c>
      <c r="AF161" s="79" t="b">
        <v>0</v>
      </c>
      <c r="AG161" s="79" t="s">
        <v>2023</v>
      </c>
      <c r="AH161" s="79"/>
      <c r="AI161" s="85" t="s">
        <v>1939</v>
      </c>
      <c r="AJ161" s="79" t="b">
        <v>0</v>
      </c>
      <c r="AK161" s="79">
        <v>4</v>
      </c>
      <c r="AL161" s="85" t="s">
        <v>1650</v>
      </c>
      <c r="AM161" s="79" t="s">
        <v>2037</v>
      </c>
      <c r="AN161" s="79" t="b">
        <v>0</v>
      </c>
      <c r="AO161" s="85" t="s">
        <v>1650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v>0</v>
      </c>
      <c r="BE161" s="49">
        <v>0</v>
      </c>
      <c r="BF161" s="48">
        <v>0</v>
      </c>
      <c r="BG161" s="49">
        <v>0</v>
      </c>
      <c r="BH161" s="48">
        <v>0</v>
      </c>
      <c r="BI161" s="49">
        <v>0</v>
      </c>
      <c r="BJ161" s="48">
        <v>11</v>
      </c>
      <c r="BK161" s="49">
        <v>100</v>
      </c>
      <c r="BL161" s="48">
        <v>11</v>
      </c>
    </row>
    <row r="162" spans="1:64" ht="15">
      <c r="A162" s="64" t="s">
        <v>307</v>
      </c>
      <c r="B162" s="64" t="s">
        <v>307</v>
      </c>
      <c r="C162" s="65" t="s">
        <v>6164</v>
      </c>
      <c r="D162" s="66">
        <v>7.666666666666667</v>
      </c>
      <c r="E162" s="67" t="s">
        <v>136</v>
      </c>
      <c r="F162" s="68">
        <v>19.666666666666664</v>
      </c>
      <c r="G162" s="65"/>
      <c r="H162" s="69"/>
      <c r="I162" s="70"/>
      <c r="J162" s="70"/>
      <c r="K162" s="34" t="s">
        <v>65</v>
      </c>
      <c r="L162" s="77">
        <v>162</v>
      </c>
      <c r="M162" s="77"/>
      <c r="N162" s="72"/>
      <c r="O162" s="79" t="s">
        <v>176</v>
      </c>
      <c r="P162" s="81">
        <v>43747.163460648146</v>
      </c>
      <c r="Q162" s="79" t="s">
        <v>682</v>
      </c>
      <c r="R162" s="82" t="s">
        <v>874</v>
      </c>
      <c r="S162" s="79" t="s">
        <v>925</v>
      </c>
      <c r="T162" s="79"/>
      <c r="U162" s="79"/>
      <c r="V162" s="82" t="s">
        <v>1118</v>
      </c>
      <c r="W162" s="81">
        <v>43747.163460648146</v>
      </c>
      <c r="X162" s="82" t="s">
        <v>1336</v>
      </c>
      <c r="Y162" s="79"/>
      <c r="Z162" s="79"/>
      <c r="AA162" s="85" t="s">
        <v>1652</v>
      </c>
      <c r="AB162" s="79"/>
      <c r="AC162" s="79" t="b">
        <v>0</v>
      </c>
      <c r="AD162" s="79">
        <v>4</v>
      </c>
      <c r="AE162" s="85" t="s">
        <v>1939</v>
      </c>
      <c r="AF162" s="79" t="b">
        <v>0</v>
      </c>
      <c r="AG162" s="79" t="s">
        <v>2023</v>
      </c>
      <c r="AH162" s="79"/>
      <c r="AI162" s="85" t="s">
        <v>1939</v>
      </c>
      <c r="AJ162" s="79" t="b">
        <v>0</v>
      </c>
      <c r="AK162" s="79">
        <v>0</v>
      </c>
      <c r="AL162" s="85" t="s">
        <v>1939</v>
      </c>
      <c r="AM162" s="79" t="s">
        <v>2037</v>
      </c>
      <c r="AN162" s="79" t="b">
        <v>0</v>
      </c>
      <c r="AO162" s="85" t="s">
        <v>1652</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8</v>
      </c>
      <c r="BC162" s="78" t="str">
        <f>REPLACE(INDEX(GroupVertices[Group],MATCH(Edges[[#This Row],[Vertex 2]],GroupVertices[Vertex],0)),1,1,"")</f>
        <v>8</v>
      </c>
      <c r="BD162" s="48">
        <v>0</v>
      </c>
      <c r="BE162" s="49">
        <v>0</v>
      </c>
      <c r="BF162" s="48">
        <v>0</v>
      </c>
      <c r="BG162" s="49">
        <v>0</v>
      </c>
      <c r="BH162" s="48">
        <v>0</v>
      </c>
      <c r="BI162" s="49">
        <v>0</v>
      </c>
      <c r="BJ162" s="48">
        <v>18</v>
      </c>
      <c r="BK162" s="49">
        <v>100</v>
      </c>
      <c r="BL162" s="48">
        <v>18</v>
      </c>
    </row>
    <row r="163" spans="1:64" ht="15">
      <c r="A163" s="64" t="s">
        <v>307</v>
      </c>
      <c r="B163" s="64" t="s">
        <v>307</v>
      </c>
      <c r="C163" s="65" t="s">
        <v>6164</v>
      </c>
      <c r="D163" s="66">
        <v>7.666666666666667</v>
      </c>
      <c r="E163" s="67" t="s">
        <v>136</v>
      </c>
      <c r="F163" s="68">
        <v>19.666666666666664</v>
      </c>
      <c r="G163" s="65"/>
      <c r="H163" s="69"/>
      <c r="I163" s="70"/>
      <c r="J163" s="70"/>
      <c r="K163" s="34" t="s">
        <v>65</v>
      </c>
      <c r="L163" s="77">
        <v>163</v>
      </c>
      <c r="M163" s="77"/>
      <c r="N163" s="72"/>
      <c r="O163" s="79" t="s">
        <v>176</v>
      </c>
      <c r="P163" s="81">
        <v>43747.181921296295</v>
      </c>
      <c r="Q163" s="79" t="s">
        <v>683</v>
      </c>
      <c r="R163" s="82" t="s">
        <v>871</v>
      </c>
      <c r="S163" s="79" t="s">
        <v>925</v>
      </c>
      <c r="T163" s="79"/>
      <c r="U163" s="79"/>
      <c r="V163" s="82" t="s">
        <v>1118</v>
      </c>
      <c r="W163" s="81">
        <v>43747.181921296295</v>
      </c>
      <c r="X163" s="82" t="s">
        <v>1337</v>
      </c>
      <c r="Y163" s="79"/>
      <c r="Z163" s="79"/>
      <c r="AA163" s="85" t="s">
        <v>1653</v>
      </c>
      <c r="AB163" s="85" t="s">
        <v>1652</v>
      </c>
      <c r="AC163" s="79" t="b">
        <v>0</v>
      </c>
      <c r="AD163" s="79">
        <v>0</v>
      </c>
      <c r="AE163" s="85" t="s">
        <v>1973</v>
      </c>
      <c r="AF163" s="79" t="b">
        <v>0</v>
      </c>
      <c r="AG163" s="79" t="s">
        <v>2023</v>
      </c>
      <c r="AH163" s="79"/>
      <c r="AI163" s="85" t="s">
        <v>1939</v>
      </c>
      <c r="AJ163" s="79" t="b">
        <v>0</v>
      </c>
      <c r="AK163" s="79">
        <v>0</v>
      </c>
      <c r="AL163" s="85" t="s">
        <v>1939</v>
      </c>
      <c r="AM163" s="79" t="s">
        <v>2037</v>
      </c>
      <c r="AN163" s="79" t="b">
        <v>0</v>
      </c>
      <c r="AO163" s="85" t="s">
        <v>1652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8</v>
      </c>
      <c r="BC163" s="78" t="str">
        <f>REPLACE(INDEX(GroupVertices[Group],MATCH(Edges[[#This Row],[Vertex 2]],GroupVertices[Vertex],0)),1,1,"")</f>
        <v>8</v>
      </c>
      <c r="BD163" s="48">
        <v>0</v>
      </c>
      <c r="BE163" s="49">
        <v>0</v>
      </c>
      <c r="BF163" s="48">
        <v>0</v>
      </c>
      <c r="BG163" s="49">
        <v>0</v>
      </c>
      <c r="BH163" s="48">
        <v>0</v>
      </c>
      <c r="BI163" s="49">
        <v>0</v>
      </c>
      <c r="BJ163" s="48">
        <v>3</v>
      </c>
      <c r="BK163" s="49">
        <v>100</v>
      </c>
      <c r="BL163" s="48">
        <v>3</v>
      </c>
    </row>
    <row r="164" spans="1:64" ht="15">
      <c r="A164" s="64" t="s">
        <v>307</v>
      </c>
      <c r="B164" s="64" t="s">
        <v>307</v>
      </c>
      <c r="C164" s="65" t="s">
        <v>6164</v>
      </c>
      <c r="D164" s="66">
        <v>7.666666666666667</v>
      </c>
      <c r="E164" s="67" t="s">
        <v>136</v>
      </c>
      <c r="F164" s="68">
        <v>19.666666666666664</v>
      </c>
      <c r="G164" s="65"/>
      <c r="H164" s="69"/>
      <c r="I164" s="70"/>
      <c r="J164" s="70"/>
      <c r="K164" s="34" t="s">
        <v>65</v>
      </c>
      <c r="L164" s="77">
        <v>164</v>
      </c>
      <c r="M164" s="77"/>
      <c r="N164" s="72"/>
      <c r="O164" s="79" t="s">
        <v>176</v>
      </c>
      <c r="P164" s="81">
        <v>43748.17215277778</v>
      </c>
      <c r="Q164" s="79" t="s">
        <v>664</v>
      </c>
      <c r="R164" s="79"/>
      <c r="S164" s="79"/>
      <c r="T164" s="79"/>
      <c r="U164" s="79"/>
      <c r="V164" s="82" t="s">
        <v>1118</v>
      </c>
      <c r="W164" s="81">
        <v>43748.17215277778</v>
      </c>
      <c r="X164" s="82" t="s">
        <v>1338</v>
      </c>
      <c r="Y164" s="79"/>
      <c r="Z164" s="79"/>
      <c r="AA164" s="85" t="s">
        <v>1654</v>
      </c>
      <c r="AB164" s="79"/>
      <c r="AC164" s="79" t="b">
        <v>0</v>
      </c>
      <c r="AD164" s="79">
        <v>0</v>
      </c>
      <c r="AE164" s="85" t="s">
        <v>1939</v>
      </c>
      <c r="AF164" s="79" t="b">
        <v>0</v>
      </c>
      <c r="AG164" s="79" t="s">
        <v>2023</v>
      </c>
      <c r="AH164" s="79"/>
      <c r="AI164" s="85" t="s">
        <v>1939</v>
      </c>
      <c r="AJ164" s="79" t="b">
        <v>0</v>
      </c>
      <c r="AK164" s="79">
        <v>4</v>
      </c>
      <c r="AL164" s="85" t="s">
        <v>1652</v>
      </c>
      <c r="AM164" s="79" t="s">
        <v>2037</v>
      </c>
      <c r="AN164" s="79" t="b">
        <v>0</v>
      </c>
      <c r="AO164" s="85" t="s">
        <v>1652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8</v>
      </c>
      <c r="BC164" s="78" t="str">
        <f>REPLACE(INDEX(GroupVertices[Group],MATCH(Edges[[#This Row],[Vertex 2]],GroupVertices[Vertex],0)),1,1,"")</f>
        <v>8</v>
      </c>
      <c r="BD164" s="48">
        <v>0</v>
      </c>
      <c r="BE164" s="49">
        <v>0</v>
      </c>
      <c r="BF164" s="48">
        <v>0</v>
      </c>
      <c r="BG164" s="49">
        <v>0</v>
      </c>
      <c r="BH164" s="48">
        <v>0</v>
      </c>
      <c r="BI164" s="49">
        <v>0</v>
      </c>
      <c r="BJ164" s="48">
        <v>18</v>
      </c>
      <c r="BK164" s="49">
        <v>100</v>
      </c>
      <c r="BL164" s="48">
        <v>18</v>
      </c>
    </row>
    <row r="165" spans="1:64" ht="15">
      <c r="A165" s="64" t="s">
        <v>309</v>
      </c>
      <c r="B165" s="64" t="s">
        <v>309</v>
      </c>
      <c r="C165" s="65" t="s">
        <v>6162</v>
      </c>
      <c r="D165" s="66">
        <v>3</v>
      </c>
      <c r="E165" s="67" t="s">
        <v>132</v>
      </c>
      <c r="F165" s="68">
        <v>35</v>
      </c>
      <c r="G165" s="65"/>
      <c r="H165" s="69"/>
      <c r="I165" s="70"/>
      <c r="J165" s="70"/>
      <c r="K165" s="34" t="s">
        <v>65</v>
      </c>
      <c r="L165" s="77">
        <v>165</v>
      </c>
      <c r="M165" s="77"/>
      <c r="N165" s="72"/>
      <c r="O165" s="79" t="s">
        <v>176</v>
      </c>
      <c r="P165" s="81">
        <v>43748.55032407407</v>
      </c>
      <c r="Q165" s="79" t="s">
        <v>684</v>
      </c>
      <c r="R165" s="79"/>
      <c r="S165" s="79"/>
      <c r="T165" s="79"/>
      <c r="U165" s="79"/>
      <c r="V165" s="82" t="s">
        <v>1120</v>
      </c>
      <c r="W165" s="81">
        <v>43748.55032407407</v>
      </c>
      <c r="X165" s="82" t="s">
        <v>1339</v>
      </c>
      <c r="Y165" s="79"/>
      <c r="Z165" s="79"/>
      <c r="AA165" s="85" t="s">
        <v>1655</v>
      </c>
      <c r="AB165" s="79"/>
      <c r="AC165" s="79" t="b">
        <v>0</v>
      </c>
      <c r="AD165" s="79">
        <v>0</v>
      </c>
      <c r="AE165" s="85" t="s">
        <v>1939</v>
      </c>
      <c r="AF165" s="79" t="b">
        <v>0</v>
      </c>
      <c r="AG165" s="79" t="s">
        <v>2023</v>
      </c>
      <c r="AH165" s="79"/>
      <c r="AI165" s="85" t="s">
        <v>1939</v>
      </c>
      <c r="AJ165" s="79" t="b">
        <v>0</v>
      </c>
      <c r="AK165" s="79">
        <v>0</v>
      </c>
      <c r="AL165" s="85" t="s">
        <v>1939</v>
      </c>
      <c r="AM165" s="79" t="s">
        <v>2038</v>
      </c>
      <c r="AN165" s="79" t="b">
        <v>0</v>
      </c>
      <c r="AO165" s="85" t="s">
        <v>1655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v>
      </c>
      <c r="BK165" s="49">
        <v>100</v>
      </c>
      <c r="BL165" s="48">
        <v>1</v>
      </c>
    </row>
    <row r="166" spans="1:64" ht="15">
      <c r="A166" s="64" t="s">
        <v>310</v>
      </c>
      <c r="B166" s="64" t="s">
        <v>310</v>
      </c>
      <c r="C166" s="65" t="s">
        <v>6163</v>
      </c>
      <c r="D166" s="66">
        <v>5.333333333333334</v>
      </c>
      <c r="E166" s="67" t="s">
        <v>136</v>
      </c>
      <c r="F166" s="68">
        <v>27.333333333333332</v>
      </c>
      <c r="G166" s="65"/>
      <c r="H166" s="69"/>
      <c r="I166" s="70"/>
      <c r="J166" s="70"/>
      <c r="K166" s="34" t="s">
        <v>65</v>
      </c>
      <c r="L166" s="77">
        <v>166</v>
      </c>
      <c r="M166" s="77"/>
      <c r="N166" s="72"/>
      <c r="O166" s="79" t="s">
        <v>176</v>
      </c>
      <c r="P166" s="81">
        <v>43747.60414351852</v>
      </c>
      <c r="Q166" s="79" t="s">
        <v>685</v>
      </c>
      <c r="R166" s="82" t="s">
        <v>875</v>
      </c>
      <c r="S166" s="79" t="s">
        <v>929</v>
      </c>
      <c r="T166" s="79" t="s">
        <v>960</v>
      </c>
      <c r="U166" s="79"/>
      <c r="V166" s="82" t="s">
        <v>1121</v>
      </c>
      <c r="W166" s="81">
        <v>43747.60414351852</v>
      </c>
      <c r="X166" s="82" t="s">
        <v>1340</v>
      </c>
      <c r="Y166" s="79"/>
      <c r="Z166" s="79"/>
      <c r="AA166" s="85" t="s">
        <v>1656</v>
      </c>
      <c r="AB166" s="79"/>
      <c r="AC166" s="79" t="b">
        <v>0</v>
      </c>
      <c r="AD166" s="79">
        <v>0</v>
      </c>
      <c r="AE166" s="85" t="s">
        <v>1939</v>
      </c>
      <c r="AF166" s="79" t="b">
        <v>0</v>
      </c>
      <c r="AG166" s="79" t="s">
        <v>2020</v>
      </c>
      <c r="AH166" s="79"/>
      <c r="AI166" s="85" t="s">
        <v>1939</v>
      </c>
      <c r="AJ166" s="79" t="b">
        <v>0</v>
      </c>
      <c r="AK166" s="79">
        <v>0</v>
      </c>
      <c r="AL166" s="85" t="s">
        <v>1939</v>
      </c>
      <c r="AM166" s="79" t="s">
        <v>2046</v>
      </c>
      <c r="AN166" s="79" t="b">
        <v>0</v>
      </c>
      <c r="AO166" s="85" t="s">
        <v>1656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1</v>
      </c>
      <c r="BE166" s="49">
        <v>4.761904761904762</v>
      </c>
      <c r="BF166" s="48">
        <v>0</v>
      </c>
      <c r="BG166" s="49">
        <v>0</v>
      </c>
      <c r="BH166" s="48">
        <v>0</v>
      </c>
      <c r="BI166" s="49">
        <v>0</v>
      </c>
      <c r="BJ166" s="48">
        <v>20</v>
      </c>
      <c r="BK166" s="49">
        <v>95.23809523809524</v>
      </c>
      <c r="BL166" s="48">
        <v>21</v>
      </c>
    </row>
    <row r="167" spans="1:64" ht="15">
      <c r="A167" s="64" t="s">
        <v>310</v>
      </c>
      <c r="B167" s="64" t="s">
        <v>310</v>
      </c>
      <c r="C167" s="65" t="s">
        <v>6163</v>
      </c>
      <c r="D167" s="66">
        <v>5.333333333333334</v>
      </c>
      <c r="E167" s="67" t="s">
        <v>136</v>
      </c>
      <c r="F167" s="68">
        <v>27.333333333333332</v>
      </c>
      <c r="G167" s="65"/>
      <c r="H167" s="69"/>
      <c r="I167" s="70"/>
      <c r="J167" s="70"/>
      <c r="K167" s="34" t="s">
        <v>65</v>
      </c>
      <c r="L167" s="77">
        <v>167</v>
      </c>
      <c r="M167" s="77"/>
      <c r="N167" s="72"/>
      <c r="O167" s="79" t="s">
        <v>176</v>
      </c>
      <c r="P167" s="81">
        <v>43748.60810185185</v>
      </c>
      <c r="Q167" s="79" t="s">
        <v>686</v>
      </c>
      <c r="R167" s="82" t="s">
        <v>875</v>
      </c>
      <c r="S167" s="79" t="s">
        <v>929</v>
      </c>
      <c r="T167" s="79" t="s">
        <v>961</v>
      </c>
      <c r="U167" s="79"/>
      <c r="V167" s="82" t="s">
        <v>1121</v>
      </c>
      <c r="W167" s="81">
        <v>43748.60810185185</v>
      </c>
      <c r="X167" s="82" t="s">
        <v>1341</v>
      </c>
      <c r="Y167" s="79"/>
      <c r="Z167" s="79"/>
      <c r="AA167" s="85" t="s">
        <v>1657</v>
      </c>
      <c r="AB167" s="79"/>
      <c r="AC167" s="79" t="b">
        <v>0</v>
      </c>
      <c r="AD167" s="79">
        <v>0</v>
      </c>
      <c r="AE167" s="85" t="s">
        <v>1939</v>
      </c>
      <c r="AF167" s="79" t="b">
        <v>0</v>
      </c>
      <c r="AG167" s="79" t="s">
        <v>2020</v>
      </c>
      <c r="AH167" s="79"/>
      <c r="AI167" s="85" t="s">
        <v>1939</v>
      </c>
      <c r="AJ167" s="79" t="b">
        <v>0</v>
      </c>
      <c r="AK167" s="79">
        <v>0</v>
      </c>
      <c r="AL167" s="85" t="s">
        <v>1939</v>
      </c>
      <c r="AM167" s="79" t="s">
        <v>2046</v>
      </c>
      <c r="AN167" s="79" t="b">
        <v>0</v>
      </c>
      <c r="AO167" s="85" t="s">
        <v>1657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1</v>
      </c>
      <c r="BE167" s="49">
        <v>4.761904761904762</v>
      </c>
      <c r="BF167" s="48">
        <v>0</v>
      </c>
      <c r="BG167" s="49">
        <v>0</v>
      </c>
      <c r="BH167" s="48">
        <v>0</v>
      </c>
      <c r="BI167" s="49">
        <v>0</v>
      </c>
      <c r="BJ167" s="48">
        <v>20</v>
      </c>
      <c r="BK167" s="49">
        <v>95.23809523809524</v>
      </c>
      <c r="BL167" s="48">
        <v>21</v>
      </c>
    </row>
    <row r="168" spans="1:64" ht="15">
      <c r="A168" s="64" t="s">
        <v>311</v>
      </c>
      <c r="B168" s="64" t="s">
        <v>500</v>
      </c>
      <c r="C168" s="65" t="s">
        <v>6162</v>
      </c>
      <c r="D168" s="66">
        <v>3</v>
      </c>
      <c r="E168" s="67" t="s">
        <v>132</v>
      </c>
      <c r="F168" s="68">
        <v>35</v>
      </c>
      <c r="G168" s="65"/>
      <c r="H168" s="69"/>
      <c r="I168" s="70"/>
      <c r="J168" s="70"/>
      <c r="K168" s="34" t="s">
        <v>65</v>
      </c>
      <c r="L168" s="77">
        <v>168</v>
      </c>
      <c r="M168" s="77"/>
      <c r="N168" s="72"/>
      <c r="O168" s="79" t="s">
        <v>591</v>
      </c>
      <c r="P168" s="81">
        <v>43748.64743055555</v>
      </c>
      <c r="Q168" s="79" t="s">
        <v>687</v>
      </c>
      <c r="R168" s="79"/>
      <c r="S168" s="79"/>
      <c r="T168" s="79"/>
      <c r="U168" s="79"/>
      <c r="V168" s="82" t="s">
        <v>1122</v>
      </c>
      <c r="W168" s="81">
        <v>43748.64743055555</v>
      </c>
      <c r="X168" s="82" t="s">
        <v>1342</v>
      </c>
      <c r="Y168" s="79"/>
      <c r="Z168" s="79"/>
      <c r="AA168" s="85" t="s">
        <v>1658</v>
      </c>
      <c r="AB168" s="85" t="s">
        <v>1896</v>
      </c>
      <c r="AC168" s="79" t="b">
        <v>0</v>
      </c>
      <c r="AD168" s="79">
        <v>2</v>
      </c>
      <c r="AE168" s="85" t="s">
        <v>1974</v>
      </c>
      <c r="AF168" s="79" t="b">
        <v>0</v>
      </c>
      <c r="AG168" s="79" t="s">
        <v>2020</v>
      </c>
      <c r="AH168" s="79"/>
      <c r="AI168" s="85" t="s">
        <v>1939</v>
      </c>
      <c r="AJ168" s="79" t="b">
        <v>0</v>
      </c>
      <c r="AK168" s="79">
        <v>0</v>
      </c>
      <c r="AL168" s="85" t="s">
        <v>1939</v>
      </c>
      <c r="AM168" s="79" t="s">
        <v>2037</v>
      </c>
      <c r="AN168" s="79" t="b">
        <v>0</v>
      </c>
      <c r="AO168" s="85" t="s">
        <v>1896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12</v>
      </c>
      <c r="BC168" s="78" t="str">
        <f>REPLACE(INDEX(GroupVertices[Group],MATCH(Edges[[#This Row],[Vertex 2]],GroupVertices[Vertex],0)),1,1,"")</f>
        <v>12</v>
      </c>
      <c r="BD168" s="48"/>
      <c r="BE168" s="49"/>
      <c r="BF168" s="48"/>
      <c r="BG168" s="49"/>
      <c r="BH168" s="48"/>
      <c r="BI168" s="49"/>
      <c r="BJ168" s="48"/>
      <c r="BK168" s="49"/>
      <c r="BL168" s="48"/>
    </row>
    <row r="169" spans="1:64" ht="15">
      <c r="A169" s="64" t="s">
        <v>311</v>
      </c>
      <c r="B169" s="64" t="s">
        <v>501</v>
      </c>
      <c r="C169" s="65" t="s">
        <v>6162</v>
      </c>
      <c r="D169" s="66">
        <v>3</v>
      </c>
      <c r="E169" s="67" t="s">
        <v>132</v>
      </c>
      <c r="F169" s="68">
        <v>35</v>
      </c>
      <c r="G169" s="65"/>
      <c r="H169" s="69"/>
      <c r="I169" s="70"/>
      <c r="J169" s="70"/>
      <c r="K169" s="34" t="s">
        <v>65</v>
      </c>
      <c r="L169" s="77">
        <v>169</v>
      </c>
      <c r="M169" s="77"/>
      <c r="N169" s="72"/>
      <c r="O169" s="79" t="s">
        <v>591</v>
      </c>
      <c r="P169" s="81">
        <v>43748.64743055555</v>
      </c>
      <c r="Q169" s="79" t="s">
        <v>687</v>
      </c>
      <c r="R169" s="79"/>
      <c r="S169" s="79"/>
      <c r="T169" s="79"/>
      <c r="U169" s="79"/>
      <c r="V169" s="82" t="s">
        <v>1122</v>
      </c>
      <c r="W169" s="81">
        <v>43748.64743055555</v>
      </c>
      <c r="X169" s="82" t="s">
        <v>1342</v>
      </c>
      <c r="Y169" s="79"/>
      <c r="Z169" s="79"/>
      <c r="AA169" s="85" t="s">
        <v>1658</v>
      </c>
      <c r="AB169" s="85" t="s">
        <v>1896</v>
      </c>
      <c r="AC169" s="79" t="b">
        <v>0</v>
      </c>
      <c r="AD169" s="79">
        <v>2</v>
      </c>
      <c r="AE169" s="85" t="s">
        <v>1974</v>
      </c>
      <c r="AF169" s="79" t="b">
        <v>0</v>
      </c>
      <c r="AG169" s="79" t="s">
        <v>2020</v>
      </c>
      <c r="AH169" s="79"/>
      <c r="AI169" s="85" t="s">
        <v>1939</v>
      </c>
      <c r="AJ169" s="79" t="b">
        <v>0</v>
      </c>
      <c r="AK169" s="79">
        <v>0</v>
      </c>
      <c r="AL169" s="85" t="s">
        <v>1939</v>
      </c>
      <c r="AM169" s="79" t="s">
        <v>2037</v>
      </c>
      <c r="AN169" s="79" t="b">
        <v>0</v>
      </c>
      <c r="AO169" s="85" t="s">
        <v>1896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c r="BE169" s="49"/>
      <c r="BF169" s="48"/>
      <c r="BG169" s="49"/>
      <c r="BH169" s="48"/>
      <c r="BI169" s="49"/>
      <c r="BJ169" s="48"/>
      <c r="BK169" s="49"/>
      <c r="BL169" s="48"/>
    </row>
    <row r="170" spans="1:64" ht="15">
      <c r="A170" s="64" t="s">
        <v>311</v>
      </c>
      <c r="B170" s="64" t="s">
        <v>502</v>
      </c>
      <c r="C170" s="65" t="s">
        <v>6162</v>
      </c>
      <c r="D170" s="66">
        <v>3</v>
      </c>
      <c r="E170" s="67" t="s">
        <v>132</v>
      </c>
      <c r="F170" s="68">
        <v>35</v>
      </c>
      <c r="G170" s="65"/>
      <c r="H170" s="69"/>
      <c r="I170" s="70"/>
      <c r="J170" s="70"/>
      <c r="K170" s="34" t="s">
        <v>65</v>
      </c>
      <c r="L170" s="77">
        <v>170</v>
      </c>
      <c r="M170" s="77"/>
      <c r="N170" s="72"/>
      <c r="O170" s="79" t="s">
        <v>591</v>
      </c>
      <c r="P170" s="81">
        <v>43748.64743055555</v>
      </c>
      <c r="Q170" s="79" t="s">
        <v>687</v>
      </c>
      <c r="R170" s="79"/>
      <c r="S170" s="79"/>
      <c r="T170" s="79"/>
      <c r="U170" s="79"/>
      <c r="V170" s="82" t="s">
        <v>1122</v>
      </c>
      <c r="W170" s="81">
        <v>43748.64743055555</v>
      </c>
      <c r="X170" s="82" t="s">
        <v>1342</v>
      </c>
      <c r="Y170" s="79"/>
      <c r="Z170" s="79"/>
      <c r="AA170" s="85" t="s">
        <v>1658</v>
      </c>
      <c r="AB170" s="85" t="s">
        <v>1896</v>
      </c>
      <c r="AC170" s="79" t="b">
        <v>0</v>
      </c>
      <c r="AD170" s="79">
        <v>2</v>
      </c>
      <c r="AE170" s="85" t="s">
        <v>1974</v>
      </c>
      <c r="AF170" s="79" t="b">
        <v>0</v>
      </c>
      <c r="AG170" s="79" t="s">
        <v>2020</v>
      </c>
      <c r="AH170" s="79"/>
      <c r="AI170" s="85" t="s">
        <v>1939</v>
      </c>
      <c r="AJ170" s="79" t="b">
        <v>0</v>
      </c>
      <c r="AK170" s="79">
        <v>0</v>
      </c>
      <c r="AL170" s="85" t="s">
        <v>1939</v>
      </c>
      <c r="AM170" s="79" t="s">
        <v>2037</v>
      </c>
      <c r="AN170" s="79" t="b">
        <v>0</v>
      </c>
      <c r="AO170" s="85" t="s">
        <v>1896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12</v>
      </c>
      <c r="BD170" s="48"/>
      <c r="BE170" s="49"/>
      <c r="BF170" s="48"/>
      <c r="BG170" s="49"/>
      <c r="BH170" s="48"/>
      <c r="BI170" s="49"/>
      <c r="BJ170" s="48"/>
      <c r="BK170" s="49"/>
      <c r="BL170" s="48"/>
    </row>
    <row r="171" spans="1:64" ht="15">
      <c r="A171" s="64" t="s">
        <v>311</v>
      </c>
      <c r="B171" s="64" t="s">
        <v>503</v>
      </c>
      <c r="C171" s="65" t="s">
        <v>6162</v>
      </c>
      <c r="D171" s="66">
        <v>3</v>
      </c>
      <c r="E171" s="67" t="s">
        <v>132</v>
      </c>
      <c r="F171" s="68">
        <v>35</v>
      </c>
      <c r="G171" s="65"/>
      <c r="H171" s="69"/>
      <c r="I171" s="70"/>
      <c r="J171" s="70"/>
      <c r="K171" s="34" t="s">
        <v>65</v>
      </c>
      <c r="L171" s="77">
        <v>171</v>
      </c>
      <c r="M171" s="77"/>
      <c r="N171" s="72"/>
      <c r="O171" s="79" t="s">
        <v>591</v>
      </c>
      <c r="P171" s="81">
        <v>43748.64743055555</v>
      </c>
      <c r="Q171" s="79" t="s">
        <v>687</v>
      </c>
      <c r="R171" s="79"/>
      <c r="S171" s="79"/>
      <c r="T171" s="79"/>
      <c r="U171" s="79"/>
      <c r="V171" s="82" t="s">
        <v>1122</v>
      </c>
      <c r="W171" s="81">
        <v>43748.64743055555</v>
      </c>
      <c r="X171" s="82" t="s">
        <v>1342</v>
      </c>
      <c r="Y171" s="79"/>
      <c r="Z171" s="79"/>
      <c r="AA171" s="85" t="s">
        <v>1658</v>
      </c>
      <c r="AB171" s="85" t="s">
        <v>1896</v>
      </c>
      <c r="AC171" s="79" t="b">
        <v>0</v>
      </c>
      <c r="AD171" s="79">
        <v>2</v>
      </c>
      <c r="AE171" s="85" t="s">
        <v>1974</v>
      </c>
      <c r="AF171" s="79" t="b">
        <v>0</v>
      </c>
      <c r="AG171" s="79" t="s">
        <v>2020</v>
      </c>
      <c r="AH171" s="79"/>
      <c r="AI171" s="85" t="s">
        <v>1939</v>
      </c>
      <c r="AJ171" s="79" t="b">
        <v>0</v>
      </c>
      <c r="AK171" s="79">
        <v>0</v>
      </c>
      <c r="AL171" s="85" t="s">
        <v>1939</v>
      </c>
      <c r="AM171" s="79" t="s">
        <v>2037</v>
      </c>
      <c r="AN171" s="79" t="b">
        <v>0</v>
      </c>
      <c r="AO171" s="85" t="s">
        <v>1896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12</v>
      </c>
      <c r="BC171" s="78" t="str">
        <f>REPLACE(INDEX(GroupVertices[Group],MATCH(Edges[[#This Row],[Vertex 2]],GroupVertices[Vertex],0)),1,1,"")</f>
        <v>12</v>
      </c>
      <c r="BD171" s="48"/>
      <c r="BE171" s="49"/>
      <c r="BF171" s="48"/>
      <c r="BG171" s="49"/>
      <c r="BH171" s="48"/>
      <c r="BI171" s="49"/>
      <c r="BJ171" s="48"/>
      <c r="BK171" s="49"/>
      <c r="BL171" s="48"/>
    </row>
    <row r="172" spans="1:64" ht="15">
      <c r="A172" s="64" t="s">
        <v>311</v>
      </c>
      <c r="B172" s="64" t="s">
        <v>504</v>
      </c>
      <c r="C172" s="65" t="s">
        <v>6162</v>
      </c>
      <c r="D172" s="66">
        <v>3</v>
      </c>
      <c r="E172" s="67" t="s">
        <v>132</v>
      </c>
      <c r="F172" s="68">
        <v>35</v>
      </c>
      <c r="G172" s="65"/>
      <c r="H172" s="69"/>
      <c r="I172" s="70"/>
      <c r="J172" s="70"/>
      <c r="K172" s="34" t="s">
        <v>65</v>
      </c>
      <c r="L172" s="77">
        <v>172</v>
      </c>
      <c r="M172" s="77"/>
      <c r="N172" s="72"/>
      <c r="O172" s="79" t="s">
        <v>592</v>
      </c>
      <c r="P172" s="81">
        <v>43748.64743055555</v>
      </c>
      <c r="Q172" s="79" t="s">
        <v>687</v>
      </c>
      <c r="R172" s="79"/>
      <c r="S172" s="79"/>
      <c r="T172" s="79"/>
      <c r="U172" s="79"/>
      <c r="V172" s="82" t="s">
        <v>1122</v>
      </c>
      <c r="W172" s="81">
        <v>43748.64743055555</v>
      </c>
      <c r="X172" s="82" t="s">
        <v>1342</v>
      </c>
      <c r="Y172" s="79"/>
      <c r="Z172" s="79"/>
      <c r="AA172" s="85" t="s">
        <v>1658</v>
      </c>
      <c r="AB172" s="85" t="s">
        <v>1896</v>
      </c>
      <c r="AC172" s="79" t="b">
        <v>0</v>
      </c>
      <c r="AD172" s="79">
        <v>2</v>
      </c>
      <c r="AE172" s="85" t="s">
        <v>1974</v>
      </c>
      <c r="AF172" s="79" t="b">
        <v>0</v>
      </c>
      <c r="AG172" s="79" t="s">
        <v>2020</v>
      </c>
      <c r="AH172" s="79"/>
      <c r="AI172" s="85" t="s">
        <v>1939</v>
      </c>
      <c r="AJ172" s="79" t="b">
        <v>0</v>
      </c>
      <c r="AK172" s="79">
        <v>0</v>
      </c>
      <c r="AL172" s="85" t="s">
        <v>1939</v>
      </c>
      <c r="AM172" s="79" t="s">
        <v>2037</v>
      </c>
      <c r="AN172" s="79" t="b">
        <v>0</v>
      </c>
      <c r="AO172" s="85" t="s">
        <v>1896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12</v>
      </c>
      <c r="BC172" s="78" t="str">
        <f>REPLACE(INDEX(GroupVertices[Group],MATCH(Edges[[#This Row],[Vertex 2]],GroupVertices[Vertex],0)),1,1,"")</f>
        <v>12</v>
      </c>
      <c r="BD172" s="48">
        <v>0</v>
      </c>
      <c r="BE172" s="49">
        <v>0</v>
      </c>
      <c r="BF172" s="48">
        <v>0</v>
      </c>
      <c r="BG172" s="49">
        <v>0</v>
      </c>
      <c r="BH172" s="48">
        <v>0</v>
      </c>
      <c r="BI172" s="49">
        <v>0</v>
      </c>
      <c r="BJ172" s="48">
        <v>13</v>
      </c>
      <c r="BK172" s="49">
        <v>100</v>
      </c>
      <c r="BL172" s="48">
        <v>13</v>
      </c>
    </row>
    <row r="173" spans="1:64" ht="15">
      <c r="A173" s="64" t="s">
        <v>312</v>
      </c>
      <c r="B173" s="64" t="s">
        <v>505</v>
      </c>
      <c r="C173" s="65" t="s">
        <v>6162</v>
      </c>
      <c r="D173" s="66">
        <v>3</v>
      </c>
      <c r="E173" s="67" t="s">
        <v>132</v>
      </c>
      <c r="F173" s="68">
        <v>35</v>
      </c>
      <c r="G173" s="65"/>
      <c r="H173" s="69"/>
      <c r="I173" s="70"/>
      <c r="J173" s="70"/>
      <c r="K173" s="34" t="s">
        <v>65</v>
      </c>
      <c r="L173" s="77">
        <v>173</v>
      </c>
      <c r="M173" s="77"/>
      <c r="N173" s="72"/>
      <c r="O173" s="79" t="s">
        <v>592</v>
      </c>
      <c r="P173" s="81">
        <v>43748.64828703704</v>
      </c>
      <c r="Q173" s="79" t="s">
        <v>688</v>
      </c>
      <c r="R173" s="82" t="s">
        <v>876</v>
      </c>
      <c r="S173" s="79" t="s">
        <v>930</v>
      </c>
      <c r="T173" s="79"/>
      <c r="U173" s="79"/>
      <c r="V173" s="82" t="s">
        <v>1123</v>
      </c>
      <c r="W173" s="81">
        <v>43748.64828703704</v>
      </c>
      <c r="X173" s="82" t="s">
        <v>1343</v>
      </c>
      <c r="Y173" s="79"/>
      <c r="Z173" s="79"/>
      <c r="AA173" s="85" t="s">
        <v>1659</v>
      </c>
      <c r="AB173" s="85" t="s">
        <v>1897</v>
      </c>
      <c r="AC173" s="79" t="b">
        <v>0</v>
      </c>
      <c r="AD173" s="79">
        <v>0</v>
      </c>
      <c r="AE173" s="85" t="s">
        <v>1975</v>
      </c>
      <c r="AF173" s="79" t="b">
        <v>0</v>
      </c>
      <c r="AG173" s="79" t="s">
        <v>2026</v>
      </c>
      <c r="AH173" s="79"/>
      <c r="AI173" s="85" t="s">
        <v>1939</v>
      </c>
      <c r="AJ173" s="79" t="b">
        <v>0</v>
      </c>
      <c r="AK173" s="79">
        <v>0</v>
      </c>
      <c r="AL173" s="85" t="s">
        <v>1939</v>
      </c>
      <c r="AM173" s="79" t="s">
        <v>2035</v>
      </c>
      <c r="AN173" s="79" t="b">
        <v>0</v>
      </c>
      <c r="AO173" s="85" t="s">
        <v>1897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67</v>
      </c>
      <c r="BC173" s="78" t="str">
        <f>REPLACE(INDEX(GroupVertices[Group],MATCH(Edges[[#This Row],[Vertex 2]],GroupVertices[Vertex],0)),1,1,"")</f>
        <v>67</v>
      </c>
      <c r="BD173" s="48">
        <v>0</v>
      </c>
      <c r="BE173" s="49">
        <v>0</v>
      </c>
      <c r="BF173" s="48">
        <v>0</v>
      </c>
      <c r="BG173" s="49">
        <v>0</v>
      </c>
      <c r="BH173" s="48">
        <v>0</v>
      </c>
      <c r="BI173" s="49">
        <v>0</v>
      </c>
      <c r="BJ173" s="48">
        <v>1</v>
      </c>
      <c r="BK173" s="49">
        <v>100</v>
      </c>
      <c r="BL173" s="48">
        <v>1</v>
      </c>
    </row>
    <row r="174" spans="1:64" ht="15">
      <c r="A174" s="64" t="s">
        <v>313</v>
      </c>
      <c r="B174" s="64" t="s">
        <v>313</v>
      </c>
      <c r="C174" s="65" t="s">
        <v>6162</v>
      </c>
      <c r="D174" s="66">
        <v>3</v>
      </c>
      <c r="E174" s="67" t="s">
        <v>132</v>
      </c>
      <c r="F174" s="68">
        <v>35</v>
      </c>
      <c r="G174" s="65"/>
      <c r="H174" s="69"/>
      <c r="I174" s="70"/>
      <c r="J174" s="70"/>
      <c r="K174" s="34" t="s">
        <v>65</v>
      </c>
      <c r="L174" s="77">
        <v>174</v>
      </c>
      <c r="M174" s="77"/>
      <c r="N174" s="72"/>
      <c r="O174" s="79" t="s">
        <v>176</v>
      </c>
      <c r="P174" s="81">
        <v>43748.833333333336</v>
      </c>
      <c r="Q174" s="79" t="s">
        <v>689</v>
      </c>
      <c r="R174" s="82" t="s">
        <v>877</v>
      </c>
      <c r="S174" s="79" t="s">
        <v>930</v>
      </c>
      <c r="T174" s="79" t="s">
        <v>962</v>
      </c>
      <c r="U174" s="82" t="s">
        <v>995</v>
      </c>
      <c r="V174" s="82" t="s">
        <v>995</v>
      </c>
      <c r="W174" s="81">
        <v>43748.833333333336</v>
      </c>
      <c r="X174" s="82" t="s">
        <v>1344</v>
      </c>
      <c r="Y174" s="79"/>
      <c r="Z174" s="79"/>
      <c r="AA174" s="85" t="s">
        <v>1660</v>
      </c>
      <c r="AB174" s="79"/>
      <c r="AC174" s="79" t="b">
        <v>0</v>
      </c>
      <c r="AD174" s="79">
        <v>0</v>
      </c>
      <c r="AE174" s="85" t="s">
        <v>1939</v>
      </c>
      <c r="AF174" s="79" t="b">
        <v>0</v>
      </c>
      <c r="AG174" s="79" t="s">
        <v>2027</v>
      </c>
      <c r="AH174" s="79"/>
      <c r="AI174" s="85" t="s">
        <v>1939</v>
      </c>
      <c r="AJ174" s="79" t="b">
        <v>0</v>
      </c>
      <c r="AK174" s="79">
        <v>0</v>
      </c>
      <c r="AL174" s="85" t="s">
        <v>1939</v>
      </c>
      <c r="AM174" s="79" t="s">
        <v>2040</v>
      </c>
      <c r="AN174" s="79" t="b">
        <v>0</v>
      </c>
      <c r="AO174" s="85" t="s">
        <v>1660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12</v>
      </c>
      <c r="BK174" s="49">
        <v>100</v>
      </c>
      <c r="BL174" s="48">
        <v>12</v>
      </c>
    </row>
    <row r="175" spans="1:64" ht="15">
      <c r="A175" s="64" t="s">
        <v>314</v>
      </c>
      <c r="B175" s="64" t="s">
        <v>506</v>
      </c>
      <c r="C175" s="65" t="s">
        <v>6162</v>
      </c>
      <c r="D175" s="66">
        <v>3</v>
      </c>
      <c r="E175" s="67" t="s">
        <v>132</v>
      </c>
      <c r="F175" s="68">
        <v>35</v>
      </c>
      <c r="G175" s="65"/>
      <c r="H175" s="69"/>
      <c r="I175" s="70"/>
      <c r="J175" s="70"/>
      <c r="K175" s="34" t="s">
        <v>65</v>
      </c>
      <c r="L175" s="77">
        <v>175</v>
      </c>
      <c r="M175" s="77"/>
      <c r="N175" s="72"/>
      <c r="O175" s="79" t="s">
        <v>591</v>
      </c>
      <c r="P175" s="81">
        <v>43748.83341435185</v>
      </c>
      <c r="Q175" s="79" t="s">
        <v>690</v>
      </c>
      <c r="R175" s="82" t="s">
        <v>878</v>
      </c>
      <c r="S175" s="79" t="s">
        <v>931</v>
      </c>
      <c r="T175" s="79" t="s">
        <v>963</v>
      </c>
      <c r="U175" s="79"/>
      <c r="V175" s="82" t="s">
        <v>1124</v>
      </c>
      <c r="W175" s="81">
        <v>43748.83341435185</v>
      </c>
      <c r="X175" s="82" t="s">
        <v>1345</v>
      </c>
      <c r="Y175" s="79"/>
      <c r="Z175" s="79"/>
      <c r="AA175" s="85" t="s">
        <v>1661</v>
      </c>
      <c r="AB175" s="79"/>
      <c r="AC175" s="79" t="b">
        <v>0</v>
      </c>
      <c r="AD175" s="79">
        <v>0</v>
      </c>
      <c r="AE175" s="85" t="s">
        <v>1939</v>
      </c>
      <c r="AF175" s="79" t="b">
        <v>0</v>
      </c>
      <c r="AG175" s="79" t="s">
        <v>2020</v>
      </c>
      <c r="AH175" s="79"/>
      <c r="AI175" s="85" t="s">
        <v>1939</v>
      </c>
      <c r="AJ175" s="79" t="b">
        <v>0</v>
      </c>
      <c r="AK175" s="79">
        <v>0</v>
      </c>
      <c r="AL175" s="85" t="s">
        <v>1939</v>
      </c>
      <c r="AM175" s="79" t="s">
        <v>2047</v>
      </c>
      <c r="AN175" s="79" t="b">
        <v>0</v>
      </c>
      <c r="AO175" s="85" t="s">
        <v>1661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66</v>
      </c>
      <c r="BC175" s="78" t="str">
        <f>REPLACE(INDEX(GroupVertices[Group],MATCH(Edges[[#This Row],[Vertex 2]],GroupVertices[Vertex],0)),1,1,"")</f>
        <v>66</v>
      </c>
      <c r="BD175" s="48">
        <v>0</v>
      </c>
      <c r="BE175" s="49">
        <v>0</v>
      </c>
      <c r="BF175" s="48">
        <v>1</v>
      </c>
      <c r="BG175" s="49">
        <v>5</v>
      </c>
      <c r="BH175" s="48">
        <v>0</v>
      </c>
      <c r="BI175" s="49">
        <v>0</v>
      </c>
      <c r="BJ175" s="48">
        <v>19</v>
      </c>
      <c r="BK175" s="49">
        <v>95</v>
      </c>
      <c r="BL175" s="48">
        <v>20</v>
      </c>
    </row>
    <row r="176" spans="1:64" ht="15">
      <c r="A176" s="64" t="s">
        <v>315</v>
      </c>
      <c r="B176" s="64" t="s">
        <v>315</v>
      </c>
      <c r="C176" s="65" t="s">
        <v>6163</v>
      </c>
      <c r="D176" s="66">
        <v>5.333333333333334</v>
      </c>
      <c r="E176" s="67" t="s">
        <v>136</v>
      </c>
      <c r="F176" s="68">
        <v>27.333333333333332</v>
      </c>
      <c r="G176" s="65"/>
      <c r="H176" s="69"/>
      <c r="I176" s="70"/>
      <c r="J176" s="70"/>
      <c r="K176" s="34" t="s">
        <v>65</v>
      </c>
      <c r="L176" s="77">
        <v>176</v>
      </c>
      <c r="M176" s="77"/>
      <c r="N176" s="72"/>
      <c r="O176" s="79" t="s">
        <v>176</v>
      </c>
      <c r="P176" s="81">
        <v>43744.905752314815</v>
      </c>
      <c r="Q176" s="79" t="s">
        <v>691</v>
      </c>
      <c r="R176" s="82" t="s">
        <v>879</v>
      </c>
      <c r="S176" s="79" t="s">
        <v>932</v>
      </c>
      <c r="T176" s="79"/>
      <c r="U176" s="79"/>
      <c r="V176" s="82" t="s">
        <v>1125</v>
      </c>
      <c r="W176" s="81">
        <v>43744.905752314815</v>
      </c>
      <c r="X176" s="82" t="s">
        <v>1346</v>
      </c>
      <c r="Y176" s="79"/>
      <c r="Z176" s="79"/>
      <c r="AA176" s="85" t="s">
        <v>1662</v>
      </c>
      <c r="AB176" s="79"/>
      <c r="AC176" s="79" t="b">
        <v>0</v>
      </c>
      <c r="AD176" s="79">
        <v>0</v>
      </c>
      <c r="AE176" s="85" t="s">
        <v>1939</v>
      </c>
      <c r="AF176" s="79" t="b">
        <v>0</v>
      </c>
      <c r="AG176" s="79" t="s">
        <v>2023</v>
      </c>
      <c r="AH176" s="79"/>
      <c r="AI176" s="85" t="s">
        <v>1939</v>
      </c>
      <c r="AJ176" s="79" t="b">
        <v>0</v>
      </c>
      <c r="AK176" s="79">
        <v>0</v>
      </c>
      <c r="AL176" s="85" t="s">
        <v>1939</v>
      </c>
      <c r="AM176" s="79" t="s">
        <v>2048</v>
      </c>
      <c r="AN176" s="79" t="b">
        <v>0</v>
      </c>
      <c r="AO176" s="85" t="s">
        <v>1662</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2</v>
      </c>
      <c r="BE176" s="49">
        <v>10</v>
      </c>
      <c r="BF176" s="48">
        <v>0</v>
      </c>
      <c r="BG176" s="49">
        <v>0</v>
      </c>
      <c r="BH176" s="48">
        <v>0</v>
      </c>
      <c r="BI176" s="49">
        <v>0</v>
      </c>
      <c r="BJ176" s="48">
        <v>18</v>
      </c>
      <c r="BK176" s="49">
        <v>90</v>
      </c>
      <c r="BL176" s="48">
        <v>20</v>
      </c>
    </row>
    <row r="177" spans="1:64" ht="15">
      <c r="A177" s="64" t="s">
        <v>315</v>
      </c>
      <c r="B177" s="64" t="s">
        <v>315</v>
      </c>
      <c r="C177" s="65" t="s">
        <v>6163</v>
      </c>
      <c r="D177" s="66">
        <v>5.333333333333334</v>
      </c>
      <c r="E177" s="67" t="s">
        <v>136</v>
      </c>
      <c r="F177" s="68">
        <v>27.333333333333332</v>
      </c>
      <c r="G177" s="65"/>
      <c r="H177" s="69"/>
      <c r="I177" s="70"/>
      <c r="J177" s="70"/>
      <c r="K177" s="34" t="s">
        <v>65</v>
      </c>
      <c r="L177" s="77">
        <v>177</v>
      </c>
      <c r="M177" s="77"/>
      <c r="N177" s="72"/>
      <c r="O177" s="79" t="s">
        <v>176</v>
      </c>
      <c r="P177" s="81">
        <v>43748.90576388889</v>
      </c>
      <c r="Q177" s="79" t="s">
        <v>691</v>
      </c>
      <c r="R177" s="82" t="s">
        <v>879</v>
      </c>
      <c r="S177" s="79" t="s">
        <v>932</v>
      </c>
      <c r="T177" s="79"/>
      <c r="U177" s="79"/>
      <c r="V177" s="82" t="s">
        <v>1125</v>
      </c>
      <c r="W177" s="81">
        <v>43748.90576388889</v>
      </c>
      <c r="X177" s="82" t="s">
        <v>1347</v>
      </c>
      <c r="Y177" s="79"/>
      <c r="Z177" s="79"/>
      <c r="AA177" s="85" t="s">
        <v>1663</v>
      </c>
      <c r="AB177" s="79"/>
      <c r="AC177" s="79" t="b">
        <v>0</v>
      </c>
      <c r="AD177" s="79">
        <v>0</v>
      </c>
      <c r="AE177" s="85" t="s">
        <v>1939</v>
      </c>
      <c r="AF177" s="79" t="b">
        <v>0</v>
      </c>
      <c r="AG177" s="79" t="s">
        <v>2023</v>
      </c>
      <c r="AH177" s="79"/>
      <c r="AI177" s="85" t="s">
        <v>1939</v>
      </c>
      <c r="AJ177" s="79" t="b">
        <v>0</v>
      </c>
      <c r="AK177" s="79">
        <v>0</v>
      </c>
      <c r="AL177" s="85" t="s">
        <v>1939</v>
      </c>
      <c r="AM177" s="79" t="s">
        <v>2048</v>
      </c>
      <c r="AN177" s="79" t="b">
        <v>0</v>
      </c>
      <c r="AO177" s="85" t="s">
        <v>1663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2</v>
      </c>
      <c r="BE177" s="49">
        <v>10</v>
      </c>
      <c r="BF177" s="48">
        <v>0</v>
      </c>
      <c r="BG177" s="49">
        <v>0</v>
      </c>
      <c r="BH177" s="48">
        <v>0</v>
      </c>
      <c r="BI177" s="49">
        <v>0</v>
      </c>
      <c r="BJ177" s="48">
        <v>18</v>
      </c>
      <c r="BK177" s="49">
        <v>90</v>
      </c>
      <c r="BL177" s="48">
        <v>20</v>
      </c>
    </row>
    <row r="178" spans="1:64" ht="15">
      <c r="A178" s="64" t="s">
        <v>316</v>
      </c>
      <c r="B178" s="64" t="s">
        <v>507</v>
      </c>
      <c r="C178" s="65" t="s">
        <v>6162</v>
      </c>
      <c r="D178" s="66">
        <v>3</v>
      </c>
      <c r="E178" s="67" t="s">
        <v>132</v>
      </c>
      <c r="F178" s="68">
        <v>35</v>
      </c>
      <c r="G178" s="65"/>
      <c r="H178" s="69"/>
      <c r="I178" s="70"/>
      <c r="J178" s="70"/>
      <c r="K178" s="34" t="s">
        <v>65</v>
      </c>
      <c r="L178" s="77">
        <v>178</v>
      </c>
      <c r="M178" s="77"/>
      <c r="N178" s="72"/>
      <c r="O178" s="79" t="s">
        <v>592</v>
      </c>
      <c r="P178" s="81">
        <v>43749.14443287037</v>
      </c>
      <c r="Q178" s="79" t="s">
        <v>692</v>
      </c>
      <c r="R178" s="79"/>
      <c r="S178" s="79"/>
      <c r="T178" s="79"/>
      <c r="U178" s="79"/>
      <c r="V178" s="82" t="s">
        <v>1126</v>
      </c>
      <c r="W178" s="81">
        <v>43749.14443287037</v>
      </c>
      <c r="X178" s="82" t="s">
        <v>1348</v>
      </c>
      <c r="Y178" s="79"/>
      <c r="Z178" s="79"/>
      <c r="AA178" s="85" t="s">
        <v>1664</v>
      </c>
      <c r="AB178" s="85" t="s">
        <v>1898</v>
      </c>
      <c r="AC178" s="79" t="b">
        <v>0</v>
      </c>
      <c r="AD178" s="79">
        <v>0</v>
      </c>
      <c r="AE178" s="85" t="s">
        <v>1976</v>
      </c>
      <c r="AF178" s="79" t="b">
        <v>0</v>
      </c>
      <c r="AG178" s="79" t="s">
        <v>2020</v>
      </c>
      <c r="AH178" s="79"/>
      <c r="AI178" s="85" t="s">
        <v>1939</v>
      </c>
      <c r="AJ178" s="79" t="b">
        <v>0</v>
      </c>
      <c r="AK178" s="79">
        <v>0</v>
      </c>
      <c r="AL178" s="85" t="s">
        <v>1939</v>
      </c>
      <c r="AM178" s="79" t="s">
        <v>2038</v>
      </c>
      <c r="AN178" s="79" t="b">
        <v>0</v>
      </c>
      <c r="AO178" s="85" t="s">
        <v>1898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65</v>
      </c>
      <c r="BC178" s="78" t="str">
        <f>REPLACE(INDEX(GroupVertices[Group],MATCH(Edges[[#This Row],[Vertex 2]],GroupVertices[Vertex],0)),1,1,"")</f>
        <v>65</v>
      </c>
      <c r="BD178" s="48">
        <v>0</v>
      </c>
      <c r="BE178" s="49">
        <v>0</v>
      </c>
      <c r="BF178" s="48">
        <v>0</v>
      </c>
      <c r="BG178" s="49">
        <v>0</v>
      </c>
      <c r="BH178" s="48">
        <v>0</v>
      </c>
      <c r="BI178" s="49">
        <v>0</v>
      </c>
      <c r="BJ178" s="48">
        <v>24</v>
      </c>
      <c r="BK178" s="49">
        <v>100</v>
      </c>
      <c r="BL178" s="48">
        <v>24</v>
      </c>
    </row>
    <row r="179" spans="1:64" ht="15">
      <c r="A179" s="64" t="s">
        <v>317</v>
      </c>
      <c r="B179" s="64" t="s">
        <v>508</v>
      </c>
      <c r="C179" s="65" t="s">
        <v>6162</v>
      </c>
      <c r="D179" s="66">
        <v>3</v>
      </c>
      <c r="E179" s="67" t="s">
        <v>132</v>
      </c>
      <c r="F179" s="68">
        <v>35</v>
      </c>
      <c r="G179" s="65"/>
      <c r="H179" s="69"/>
      <c r="I179" s="70"/>
      <c r="J179" s="70"/>
      <c r="K179" s="34" t="s">
        <v>65</v>
      </c>
      <c r="L179" s="77">
        <v>179</v>
      </c>
      <c r="M179" s="77"/>
      <c r="N179" s="72"/>
      <c r="O179" s="79" t="s">
        <v>592</v>
      </c>
      <c r="P179" s="81">
        <v>43749.500127314815</v>
      </c>
      <c r="Q179" s="79" t="s">
        <v>693</v>
      </c>
      <c r="R179" s="79"/>
      <c r="S179" s="79"/>
      <c r="T179" s="79"/>
      <c r="U179" s="79"/>
      <c r="V179" s="82" t="s">
        <v>1127</v>
      </c>
      <c r="W179" s="81">
        <v>43749.500127314815</v>
      </c>
      <c r="X179" s="82" t="s">
        <v>1349</v>
      </c>
      <c r="Y179" s="79"/>
      <c r="Z179" s="79"/>
      <c r="AA179" s="85" t="s">
        <v>1665</v>
      </c>
      <c r="AB179" s="85" t="s">
        <v>1899</v>
      </c>
      <c r="AC179" s="79" t="b">
        <v>0</v>
      </c>
      <c r="AD179" s="79">
        <v>4</v>
      </c>
      <c r="AE179" s="85" t="s">
        <v>1977</v>
      </c>
      <c r="AF179" s="79" t="b">
        <v>0</v>
      </c>
      <c r="AG179" s="79" t="s">
        <v>2020</v>
      </c>
      <c r="AH179" s="79"/>
      <c r="AI179" s="85" t="s">
        <v>1939</v>
      </c>
      <c r="AJ179" s="79" t="b">
        <v>0</v>
      </c>
      <c r="AK179" s="79">
        <v>0</v>
      </c>
      <c r="AL179" s="85" t="s">
        <v>1939</v>
      </c>
      <c r="AM179" s="79" t="s">
        <v>2037</v>
      </c>
      <c r="AN179" s="79" t="b">
        <v>0</v>
      </c>
      <c r="AO179" s="85" t="s">
        <v>1899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64</v>
      </c>
      <c r="BC179" s="78" t="str">
        <f>REPLACE(INDEX(GroupVertices[Group],MATCH(Edges[[#This Row],[Vertex 2]],GroupVertices[Vertex],0)),1,1,"")</f>
        <v>64</v>
      </c>
      <c r="BD179" s="48">
        <v>3</v>
      </c>
      <c r="BE179" s="49">
        <v>11.538461538461538</v>
      </c>
      <c r="BF179" s="48">
        <v>1</v>
      </c>
      <c r="BG179" s="49">
        <v>3.8461538461538463</v>
      </c>
      <c r="BH179" s="48">
        <v>0</v>
      </c>
      <c r="BI179" s="49">
        <v>0</v>
      </c>
      <c r="BJ179" s="48">
        <v>22</v>
      </c>
      <c r="BK179" s="49">
        <v>84.61538461538461</v>
      </c>
      <c r="BL179" s="48">
        <v>26</v>
      </c>
    </row>
    <row r="180" spans="1:64" ht="15">
      <c r="A180" s="64" t="s">
        <v>318</v>
      </c>
      <c r="B180" s="64" t="s">
        <v>318</v>
      </c>
      <c r="C180" s="65" t="s">
        <v>6162</v>
      </c>
      <c r="D180" s="66">
        <v>3</v>
      </c>
      <c r="E180" s="67" t="s">
        <v>132</v>
      </c>
      <c r="F180" s="68">
        <v>35</v>
      </c>
      <c r="G180" s="65"/>
      <c r="H180" s="69"/>
      <c r="I180" s="70"/>
      <c r="J180" s="70"/>
      <c r="K180" s="34" t="s">
        <v>65</v>
      </c>
      <c r="L180" s="77">
        <v>180</v>
      </c>
      <c r="M180" s="77"/>
      <c r="N180" s="72"/>
      <c r="O180" s="79" t="s">
        <v>176</v>
      </c>
      <c r="P180" s="81">
        <v>43749.535474537035</v>
      </c>
      <c r="Q180" s="79" t="s">
        <v>694</v>
      </c>
      <c r="R180" s="79"/>
      <c r="S180" s="79"/>
      <c r="T180" s="79"/>
      <c r="U180" s="79"/>
      <c r="V180" s="82" t="s">
        <v>1128</v>
      </c>
      <c r="W180" s="81">
        <v>43749.535474537035</v>
      </c>
      <c r="X180" s="82" t="s">
        <v>1350</v>
      </c>
      <c r="Y180" s="79"/>
      <c r="Z180" s="79"/>
      <c r="AA180" s="85" t="s">
        <v>1666</v>
      </c>
      <c r="AB180" s="79"/>
      <c r="AC180" s="79" t="b">
        <v>0</v>
      </c>
      <c r="AD180" s="79">
        <v>0</v>
      </c>
      <c r="AE180" s="85" t="s">
        <v>1939</v>
      </c>
      <c r="AF180" s="79" t="b">
        <v>0</v>
      </c>
      <c r="AG180" s="79" t="s">
        <v>2020</v>
      </c>
      <c r="AH180" s="79"/>
      <c r="AI180" s="85" t="s">
        <v>1939</v>
      </c>
      <c r="AJ180" s="79" t="b">
        <v>0</v>
      </c>
      <c r="AK180" s="79">
        <v>0</v>
      </c>
      <c r="AL180" s="85" t="s">
        <v>1939</v>
      </c>
      <c r="AM180" s="79" t="s">
        <v>2037</v>
      </c>
      <c r="AN180" s="79" t="b">
        <v>0</v>
      </c>
      <c r="AO180" s="85" t="s">
        <v>1666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11.11111111111111</v>
      </c>
      <c r="BF180" s="48">
        <v>0</v>
      </c>
      <c r="BG180" s="49">
        <v>0</v>
      </c>
      <c r="BH180" s="48">
        <v>0</v>
      </c>
      <c r="BI180" s="49">
        <v>0</v>
      </c>
      <c r="BJ180" s="48">
        <v>8</v>
      </c>
      <c r="BK180" s="49">
        <v>88.88888888888889</v>
      </c>
      <c r="BL180" s="48">
        <v>9</v>
      </c>
    </row>
    <row r="181" spans="1:64" ht="15">
      <c r="A181" s="64" t="s">
        <v>319</v>
      </c>
      <c r="B181" s="64" t="s">
        <v>509</v>
      </c>
      <c r="C181" s="65" t="s">
        <v>6162</v>
      </c>
      <c r="D181" s="66">
        <v>3</v>
      </c>
      <c r="E181" s="67" t="s">
        <v>132</v>
      </c>
      <c r="F181" s="68">
        <v>35</v>
      </c>
      <c r="G181" s="65"/>
      <c r="H181" s="69"/>
      <c r="I181" s="70"/>
      <c r="J181" s="70"/>
      <c r="K181" s="34" t="s">
        <v>65</v>
      </c>
      <c r="L181" s="77">
        <v>181</v>
      </c>
      <c r="M181" s="77"/>
      <c r="N181" s="72"/>
      <c r="O181" s="79" t="s">
        <v>592</v>
      </c>
      <c r="P181" s="81">
        <v>43749.66971064815</v>
      </c>
      <c r="Q181" s="79" t="s">
        <v>695</v>
      </c>
      <c r="R181" s="79"/>
      <c r="S181" s="79"/>
      <c r="T181" s="79"/>
      <c r="U181" s="82" t="s">
        <v>996</v>
      </c>
      <c r="V181" s="82" t="s">
        <v>996</v>
      </c>
      <c r="W181" s="81">
        <v>43749.66971064815</v>
      </c>
      <c r="X181" s="82" t="s">
        <v>1351</v>
      </c>
      <c r="Y181" s="79"/>
      <c r="Z181" s="79"/>
      <c r="AA181" s="85" t="s">
        <v>1667</v>
      </c>
      <c r="AB181" s="85" t="s">
        <v>1900</v>
      </c>
      <c r="AC181" s="79" t="b">
        <v>0</v>
      </c>
      <c r="AD181" s="79">
        <v>1</v>
      </c>
      <c r="AE181" s="85" t="s">
        <v>1978</v>
      </c>
      <c r="AF181" s="79" t="b">
        <v>0</v>
      </c>
      <c r="AG181" s="79" t="s">
        <v>2020</v>
      </c>
      <c r="AH181" s="79"/>
      <c r="AI181" s="85" t="s">
        <v>1939</v>
      </c>
      <c r="AJ181" s="79" t="b">
        <v>0</v>
      </c>
      <c r="AK181" s="79">
        <v>0</v>
      </c>
      <c r="AL181" s="85" t="s">
        <v>1939</v>
      </c>
      <c r="AM181" s="79" t="s">
        <v>2037</v>
      </c>
      <c r="AN181" s="79" t="b">
        <v>0</v>
      </c>
      <c r="AO181" s="85" t="s">
        <v>1900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63</v>
      </c>
      <c r="BC181" s="78" t="str">
        <f>REPLACE(INDEX(GroupVertices[Group],MATCH(Edges[[#This Row],[Vertex 2]],GroupVertices[Vertex],0)),1,1,"")</f>
        <v>63</v>
      </c>
      <c r="BD181" s="48">
        <v>5</v>
      </c>
      <c r="BE181" s="49">
        <v>8.928571428571429</v>
      </c>
      <c r="BF181" s="48">
        <v>6</v>
      </c>
      <c r="BG181" s="49">
        <v>10.714285714285714</v>
      </c>
      <c r="BH181" s="48">
        <v>0</v>
      </c>
      <c r="BI181" s="49">
        <v>0</v>
      </c>
      <c r="BJ181" s="48">
        <v>45</v>
      </c>
      <c r="BK181" s="49">
        <v>80.35714285714286</v>
      </c>
      <c r="BL181" s="48">
        <v>56</v>
      </c>
    </row>
    <row r="182" spans="1:64" ht="15">
      <c r="A182" s="64" t="s">
        <v>320</v>
      </c>
      <c r="B182" s="64" t="s">
        <v>510</v>
      </c>
      <c r="C182" s="65" t="s">
        <v>6162</v>
      </c>
      <c r="D182" s="66">
        <v>3</v>
      </c>
      <c r="E182" s="67" t="s">
        <v>132</v>
      </c>
      <c r="F182" s="68">
        <v>35</v>
      </c>
      <c r="G182" s="65"/>
      <c r="H182" s="69"/>
      <c r="I182" s="70"/>
      <c r="J182" s="70"/>
      <c r="K182" s="34" t="s">
        <v>65</v>
      </c>
      <c r="L182" s="77">
        <v>182</v>
      </c>
      <c r="M182" s="77"/>
      <c r="N182" s="72"/>
      <c r="O182" s="79" t="s">
        <v>592</v>
      </c>
      <c r="P182" s="81">
        <v>43749.6827662037</v>
      </c>
      <c r="Q182" s="79" t="s">
        <v>696</v>
      </c>
      <c r="R182" s="79"/>
      <c r="S182" s="79"/>
      <c r="T182" s="79"/>
      <c r="U182" s="79"/>
      <c r="V182" s="82" t="s">
        <v>1129</v>
      </c>
      <c r="W182" s="81">
        <v>43749.6827662037</v>
      </c>
      <c r="X182" s="82" t="s">
        <v>1352</v>
      </c>
      <c r="Y182" s="79"/>
      <c r="Z182" s="79"/>
      <c r="AA182" s="85" t="s">
        <v>1668</v>
      </c>
      <c r="AB182" s="85" t="s">
        <v>1901</v>
      </c>
      <c r="AC182" s="79" t="b">
        <v>0</v>
      </c>
      <c r="AD182" s="79">
        <v>2</v>
      </c>
      <c r="AE182" s="85" t="s">
        <v>1979</v>
      </c>
      <c r="AF182" s="79" t="b">
        <v>0</v>
      </c>
      <c r="AG182" s="79" t="s">
        <v>2020</v>
      </c>
      <c r="AH182" s="79"/>
      <c r="AI182" s="85" t="s">
        <v>1939</v>
      </c>
      <c r="AJ182" s="79" t="b">
        <v>0</v>
      </c>
      <c r="AK182" s="79">
        <v>0</v>
      </c>
      <c r="AL182" s="85" t="s">
        <v>1939</v>
      </c>
      <c r="AM182" s="79" t="s">
        <v>2037</v>
      </c>
      <c r="AN182" s="79" t="b">
        <v>0</v>
      </c>
      <c r="AO182" s="85" t="s">
        <v>1901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62</v>
      </c>
      <c r="BC182" s="78" t="str">
        <f>REPLACE(INDEX(GroupVertices[Group],MATCH(Edges[[#This Row],[Vertex 2]],GroupVertices[Vertex],0)),1,1,"")</f>
        <v>62</v>
      </c>
      <c r="BD182" s="48">
        <v>3</v>
      </c>
      <c r="BE182" s="49">
        <v>5.555555555555555</v>
      </c>
      <c r="BF182" s="48">
        <v>0</v>
      </c>
      <c r="BG182" s="49">
        <v>0</v>
      </c>
      <c r="BH182" s="48">
        <v>0</v>
      </c>
      <c r="BI182" s="49">
        <v>0</v>
      </c>
      <c r="BJ182" s="48">
        <v>51</v>
      </c>
      <c r="BK182" s="49">
        <v>94.44444444444444</v>
      </c>
      <c r="BL182" s="48">
        <v>54</v>
      </c>
    </row>
    <row r="183" spans="1:64" ht="15">
      <c r="A183" s="64" t="s">
        <v>321</v>
      </c>
      <c r="B183" s="64" t="s">
        <v>321</v>
      </c>
      <c r="C183" s="65" t="s">
        <v>6162</v>
      </c>
      <c r="D183" s="66">
        <v>3</v>
      </c>
      <c r="E183" s="67" t="s">
        <v>132</v>
      </c>
      <c r="F183" s="68">
        <v>35</v>
      </c>
      <c r="G183" s="65"/>
      <c r="H183" s="69"/>
      <c r="I183" s="70"/>
      <c r="J183" s="70"/>
      <c r="K183" s="34" t="s">
        <v>65</v>
      </c>
      <c r="L183" s="77">
        <v>183</v>
      </c>
      <c r="M183" s="77"/>
      <c r="N183" s="72"/>
      <c r="O183" s="79" t="s">
        <v>176</v>
      </c>
      <c r="P183" s="81">
        <v>43749.7853125</v>
      </c>
      <c r="Q183" s="79" t="s">
        <v>697</v>
      </c>
      <c r="R183" s="79"/>
      <c r="S183" s="79"/>
      <c r="T183" s="79"/>
      <c r="U183" s="79"/>
      <c r="V183" s="82" t="s">
        <v>1130</v>
      </c>
      <c r="W183" s="81">
        <v>43749.7853125</v>
      </c>
      <c r="X183" s="82" t="s">
        <v>1353</v>
      </c>
      <c r="Y183" s="79"/>
      <c r="Z183" s="79"/>
      <c r="AA183" s="85" t="s">
        <v>1669</v>
      </c>
      <c r="AB183" s="79"/>
      <c r="AC183" s="79" t="b">
        <v>0</v>
      </c>
      <c r="AD183" s="79">
        <v>13</v>
      </c>
      <c r="AE183" s="85" t="s">
        <v>1939</v>
      </c>
      <c r="AF183" s="79" t="b">
        <v>0</v>
      </c>
      <c r="AG183" s="79" t="s">
        <v>2020</v>
      </c>
      <c r="AH183" s="79"/>
      <c r="AI183" s="85" t="s">
        <v>1939</v>
      </c>
      <c r="AJ183" s="79" t="b">
        <v>0</v>
      </c>
      <c r="AK183" s="79">
        <v>0</v>
      </c>
      <c r="AL183" s="85" t="s">
        <v>1939</v>
      </c>
      <c r="AM183" s="79" t="s">
        <v>2037</v>
      </c>
      <c r="AN183" s="79" t="b">
        <v>0</v>
      </c>
      <c r="AO183" s="85" t="s">
        <v>1669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13.333333333333334</v>
      </c>
      <c r="BF183" s="48">
        <v>0</v>
      </c>
      <c r="BG183" s="49">
        <v>0</v>
      </c>
      <c r="BH183" s="48">
        <v>0</v>
      </c>
      <c r="BI183" s="49">
        <v>0</v>
      </c>
      <c r="BJ183" s="48">
        <v>13</v>
      </c>
      <c r="BK183" s="49">
        <v>86.66666666666667</v>
      </c>
      <c r="BL183" s="48">
        <v>15</v>
      </c>
    </row>
    <row r="184" spans="1:64" ht="15">
      <c r="A184" s="64" t="s">
        <v>322</v>
      </c>
      <c r="B184" s="64" t="s">
        <v>511</v>
      </c>
      <c r="C184" s="65" t="s">
        <v>6162</v>
      </c>
      <c r="D184" s="66">
        <v>3</v>
      </c>
      <c r="E184" s="67" t="s">
        <v>132</v>
      </c>
      <c r="F184" s="68">
        <v>35</v>
      </c>
      <c r="G184" s="65"/>
      <c r="H184" s="69"/>
      <c r="I184" s="70"/>
      <c r="J184" s="70"/>
      <c r="K184" s="34" t="s">
        <v>65</v>
      </c>
      <c r="L184" s="77">
        <v>184</v>
      </c>
      <c r="M184" s="77"/>
      <c r="N184" s="72"/>
      <c r="O184" s="79" t="s">
        <v>592</v>
      </c>
      <c r="P184" s="81">
        <v>43749.56791666667</v>
      </c>
      <c r="Q184" s="79" t="s">
        <v>698</v>
      </c>
      <c r="R184" s="79"/>
      <c r="S184" s="79"/>
      <c r="T184" s="79"/>
      <c r="U184" s="79"/>
      <c r="V184" s="82" t="s">
        <v>1131</v>
      </c>
      <c r="W184" s="81">
        <v>43749.56791666667</v>
      </c>
      <c r="X184" s="82" t="s">
        <v>1354</v>
      </c>
      <c r="Y184" s="79"/>
      <c r="Z184" s="79"/>
      <c r="AA184" s="85" t="s">
        <v>1670</v>
      </c>
      <c r="AB184" s="85" t="s">
        <v>1902</v>
      </c>
      <c r="AC184" s="79" t="b">
        <v>0</v>
      </c>
      <c r="AD184" s="79">
        <v>0</v>
      </c>
      <c r="AE184" s="85" t="s">
        <v>1980</v>
      </c>
      <c r="AF184" s="79" t="b">
        <v>0</v>
      </c>
      <c r="AG184" s="79" t="s">
        <v>2022</v>
      </c>
      <c r="AH184" s="79"/>
      <c r="AI184" s="85" t="s">
        <v>1939</v>
      </c>
      <c r="AJ184" s="79" t="b">
        <v>0</v>
      </c>
      <c r="AK184" s="79">
        <v>1</v>
      </c>
      <c r="AL184" s="85" t="s">
        <v>1939</v>
      </c>
      <c r="AM184" s="79" t="s">
        <v>2038</v>
      </c>
      <c r="AN184" s="79" t="b">
        <v>0</v>
      </c>
      <c r="AO184" s="85" t="s">
        <v>1902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32</v>
      </c>
      <c r="BC184" s="78" t="str">
        <f>REPLACE(INDEX(GroupVertices[Group],MATCH(Edges[[#This Row],[Vertex 2]],GroupVertices[Vertex],0)),1,1,"")</f>
        <v>32</v>
      </c>
      <c r="BD184" s="48">
        <v>0</v>
      </c>
      <c r="BE184" s="49">
        <v>0</v>
      </c>
      <c r="BF184" s="48">
        <v>0</v>
      </c>
      <c r="BG184" s="49">
        <v>0</v>
      </c>
      <c r="BH184" s="48">
        <v>0</v>
      </c>
      <c r="BI184" s="49">
        <v>0</v>
      </c>
      <c r="BJ184" s="48">
        <v>28</v>
      </c>
      <c r="BK184" s="49">
        <v>100</v>
      </c>
      <c r="BL184" s="48">
        <v>28</v>
      </c>
    </row>
    <row r="185" spans="1:64" ht="15">
      <c r="A185" s="64" t="s">
        <v>323</v>
      </c>
      <c r="B185" s="64" t="s">
        <v>511</v>
      </c>
      <c r="C185" s="65" t="s">
        <v>6162</v>
      </c>
      <c r="D185" s="66">
        <v>3</v>
      </c>
      <c r="E185" s="67" t="s">
        <v>132</v>
      </c>
      <c r="F185" s="68">
        <v>35</v>
      </c>
      <c r="G185" s="65"/>
      <c r="H185" s="69"/>
      <c r="I185" s="70"/>
      <c r="J185" s="70"/>
      <c r="K185" s="34" t="s">
        <v>65</v>
      </c>
      <c r="L185" s="77">
        <v>185</v>
      </c>
      <c r="M185" s="77"/>
      <c r="N185" s="72"/>
      <c r="O185" s="79" t="s">
        <v>591</v>
      </c>
      <c r="P185" s="81">
        <v>43749.82650462963</v>
      </c>
      <c r="Q185" s="79" t="s">
        <v>699</v>
      </c>
      <c r="R185" s="79"/>
      <c r="S185" s="79"/>
      <c r="T185" s="79"/>
      <c r="U185" s="79"/>
      <c r="V185" s="82" t="s">
        <v>1132</v>
      </c>
      <c r="W185" s="81">
        <v>43749.82650462963</v>
      </c>
      <c r="X185" s="82" t="s">
        <v>1355</v>
      </c>
      <c r="Y185" s="79"/>
      <c r="Z185" s="79"/>
      <c r="AA185" s="85" t="s">
        <v>1671</v>
      </c>
      <c r="AB185" s="79"/>
      <c r="AC185" s="79" t="b">
        <v>0</v>
      </c>
      <c r="AD185" s="79">
        <v>0</v>
      </c>
      <c r="AE185" s="85" t="s">
        <v>1939</v>
      </c>
      <c r="AF185" s="79" t="b">
        <v>0</v>
      </c>
      <c r="AG185" s="79" t="s">
        <v>2022</v>
      </c>
      <c r="AH185" s="79"/>
      <c r="AI185" s="85" t="s">
        <v>1939</v>
      </c>
      <c r="AJ185" s="79" t="b">
        <v>0</v>
      </c>
      <c r="AK185" s="79">
        <v>1</v>
      </c>
      <c r="AL185" s="85" t="s">
        <v>1670</v>
      </c>
      <c r="AM185" s="79" t="s">
        <v>2038</v>
      </c>
      <c r="AN185" s="79" t="b">
        <v>0</v>
      </c>
      <c r="AO185" s="85" t="s">
        <v>1670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32</v>
      </c>
      <c r="BC185" s="78" t="str">
        <f>REPLACE(INDEX(GroupVertices[Group],MATCH(Edges[[#This Row],[Vertex 2]],GroupVertices[Vertex],0)),1,1,"")</f>
        <v>32</v>
      </c>
      <c r="BD185" s="48"/>
      <c r="BE185" s="49"/>
      <c r="BF185" s="48"/>
      <c r="BG185" s="49"/>
      <c r="BH185" s="48"/>
      <c r="BI185" s="49"/>
      <c r="BJ185" s="48"/>
      <c r="BK185" s="49"/>
      <c r="BL185" s="48"/>
    </row>
    <row r="186" spans="1:64" ht="15">
      <c r="A186" s="64" t="s">
        <v>323</v>
      </c>
      <c r="B186" s="64" t="s">
        <v>322</v>
      </c>
      <c r="C186" s="65" t="s">
        <v>6162</v>
      </c>
      <c r="D186" s="66">
        <v>3</v>
      </c>
      <c r="E186" s="67" t="s">
        <v>132</v>
      </c>
      <c r="F186" s="68">
        <v>35</v>
      </c>
      <c r="G186" s="65"/>
      <c r="H186" s="69"/>
      <c r="I186" s="70"/>
      <c r="J186" s="70"/>
      <c r="K186" s="34" t="s">
        <v>65</v>
      </c>
      <c r="L186" s="77">
        <v>186</v>
      </c>
      <c r="M186" s="77"/>
      <c r="N186" s="72"/>
      <c r="O186" s="79" t="s">
        <v>591</v>
      </c>
      <c r="P186" s="81">
        <v>43749.82650462963</v>
      </c>
      <c r="Q186" s="79" t="s">
        <v>699</v>
      </c>
      <c r="R186" s="79"/>
      <c r="S186" s="79"/>
      <c r="T186" s="79"/>
      <c r="U186" s="79"/>
      <c r="V186" s="82" t="s">
        <v>1132</v>
      </c>
      <c r="W186" s="81">
        <v>43749.82650462963</v>
      </c>
      <c r="X186" s="82" t="s">
        <v>1355</v>
      </c>
      <c r="Y186" s="79"/>
      <c r="Z186" s="79"/>
      <c r="AA186" s="85" t="s">
        <v>1671</v>
      </c>
      <c r="AB186" s="79"/>
      <c r="AC186" s="79" t="b">
        <v>0</v>
      </c>
      <c r="AD186" s="79">
        <v>0</v>
      </c>
      <c r="AE186" s="85" t="s">
        <v>1939</v>
      </c>
      <c r="AF186" s="79" t="b">
        <v>0</v>
      </c>
      <c r="AG186" s="79" t="s">
        <v>2022</v>
      </c>
      <c r="AH186" s="79"/>
      <c r="AI186" s="85" t="s">
        <v>1939</v>
      </c>
      <c r="AJ186" s="79" t="b">
        <v>0</v>
      </c>
      <c r="AK186" s="79">
        <v>1</v>
      </c>
      <c r="AL186" s="85" t="s">
        <v>1670</v>
      </c>
      <c r="AM186" s="79" t="s">
        <v>2038</v>
      </c>
      <c r="AN186" s="79" t="b">
        <v>0</v>
      </c>
      <c r="AO186" s="85" t="s">
        <v>1670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32</v>
      </c>
      <c r="BC186" s="78" t="str">
        <f>REPLACE(INDEX(GroupVertices[Group],MATCH(Edges[[#This Row],[Vertex 2]],GroupVertices[Vertex],0)),1,1,"")</f>
        <v>32</v>
      </c>
      <c r="BD186" s="48">
        <v>0</v>
      </c>
      <c r="BE186" s="49">
        <v>0</v>
      </c>
      <c r="BF186" s="48">
        <v>0</v>
      </c>
      <c r="BG186" s="49">
        <v>0</v>
      </c>
      <c r="BH186" s="48">
        <v>0</v>
      </c>
      <c r="BI186" s="49">
        <v>0</v>
      </c>
      <c r="BJ186" s="48">
        <v>20</v>
      </c>
      <c r="BK186" s="49">
        <v>100</v>
      </c>
      <c r="BL186" s="48">
        <v>20</v>
      </c>
    </row>
    <row r="187" spans="1:64" ht="15">
      <c r="A187" s="64" t="s">
        <v>324</v>
      </c>
      <c r="B187" s="64" t="s">
        <v>324</v>
      </c>
      <c r="C187" s="65" t="s">
        <v>6162</v>
      </c>
      <c r="D187" s="66">
        <v>3</v>
      </c>
      <c r="E187" s="67" t="s">
        <v>132</v>
      </c>
      <c r="F187" s="68">
        <v>35</v>
      </c>
      <c r="G187" s="65"/>
      <c r="H187" s="69"/>
      <c r="I187" s="70"/>
      <c r="J187" s="70"/>
      <c r="K187" s="34" t="s">
        <v>65</v>
      </c>
      <c r="L187" s="77">
        <v>187</v>
      </c>
      <c r="M187" s="77"/>
      <c r="N187" s="72"/>
      <c r="O187" s="79" t="s">
        <v>176</v>
      </c>
      <c r="P187" s="81">
        <v>43749.9155787037</v>
      </c>
      <c r="Q187" s="79" t="s">
        <v>700</v>
      </c>
      <c r="R187" s="79"/>
      <c r="S187" s="79"/>
      <c r="T187" s="79"/>
      <c r="U187" s="79"/>
      <c r="V187" s="82" t="s">
        <v>1133</v>
      </c>
      <c r="W187" s="81">
        <v>43749.9155787037</v>
      </c>
      <c r="X187" s="82" t="s">
        <v>1356</v>
      </c>
      <c r="Y187" s="79"/>
      <c r="Z187" s="79"/>
      <c r="AA187" s="85" t="s">
        <v>1672</v>
      </c>
      <c r="AB187" s="79"/>
      <c r="AC187" s="79" t="b">
        <v>0</v>
      </c>
      <c r="AD187" s="79">
        <v>1</v>
      </c>
      <c r="AE187" s="85" t="s">
        <v>1939</v>
      </c>
      <c r="AF187" s="79" t="b">
        <v>0</v>
      </c>
      <c r="AG187" s="79" t="s">
        <v>2020</v>
      </c>
      <c r="AH187" s="79"/>
      <c r="AI187" s="85" t="s">
        <v>1939</v>
      </c>
      <c r="AJ187" s="79" t="b">
        <v>0</v>
      </c>
      <c r="AK187" s="79">
        <v>0</v>
      </c>
      <c r="AL187" s="85" t="s">
        <v>1939</v>
      </c>
      <c r="AM187" s="79" t="s">
        <v>2037</v>
      </c>
      <c r="AN187" s="79" t="b">
        <v>0</v>
      </c>
      <c r="AO187" s="85" t="s">
        <v>1672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5.555555555555555</v>
      </c>
      <c r="BF187" s="48">
        <v>0</v>
      </c>
      <c r="BG187" s="49">
        <v>0</v>
      </c>
      <c r="BH187" s="48">
        <v>0</v>
      </c>
      <c r="BI187" s="49">
        <v>0</v>
      </c>
      <c r="BJ187" s="48">
        <v>17</v>
      </c>
      <c r="BK187" s="49">
        <v>94.44444444444444</v>
      </c>
      <c r="BL187" s="48">
        <v>18</v>
      </c>
    </row>
    <row r="188" spans="1:64" ht="15">
      <c r="A188" s="64" t="s">
        <v>325</v>
      </c>
      <c r="B188" s="64" t="s">
        <v>512</v>
      </c>
      <c r="C188" s="65" t="s">
        <v>6162</v>
      </c>
      <c r="D188" s="66">
        <v>3</v>
      </c>
      <c r="E188" s="67" t="s">
        <v>132</v>
      </c>
      <c r="F188" s="68">
        <v>35</v>
      </c>
      <c r="G188" s="65"/>
      <c r="H188" s="69"/>
      <c r="I188" s="70"/>
      <c r="J188" s="70"/>
      <c r="K188" s="34" t="s">
        <v>65</v>
      </c>
      <c r="L188" s="77">
        <v>188</v>
      </c>
      <c r="M188" s="77"/>
      <c r="N188" s="72"/>
      <c r="O188" s="79" t="s">
        <v>592</v>
      </c>
      <c r="P188" s="81">
        <v>43749.96724537037</v>
      </c>
      <c r="Q188" s="79" t="s">
        <v>701</v>
      </c>
      <c r="R188" s="79"/>
      <c r="S188" s="79"/>
      <c r="T188" s="79"/>
      <c r="U188" s="79"/>
      <c r="V188" s="82" t="s">
        <v>1134</v>
      </c>
      <c r="W188" s="81">
        <v>43749.96724537037</v>
      </c>
      <c r="X188" s="82" t="s">
        <v>1357</v>
      </c>
      <c r="Y188" s="79"/>
      <c r="Z188" s="79"/>
      <c r="AA188" s="85" t="s">
        <v>1673</v>
      </c>
      <c r="AB188" s="85" t="s">
        <v>1903</v>
      </c>
      <c r="AC188" s="79" t="b">
        <v>0</v>
      </c>
      <c r="AD188" s="79">
        <v>0</v>
      </c>
      <c r="AE188" s="85" t="s">
        <v>1981</v>
      </c>
      <c r="AF188" s="79" t="b">
        <v>0</v>
      </c>
      <c r="AG188" s="79" t="s">
        <v>2020</v>
      </c>
      <c r="AH188" s="79"/>
      <c r="AI188" s="85" t="s">
        <v>1939</v>
      </c>
      <c r="AJ188" s="79" t="b">
        <v>0</v>
      </c>
      <c r="AK188" s="79">
        <v>0</v>
      </c>
      <c r="AL188" s="85" t="s">
        <v>1939</v>
      </c>
      <c r="AM188" s="79" t="s">
        <v>2037</v>
      </c>
      <c r="AN188" s="79" t="b">
        <v>0</v>
      </c>
      <c r="AO188" s="85" t="s">
        <v>1903</v>
      </c>
      <c r="AP188" s="79" t="s">
        <v>176</v>
      </c>
      <c r="AQ188" s="79">
        <v>0</v>
      </c>
      <c r="AR188" s="79">
        <v>0</v>
      </c>
      <c r="AS188" s="79" t="s">
        <v>2062</v>
      </c>
      <c r="AT188" s="79" t="s">
        <v>2064</v>
      </c>
      <c r="AU188" s="79" t="s">
        <v>2066</v>
      </c>
      <c r="AV188" s="79" t="s">
        <v>2069</v>
      </c>
      <c r="AW188" s="79" t="s">
        <v>2072</v>
      </c>
      <c r="AX188" s="79" t="s">
        <v>2075</v>
      </c>
      <c r="AY188" s="79" t="s">
        <v>2077</v>
      </c>
      <c r="AZ188" s="82" t="s">
        <v>2080</v>
      </c>
      <c r="BA188">
        <v>1</v>
      </c>
      <c r="BB188" s="78" t="str">
        <f>REPLACE(INDEX(GroupVertices[Group],MATCH(Edges[[#This Row],[Vertex 1]],GroupVertices[Vertex],0)),1,1,"")</f>
        <v>61</v>
      </c>
      <c r="BC188" s="78" t="str">
        <f>REPLACE(INDEX(GroupVertices[Group],MATCH(Edges[[#This Row],[Vertex 2]],GroupVertices[Vertex],0)),1,1,"")</f>
        <v>61</v>
      </c>
      <c r="BD188" s="48">
        <v>1</v>
      </c>
      <c r="BE188" s="49">
        <v>2.380952380952381</v>
      </c>
      <c r="BF188" s="48">
        <v>2</v>
      </c>
      <c r="BG188" s="49">
        <v>4.761904761904762</v>
      </c>
      <c r="BH188" s="48">
        <v>0</v>
      </c>
      <c r="BI188" s="49">
        <v>0</v>
      </c>
      <c r="BJ188" s="48">
        <v>39</v>
      </c>
      <c r="BK188" s="49">
        <v>92.85714285714286</v>
      </c>
      <c r="BL188" s="48">
        <v>42</v>
      </c>
    </row>
    <row r="189" spans="1:64" ht="15">
      <c r="A189" s="64" t="s">
        <v>326</v>
      </c>
      <c r="B189" s="64" t="s">
        <v>513</v>
      </c>
      <c r="C189" s="65" t="s">
        <v>6162</v>
      </c>
      <c r="D189" s="66">
        <v>3</v>
      </c>
      <c r="E189" s="67" t="s">
        <v>132</v>
      </c>
      <c r="F189" s="68">
        <v>35</v>
      </c>
      <c r="G189" s="65"/>
      <c r="H189" s="69"/>
      <c r="I189" s="70"/>
      <c r="J189" s="70"/>
      <c r="K189" s="34" t="s">
        <v>65</v>
      </c>
      <c r="L189" s="77">
        <v>189</v>
      </c>
      <c r="M189" s="77"/>
      <c r="N189" s="72"/>
      <c r="O189" s="79" t="s">
        <v>591</v>
      </c>
      <c r="P189" s="81">
        <v>43750.01291666667</v>
      </c>
      <c r="Q189" s="79" t="s">
        <v>702</v>
      </c>
      <c r="R189" s="79"/>
      <c r="S189" s="79"/>
      <c r="T189" s="79"/>
      <c r="U189" s="79"/>
      <c r="V189" s="82" t="s">
        <v>1135</v>
      </c>
      <c r="W189" s="81">
        <v>43750.01291666667</v>
      </c>
      <c r="X189" s="82" t="s">
        <v>1358</v>
      </c>
      <c r="Y189" s="79"/>
      <c r="Z189" s="79"/>
      <c r="AA189" s="85" t="s">
        <v>1674</v>
      </c>
      <c r="AB189" s="85" t="s">
        <v>1904</v>
      </c>
      <c r="AC189" s="79" t="b">
        <v>0</v>
      </c>
      <c r="AD189" s="79">
        <v>1</v>
      </c>
      <c r="AE189" s="85" t="s">
        <v>1982</v>
      </c>
      <c r="AF189" s="79" t="b">
        <v>0</v>
      </c>
      <c r="AG189" s="79" t="s">
        <v>2020</v>
      </c>
      <c r="AH189" s="79"/>
      <c r="AI189" s="85" t="s">
        <v>1939</v>
      </c>
      <c r="AJ189" s="79" t="b">
        <v>0</v>
      </c>
      <c r="AK189" s="79">
        <v>0</v>
      </c>
      <c r="AL189" s="85" t="s">
        <v>1939</v>
      </c>
      <c r="AM189" s="79" t="s">
        <v>2037</v>
      </c>
      <c r="AN189" s="79" t="b">
        <v>0</v>
      </c>
      <c r="AO189" s="85" t="s">
        <v>1904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c r="BE189" s="49"/>
      <c r="BF189" s="48"/>
      <c r="BG189" s="49"/>
      <c r="BH189" s="48"/>
      <c r="BI189" s="49"/>
      <c r="BJ189" s="48"/>
      <c r="BK189" s="49"/>
      <c r="BL189" s="48"/>
    </row>
    <row r="190" spans="1:64" ht="15">
      <c r="A190" s="64" t="s">
        <v>326</v>
      </c>
      <c r="B190" s="64" t="s">
        <v>514</v>
      </c>
      <c r="C190" s="65" t="s">
        <v>6162</v>
      </c>
      <c r="D190" s="66">
        <v>3</v>
      </c>
      <c r="E190" s="67" t="s">
        <v>132</v>
      </c>
      <c r="F190" s="68">
        <v>35</v>
      </c>
      <c r="G190" s="65"/>
      <c r="H190" s="69"/>
      <c r="I190" s="70"/>
      <c r="J190" s="70"/>
      <c r="K190" s="34" t="s">
        <v>65</v>
      </c>
      <c r="L190" s="77">
        <v>190</v>
      </c>
      <c r="M190" s="77"/>
      <c r="N190" s="72"/>
      <c r="O190" s="79" t="s">
        <v>591</v>
      </c>
      <c r="P190" s="81">
        <v>43750.01291666667</v>
      </c>
      <c r="Q190" s="79" t="s">
        <v>702</v>
      </c>
      <c r="R190" s="79"/>
      <c r="S190" s="79"/>
      <c r="T190" s="79"/>
      <c r="U190" s="79"/>
      <c r="V190" s="82" t="s">
        <v>1135</v>
      </c>
      <c r="W190" s="81">
        <v>43750.01291666667</v>
      </c>
      <c r="X190" s="82" t="s">
        <v>1358</v>
      </c>
      <c r="Y190" s="79"/>
      <c r="Z190" s="79"/>
      <c r="AA190" s="85" t="s">
        <v>1674</v>
      </c>
      <c r="AB190" s="85" t="s">
        <v>1904</v>
      </c>
      <c r="AC190" s="79" t="b">
        <v>0</v>
      </c>
      <c r="AD190" s="79">
        <v>1</v>
      </c>
      <c r="AE190" s="85" t="s">
        <v>1982</v>
      </c>
      <c r="AF190" s="79" t="b">
        <v>0</v>
      </c>
      <c r="AG190" s="79" t="s">
        <v>2020</v>
      </c>
      <c r="AH190" s="79"/>
      <c r="AI190" s="85" t="s">
        <v>1939</v>
      </c>
      <c r="AJ190" s="79" t="b">
        <v>0</v>
      </c>
      <c r="AK190" s="79">
        <v>0</v>
      </c>
      <c r="AL190" s="85" t="s">
        <v>1939</v>
      </c>
      <c r="AM190" s="79" t="s">
        <v>2037</v>
      </c>
      <c r="AN190" s="79" t="b">
        <v>0</v>
      </c>
      <c r="AO190" s="85" t="s">
        <v>1904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326</v>
      </c>
      <c r="B191" s="64" t="s">
        <v>515</v>
      </c>
      <c r="C191" s="65" t="s">
        <v>6162</v>
      </c>
      <c r="D191" s="66">
        <v>3</v>
      </c>
      <c r="E191" s="67" t="s">
        <v>132</v>
      </c>
      <c r="F191" s="68">
        <v>35</v>
      </c>
      <c r="G191" s="65"/>
      <c r="H191" s="69"/>
      <c r="I191" s="70"/>
      <c r="J191" s="70"/>
      <c r="K191" s="34" t="s">
        <v>65</v>
      </c>
      <c r="L191" s="77">
        <v>191</v>
      </c>
      <c r="M191" s="77"/>
      <c r="N191" s="72"/>
      <c r="O191" s="79" t="s">
        <v>591</v>
      </c>
      <c r="P191" s="81">
        <v>43750.01291666667</v>
      </c>
      <c r="Q191" s="79" t="s">
        <v>702</v>
      </c>
      <c r="R191" s="79"/>
      <c r="S191" s="79"/>
      <c r="T191" s="79"/>
      <c r="U191" s="79"/>
      <c r="V191" s="82" t="s">
        <v>1135</v>
      </c>
      <c r="W191" s="81">
        <v>43750.01291666667</v>
      </c>
      <c r="X191" s="82" t="s">
        <v>1358</v>
      </c>
      <c r="Y191" s="79"/>
      <c r="Z191" s="79"/>
      <c r="AA191" s="85" t="s">
        <v>1674</v>
      </c>
      <c r="AB191" s="85" t="s">
        <v>1904</v>
      </c>
      <c r="AC191" s="79" t="b">
        <v>0</v>
      </c>
      <c r="AD191" s="79">
        <v>1</v>
      </c>
      <c r="AE191" s="85" t="s">
        <v>1982</v>
      </c>
      <c r="AF191" s="79" t="b">
        <v>0</v>
      </c>
      <c r="AG191" s="79" t="s">
        <v>2020</v>
      </c>
      <c r="AH191" s="79"/>
      <c r="AI191" s="85" t="s">
        <v>1939</v>
      </c>
      <c r="AJ191" s="79" t="b">
        <v>0</v>
      </c>
      <c r="AK191" s="79">
        <v>0</v>
      </c>
      <c r="AL191" s="85" t="s">
        <v>1939</v>
      </c>
      <c r="AM191" s="79" t="s">
        <v>2037</v>
      </c>
      <c r="AN191" s="79" t="b">
        <v>0</v>
      </c>
      <c r="AO191" s="85" t="s">
        <v>1904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326</v>
      </c>
      <c r="B192" s="64" t="s">
        <v>516</v>
      </c>
      <c r="C192" s="65" t="s">
        <v>6162</v>
      </c>
      <c r="D192" s="66">
        <v>3</v>
      </c>
      <c r="E192" s="67" t="s">
        <v>132</v>
      </c>
      <c r="F192" s="68">
        <v>35</v>
      </c>
      <c r="G192" s="65"/>
      <c r="H192" s="69"/>
      <c r="I192" s="70"/>
      <c r="J192" s="70"/>
      <c r="K192" s="34" t="s">
        <v>65</v>
      </c>
      <c r="L192" s="77">
        <v>192</v>
      </c>
      <c r="M192" s="77"/>
      <c r="N192" s="72"/>
      <c r="O192" s="79" t="s">
        <v>591</v>
      </c>
      <c r="P192" s="81">
        <v>43750.01291666667</v>
      </c>
      <c r="Q192" s="79" t="s">
        <v>702</v>
      </c>
      <c r="R192" s="79"/>
      <c r="S192" s="79"/>
      <c r="T192" s="79"/>
      <c r="U192" s="79"/>
      <c r="V192" s="82" t="s">
        <v>1135</v>
      </c>
      <c r="W192" s="81">
        <v>43750.01291666667</v>
      </c>
      <c r="X192" s="82" t="s">
        <v>1358</v>
      </c>
      <c r="Y192" s="79"/>
      <c r="Z192" s="79"/>
      <c r="AA192" s="85" t="s">
        <v>1674</v>
      </c>
      <c r="AB192" s="85" t="s">
        <v>1904</v>
      </c>
      <c r="AC192" s="79" t="b">
        <v>0</v>
      </c>
      <c r="AD192" s="79">
        <v>1</v>
      </c>
      <c r="AE192" s="85" t="s">
        <v>1982</v>
      </c>
      <c r="AF192" s="79" t="b">
        <v>0</v>
      </c>
      <c r="AG192" s="79" t="s">
        <v>2020</v>
      </c>
      <c r="AH192" s="79"/>
      <c r="AI192" s="85" t="s">
        <v>1939</v>
      </c>
      <c r="AJ192" s="79" t="b">
        <v>0</v>
      </c>
      <c r="AK192" s="79">
        <v>0</v>
      </c>
      <c r="AL192" s="85" t="s">
        <v>1939</v>
      </c>
      <c r="AM192" s="79" t="s">
        <v>2037</v>
      </c>
      <c r="AN192" s="79" t="b">
        <v>0</v>
      </c>
      <c r="AO192" s="85" t="s">
        <v>1904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326</v>
      </c>
      <c r="B193" s="64" t="s">
        <v>517</v>
      </c>
      <c r="C193" s="65" t="s">
        <v>6162</v>
      </c>
      <c r="D193" s="66">
        <v>3</v>
      </c>
      <c r="E193" s="67" t="s">
        <v>132</v>
      </c>
      <c r="F193" s="68">
        <v>35</v>
      </c>
      <c r="G193" s="65"/>
      <c r="H193" s="69"/>
      <c r="I193" s="70"/>
      <c r="J193" s="70"/>
      <c r="K193" s="34" t="s">
        <v>65</v>
      </c>
      <c r="L193" s="77">
        <v>193</v>
      </c>
      <c r="M193" s="77"/>
      <c r="N193" s="72"/>
      <c r="O193" s="79" t="s">
        <v>591</v>
      </c>
      <c r="P193" s="81">
        <v>43750.01291666667</v>
      </c>
      <c r="Q193" s="79" t="s">
        <v>702</v>
      </c>
      <c r="R193" s="79"/>
      <c r="S193" s="79"/>
      <c r="T193" s="79"/>
      <c r="U193" s="79"/>
      <c r="V193" s="82" t="s">
        <v>1135</v>
      </c>
      <c r="W193" s="81">
        <v>43750.01291666667</v>
      </c>
      <c r="X193" s="82" t="s">
        <v>1358</v>
      </c>
      <c r="Y193" s="79"/>
      <c r="Z193" s="79"/>
      <c r="AA193" s="85" t="s">
        <v>1674</v>
      </c>
      <c r="AB193" s="85" t="s">
        <v>1904</v>
      </c>
      <c r="AC193" s="79" t="b">
        <v>0</v>
      </c>
      <c r="AD193" s="79">
        <v>1</v>
      </c>
      <c r="AE193" s="85" t="s">
        <v>1982</v>
      </c>
      <c r="AF193" s="79" t="b">
        <v>0</v>
      </c>
      <c r="AG193" s="79" t="s">
        <v>2020</v>
      </c>
      <c r="AH193" s="79"/>
      <c r="AI193" s="85" t="s">
        <v>1939</v>
      </c>
      <c r="AJ193" s="79" t="b">
        <v>0</v>
      </c>
      <c r="AK193" s="79">
        <v>0</v>
      </c>
      <c r="AL193" s="85" t="s">
        <v>1939</v>
      </c>
      <c r="AM193" s="79" t="s">
        <v>2037</v>
      </c>
      <c r="AN193" s="79" t="b">
        <v>0</v>
      </c>
      <c r="AO193" s="85" t="s">
        <v>1904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326</v>
      </c>
      <c r="B194" s="64" t="s">
        <v>518</v>
      </c>
      <c r="C194" s="65" t="s">
        <v>6162</v>
      </c>
      <c r="D194" s="66">
        <v>3</v>
      </c>
      <c r="E194" s="67" t="s">
        <v>132</v>
      </c>
      <c r="F194" s="68">
        <v>35</v>
      </c>
      <c r="G194" s="65"/>
      <c r="H194" s="69"/>
      <c r="I194" s="70"/>
      <c r="J194" s="70"/>
      <c r="K194" s="34" t="s">
        <v>65</v>
      </c>
      <c r="L194" s="77">
        <v>194</v>
      </c>
      <c r="M194" s="77"/>
      <c r="N194" s="72"/>
      <c r="O194" s="79" t="s">
        <v>591</v>
      </c>
      <c r="P194" s="81">
        <v>43750.01291666667</v>
      </c>
      <c r="Q194" s="79" t="s">
        <v>702</v>
      </c>
      <c r="R194" s="79"/>
      <c r="S194" s="79"/>
      <c r="T194" s="79"/>
      <c r="U194" s="79"/>
      <c r="V194" s="82" t="s">
        <v>1135</v>
      </c>
      <c r="W194" s="81">
        <v>43750.01291666667</v>
      </c>
      <c r="X194" s="82" t="s">
        <v>1358</v>
      </c>
      <c r="Y194" s="79"/>
      <c r="Z194" s="79"/>
      <c r="AA194" s="85" t="s">
        <v>1674</v>
      </c>
      <c r="AB194" s="85" t="s">
        <v>1904</v>
      </c>
      <c r="AC194" s="79" t="b">
        <v>0</v>
      </c>
      <c r="AD194" s="79">
        <v>1</v>
      </c>
      <c r="AE194" s="85" t="s">
        <v>1982</v>
      </c>
      <c r="AF194" s="79" t="b">
        <v>0</v>
      </c>
      <c r="AG194" s="79" t="s">
        <v>2020</v>
      </c>
      <c r="AH194" s="79"/>
      <c r="AI194" s="85" t="s">
        <v>1939</v>
      </c>
      <c r="AJ194" s="79" t="b">
        <v>0</v>
      </c>
      <c r="AK194" s="79">
        <v>0</v>
      </c>
      <c r="AL194" s="85" t="s">
        <v>1939</v>
      </c>
      <c r="AM194" s="79" t="s">
        <v>2037</v>
      </c>
      <c r="AN194" s="79" t="b">
        <v>0</v>
      </c>
      <c r="AO194" s="85" t="s">
        <v>1904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326</v>
      </c>
      <c r="B195" s="64" t="s">
        <v>519</v>
      </c>
      <c r="C195" s="65" t="s">
        <v>6162</v>
      </c>
      <c r="D195" s="66">
        <v>3</v>
      </c>
      <c r="E195" s="67" t="s">
        <v>132</v>
      </c>
      <c r="F195" s="68">
        <v>35</v>
      </c>
      <c r="G195" s="65"/>
      <c r="H195" s="69"/>
      <c r="I195" s="70"/>
      <c r="J195" s="70"/>
      <c r="K195" s="34" t="s">
        <v>65</v>
      </c>
      <c r="L195" s="77">
        <v>195</v>
      </c>
      <c r="M195" s="77"/>
      <c r="N195" s="72"/>
      <c r="O195" s="79" t="s">
        <v>591</v>
      </c>
      <c r="P195" s="81">
        <v>43750.01291666667</v>
      </c>
      <c r="Q195" s="79" t="s">
        <v>702</v>
      </c>
      <c r="R195" s="79"/>
      <c r="S195" s="79"/>
      <c r="T195" s="79"/>
      <c r="U195" s="79"/>
      <c r="V195" s="82" t="s">
        <v>1135</v>
      </c>
      <c r="W195" s="81">
        <v>43750.01291666667</v>
      </c>
      <c r="X195" s="82" t="s">
        <v>1358</v>
      </c>
      <c r="Y195" s="79"/>
      <c r="Z195" s="79"/>
      <c r="AA195" s="85" t="s">
        <v>1674</v>
      </c>
      <c r="AB195" s="85" t="s">
        <v>1904</v>
      </c>
      <c r="AC195" s="79" t="b">
        <v>0</v>
      </c>
      <c r="AD195" s="79">
        <v>1</v>
      </c>
      <c r="AE195" s="85" t="s">
        <v>1982</v>
      </c>
      <c r="AF195" s="79" t="b">
        <v>0</v>
      </c>
      <c r="AG195" s="79" t="s">
        <v>2020</v>
      </c>
      <c r="AH195" s="79"/>
      <c r="AI195" s="85" t="s">
        <v>1939</v>
      </c>
      <c r="AJ195" s="79" t="b">
        <v>0</v>
      </c>
      <c r="AK195" s="79">
        <v>0</v>
      </c>
      <c r="AL195" s="85" t="s">
        <v>1939</v>
      </c>
      <c r="AM195" s="79" t="s">
        <v>2037</v>
      </c>
      <c r="AN195" s="79" t="b">
        <v>0</v>
      </c>
      <c r="AO195" s="85" t="s">
        <v>1904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326</v>
      </c>
      <c r="B196" s="64" t="s">
        <v>520</v>
      </c>
      <c r="C196" s="65" t="s">
        <v>6162</v>
      </c>
      <c r="D196" s="66">
        <v>3</v>
      </c>
      <c r="E196" s="67" t="s">
        <v>132</v>
      </c>
      <c r="F196" s="68">
        <v>35</v>
      </c>
      <c r="G196" s="65"/>
      <c r="H196" s="69"/>
      <c r="I196" s="70"/>
      <c r="J196" s="70"/>
      <c r="K196" s="34" t="s">
        <v>65</v>
      </c>
      <c r="L196" s="77">
        <v>196</v>
      </c>
      <c r="M196" s="77"/>
      <c r="N196" s="72"/>
      <c r="O196" s="79" t="s">
        <v>591</v>
      </c>
      <c r="P196" s="81">
        <v>43750.01291666667</v>
      </c>
      <c r="Q196" s="79" t="s">
        <v>702</v>
      </c>
      <c r="R196" s="79"/>
      <c r="S196" s="79"/>
      <c r="T196" s="79"/>
      <c r="U196" s="79"/>
      <c r="V196" s="82" t="s">
        <v>1135</v>
      </c>
      <c r="W196" s="81">
        <v>43750.01291666667</v>
      </c>
      <c r="X196" s="82" t="s">
        <v>1358</v>
      </c>
      <c r="Y196" s="79"/>
      <c r="Z196" s="79"/>
      <c r="AA196" s="85" t="s">
        <v>1674</v>
      </c>
      <c r="AB196" s="85" t="s">
        <v>1904</v>
      </c>
      <c r="AC196" s="79" t="b">
        <v>0</v>
      </c>
      <c r="AD196" s="79">
        <v>1</v>
      </c>
      <c r="AE196" s="85" t="s">
        <v>1982</v>
      </c>
      <c r="AF196" s="79" t="b">
        <v>0</v>
      </c>
      <c r="AG196" s="79" t="s">
        <v>2020</v>
      </c>
      <c r="AH196" s="79"/>
      <c r="AI196" s="85" t="s">
        <v>1939</v>
      </c>
      <c r="AJ196" s="79" t="b">
        <v>0</v>
      </c>
      <c r="AK196" s="79">
        <v>0</v>
      </c>
      <c r="AL196" s="85" t="s">
        <v>1939</v>
      </c>
      <c r="AM196" s="79" t="s">
        <v>2037</v>
      </c>
      <c r="AN196" s="79" t="b">
        <v>0</v>
      </c>
      <c r="AO196" s="85" t="s">
        <v>1904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326</v>
      </c>
      <c r="B197" s="64" t="s">
        <v>521</v>
      </c>
      <c r="C197" s="65" t="s">
        <v>6162</v>
      </c>
      <c r="D197" s="66">
        <v>3</v>
      </c>
      <c r="E197" s="67" t="s">
        <v>132</v>
      </c>
      <c r="F197" s="68">
        <v>35</v>
      </c>
      <c r="G197" s="65"/>
      <c r="H197" s="69"/>
      <c r="I197" s="70"/>
      <c r="J197" s="70"/>
      <c r="K197" s="34" t="s">
        <v>65</v>
      </c>
      <c r="L197" s="77">
        <v>197</v>
      </c>
      <c r="M197" s="77"/>
      <c r="N197" s="72"/>
      <c r="O197" s="79" t="s">
        <v>591</v>
      </c>
      <c r="P197" s="81">
        <v>43750.01291666667</v>
      </c>
      <c r="Q197" s="79" t="s">
        <v>702</v>
      </c>
      <c r="R197" s="79"/>
      <c r="S197" s="79"/>
      <c r="T197" s="79"/>
      <c r="U197" s="79"/>
      <c r="V197" s="82" t="s">
        <v>1135</v>
      </c>
      <c r="W197" s="81">
        <v>43750.01291666667</v>
      </c>
      <c r="X197" s="82" t="s">
        <v>1358</v>
      </c>
      <c r="Y197" s="79"/>
      <c r="Z197" s="79"/>
      <c r="AA197" s="85" t="s">
        <v>1674</v>
      </c>
      <c r="AB197" s="85" t="s">
        <v>1904</v>
      </c>
      <c r="AC197" s="79" t="b">
        <v>0</v>
      </c>
      <c r="AD197" s="79">
        <v>1</v>
      </c>
      <c r="AE197" s="85" t="s">
        <v>1982</v>
      </c>
      <c r="AF197" s="79" t="b">
        <v>0</v>
      </c>
      <c r="AG197" s="79" t="s">
        <v>2020</v>
      </c>
      <c r="AH197" s="79"/>
      <c r="AI197" s="85" t="s">
        <v>1939</v>
      </c>
      <c r="AJ197" s="79" t="b">
        <v>0</v>
      </c>
      <c r="AK197" s="79">
        <v>0</v>
      </c>
      <c r="AL197" s="85" t="s">
        <v>1939</v>
      </c>
      <c r="AM197" s="79" t="s">
        <v>2037</v>
      </c>
      <c r="AN197" s="79" t="b">
        <v>0</v>
      </c>
      <c r="AO197" s="85" t="s">
        <v>1904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326</v>
      </c>
      <c r="B198" s="64" t="s">
        <v>522</v>
      </c>
      <c r="C198" s="65" t="s">
        <v>6162</v>
      </c>
      <c r="D198" s="66">
        <v>3</v>
      </c>
      <c r="E198" s="67" t="s">
        <v>132</v>
      </c>
      <c r="F198" s="68">
        <v>35</v>
      </c>
      <c r="G198" s="65"/>
      <c r="H198" s="69"/>
      <c r="I198" s="70"/>
      <c r="J198" s="70"/>
      <c r="K198" s="34" t="s">
        <v>65</v>
      </c>
      <c r="L198" s="77">
        <v>198</v>
      </c>
      <c r="M198" s="77"/>
      <c r="N198" s="72"/>
      <c r="O198" s="79" t="s">
        <v>592</v>
      </c>
      <c r="P198" s="81">
        <v>43750.01291666667</v>
      </c>
      <c r="Q198" s="79" t="s">
        <v>702</v>
      </c>
      <c r="R198" s="79"/>
      <c r="S198" s="79"/>
      <c r="T198" s="79"/>
      <c r="U198" s="79"/>
      <c r="V198" s="82" t="s">
        <v>1135</v>
      </c>
      <c r="W198" s="81">
        <v>43750.01291666667</v>
      </c>
      <c r="X198" s="82" t="s">
        <v>1358</v>
      </c>
      <c r="Y198" s="79"/>
      <c r="Z198" s="79"/>
      <c r="AA198" s="85" t="s">
        <v>1674</v>
      </c>
      <c r="AB198" s="85" t="s">
        <v>1904</v>
      </c>
      <c r="AC198" s="79" t="b">
        <v>0</v>
      </c>
      <c r="AD198" s="79">
        <v>1</v>
      </c>
      <c r="AE198" s="85" t="s">
        <v>1982</v>
      </c>
      <c r="AF198" s="79" t="b">
        <v>0</v>
      </c>
      <c r="AG198" s="79" t="s">
        <v>2020</v>
      </c>
      <c r="AH198" s="79"/>
      <c r="AI198" s="85" t="s">
        <v>1939</v>
      </c>
      <c r="AJ198" s="79" t="b">
        <v>0</v>
      </c>
      <c r="AK198" s="79">
        <v>0</v>
      </c>
      <c r="AL198" s="85" t="s">
        <v>1939</v>
      </c>
      <c r="AM198" s="79" t="s">
        <v>2037</v>
      </c>
      <c r="AN198" s="79" t="b">
        <v>0</v>
      </c>
      <c r="AO198" s="85" t="s">
        <v>1904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v>0</v>
      </c>
      <c r="BE198" s="49">
        <v>0</v>
      </c>
      <c r="BF198" s="48">
        <v>2</v>
      </c>
      <c r="BG198" s="49">
        <v>7.142857142857143</v>
      </c>
      <c r="BH198" s="48">
        <v>0</v>
      </c>
      <c r="BI198" s="49">
        <v>0</v>
      </c>
      <c r="BJ198" s="48">
        <v>26</v>
      </c>
      <c r="BK198" s="49">
        <v>92.85714285714286</v>
      </c>
      <c r="BL198" s="48">
        <v>28</v>
      </c>
    </row>
    <row r="199" spans="1:64" ht="15">
      <c r="A199" s="64" t="s">
        <v>327</v>
      </c>
      <c r="B199" s="64" t="s">
        <v>327</v>
      </c>
      <c r="C199" s="65" t="s">
        <v>6162</v>
      </c>
      <c r="D199" s="66">
        <v>3</v>
      </c>
      <c r="E199" s="67" t="s">
        <v>132</v>
      </c>
      <c r="F199" s="68">
        <v>35</v>
      </c>
      <c r="G199" s="65"/>
      <c r="H199" s="69"/>
      <c r="I199" s="70"/>
      <c r="J199" s="70"/>
      <c r="K199" s="34" t="s">
        <v>65</v>
      </c>
      <c r="L199" s="77">
        <v>199</v>
      </c>
      <c r="M199" s="77"/>
      <c r="N199" s="72"/>
      <c r="O199" s="79" t="s">
        <v>176</v>
      </c>
      <c r="P199" s="81">
        <v>43750.28319444445</v>
      </c>
      <c r="Q199" s="79" t="s">
        <v>703</v>
      </c>
      <c r="R199" s="82" t="s">
        <v>880</v>
      </c>
      <c r="S199" s="79" t="s">
        <v>933</v>
      </c>
      <c r="T199" s="79" t="s">
        <v>964</v>
      </c>
      <c r="U199" s="82" t="s">
        <v>997</v>
      </c>
      <c r="V199" s="82" t="s">
        <v>997</v>
      </c>
      <c r="W199" s="81">
        <v>43750.28319444445</v>
      </c>
      <c r="X199" s="82" t="s">
        <v>1359</v>
      </c>
      <c r="Y199" s="79"/>
      <c r="Z199" s="79"/>
      <c r="AA199" s="85" t="s">
        <v>1675</v>
      </c>
      <c r="AB199" s="79"/>
      <c r="AC199" s="79" t="b">
        <v>0</v>
      </c>
      <c r="AD199" s="79">
        <v>0</v>
      </c>
      <c r="AE199" s="85" t="s">
        <v>1939</v>
      </c>
      <c r="AF199" s="79" t="b">
        <v>0</v>
      </c>
      <c r="AG199" s="79" t="s">
        <v>2026</v>
      </c>
      <c r="AH199" s="79"/>
      <c r="AI199" s="85" t="s">
        <v>1939</v>
      </c>
      <c r="AJ199" s="79" t="b">
        <v>0</v>
      </c>
      <c r="AK199" s="79">
        <v>0</v>
      </c>
      <c r="AL199" s="85" t="s">
        <v>1939</v>
      </c>
      <c r="AM199" s="79" t="s">
        <v>2049</v>
      </c>
      <c r="AN199" s="79" t="b">
        <v>0</v>
      </c>
      <c r="AO199" s="85" t="s">
        <v>1675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4</v>
      </c>
      <c r="BK199" s="49">
        <v>100</v>
      </c>
      <c r="BL199" s="48">
        <v>4</v>
      </c>
    </row>
    <row r="200" spans="1:64" ht="15">
      <c r="A200" s="64" t="s">
        <v>328</v>
      </c>
      <c r="B200" s="64" t="s">
        <v>523</v>
      </c>
      <c r="C200" s="65" t="s">
        <v>6162</v>
      </c>
      <c r="D200" s="66">
        <v>3</v>
      </c>
      <c r="E200" s="67" t="s">
        <v>132</v>
      </c>
      <c r="F200" s="68">
        <v>35</v>
      </c>
      <c r="G200" s="65"/>
      <c r="H200" s="69"/>
      <c r="I200" s="70"/>
      <c r="J200" s="70"/>
      <c r="K200" s="34" t="s">
        <v>65</v>
      </c>
      <c r="L200" s="77">
        <v>200</v>
      </c>
      <c r="M200" s="77"/>
      <c r="N200" s="72"/>
      <c r="O200" s="79" t="s">
        <v>591</v>
      </c>
      <c r="P200" s="81">
        <v>43750.50587962963</v>
      </c>
      <c r="Q200" s="79" t="s">
        <v>704</v>
      </c>
      <c r="R200" s="79"/>
      <c r="S200" s="79"/>
      <c r="T200" s="79" t="s">
        <v>965</v>
      </c>
      <c r="U200" s="79"/>
      <c r="V200" s="82" t="s">
        <v>1136</v>
      </c>
      <c r="W200" s="81">
        <v>43750.50587962963</v>
      </c>
      <c r="X200" s="82" t="s">
        <v>1360</v>
      </c>
      <c r="Y200" s="79"/>
      <c r="Z200" s="79"/>
      <c r="AA200" s="85" t="s">
        <v>1676</v>
      </c>
      <c r="AB200" s="79"/>
      <c r="AC200" s="79" t="b">
        <v>0</v>
      </c>
      <c r="AD200" s="79">
        <v>0</v>
      </c>
      <c r="AE200" s="85" t="s">
        <v>1939</v>
      </c>
      <c r="AF200" s="79" t="b">
        <v>0</v>
      </c>
      <c r="AG200" s="79" t="s">
        <v>2020</v>
      </c>
      <c r="AH200" s="79"/>
      <c r="AI200" s="85" t="s">
        <v>1939</v>
      </c>
      <c r="AJ200" s="79" t="b">
        <v>0</v>
      </c>
      <c r="AK200" s="79">
        <v>0</v>
      </c>
      <c r="AL200" s="85" t="s">
        <v>1939</v>
      </c>
      <c r="AM200" s="79" t="s">
        <v>2037</v>
      </c>
      <c r="AN200" s="79" t="b">
        <v>0</v>
      </c>
      <c r="AO200" s="85" t="s">
        <v>1676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60</v>
      </c>
      <c r="BC200" s="78" t="str">
        <f>REPLACE(INDEX(GroupVertices[Group],MATCH(Edges[[#This Row],[Vertex 2]],GroupVertices[Vertex],0)),1,1,"")</f>
        <v>60</v>
      </c>
      <c r="BD200" s="48">
        <v>1</v>
      </c>
      <c r="BE200" s="49">
        <v>6.25</v>
      </c>
      <c r="BF200" s="48">
        <v>0</v>
      </c>
      <c r="BG200" s="49">
        <v>0</v>
      </c>
      <c r="BH200" s="48">
        <v>0</v>
      </c>
      <c r="BI200" s="49">
        <v>0</v>
      </c>
      <c r="BJ200" s="48">
        <v>15</v>
      </c>
      <c r="BK200" s="49">
        <v>93.75</v>
      </c>
      <c r="BL200" s="48">
        <v>16</v>
      </c>
    </row>
    <row r="201" spans="1:64" ht="15">
      <c r="A201" s="64" t="s">
        <v>329</v>
      </c>
      <c r="B201" s="64" t="s">
        <v>329</v>
      </c>
      <c r="C201" s="65" t="s">
        <v>6164</v>
      </c>
      <c r="D201" s="66">
        <v>7.666666666666667</v>
      </c>
      <c r="E201" s="67" t="s">
        <v>136</v>
      </c>
      <c r="F201" s="68">
        <v>19.666666666666664</v>
      </c>
      <c r="G201" s="65"/>
      <c r="H201" s="69"/>
      <c r="I201" s="70"/>
      <c r="J201" s="70"/>
      <c r="K201" s="34" t="s">
        <v>65</v>
      </c>
      <c r="L201" s="77">
        <v>201</v>
      </c>
      <c r="M201" s="77"/>
      <c r="N201" s="72"/>
      <c r="O201" s="79" t="s">
        <v>176</v>
      </c>
      <c r="P201" s="81">
        <v>43750.468993055554</v>
      </c>
      <c r="Q201" s="79" t="s">
        <v>705</v>
      </c>
      <c r="R201" s="82" t="s">
        <v>881</v>
      </c>
      <c r="S201" s="79" t="s">
        <v>934</v>
      </c>
      <c r="T201" s="79"/>
      <c r="U201" s="79"/>
      <c r="V201" s="82" t="s">
        <v>1137</v>
      </c>
      <c r="W201" s="81">
        <v>43750.468993055554</v>
      </c>
      <c r="X201" s="82" t="s">
        <v>1361</v>
      </c>
      <c r="Y201" s="79"/>
      <c r="Z201" s="79"/>
      <c r="AA201" s="85" t="s">
        <v>1677</v>
      </c>
      <c r="AB201" s="79"/>
      <c r="AC201" s="79" t="b">
        <v>0</v>
      </c>
      <c r="AD201" s="79">
        <v>0</v>
      </c>
      <c r="AE201" s="85" t="s">
        <v>1939</v>
      </c>
      <c r="AF201" s="79" t="b">
        <v>0</v>
      </c>
      <c r="AG201" s="79" t="s">
        <v>2020</v>
      </c>
      <c r="AH201" s="79"/>
      <c r="AI201" s="85" t="s">
        <v>1939</v>
      </c>
      <c r="AJ201" s="79" t="b">
        <v>0</v>
      </c>
      <c r="AK201" s="79">
        <v>0</v>
      </c>
      <c r="AL201" s="85" t="s">
        <v>1939</v>
      </c>
      <c r="AM201" s="79" t="s">
        <v>2048</v>
      </c>
      <c r="AN201" s="79" t="b">
        <v>0</v>
      </c>
      <c r="AO201" s="85" t="s">
        <v>1677</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12.5</v>
      </c>
      <c r="BH201" s="48">
        <v>0</v>
      </c>
      <c r="BI201" s="49">
        <v>0</v>
      </c>
      <c r="BJ201" s="48">
        <v>7</v>
      </c>
      <c r="BK201" s="49">
        <v>87.5</v>
      </c>
      <c r="BL201" s="48">
        <v>8</v>
      </c>
    </row>
    <row r="202" spans="1:64" ht="15">
      <c r="A202" s="64" t="s">
        <v>329</v>
      </c>
      <c r="B202" s="64" t="s">
        <v>329</v>
      </c>
      <c r="C202" s="65" t="s">
        <v>6164</v>
      </c>
      <c r="D202" s="66">
        <v>7.666666666666667</v>
      </c>
      <c r="E202" s="67" t="s">
        <v>136</v>
      </c>
      <c r="F202" s="68">
        <v>19.666666666666664</v>
      </c>
      <c r="G202" s="65"/>
      <c r="H202" s="69"/>
      <c r="I202" s="70"/>
      <c r="J202" s="70"/>
      <c r="K202" s="34" t="s">
        <v>65</v>
      </c>
      <c r="L202" s="77">
        <v>202</v>
      </c>
      <c r="M202" s="77"/>
      <c r="N202" s="72"/>
      <c r="O202" s="79" t="s">
        <v>176</v>
      </c>
      <c r="P202" s="81">
        <v>43750.48974537037</v>
      </c>
      <c r="Q202" s="79" t="s">
        <v>706</v>
      </c>
      <c r="R202" s="82" t="s">
        <v>882</v>
      </c>
      <c r="S202" s="79" t="s">
        <v>934</v>
      </c>
      <c r="T202" s="79"/>
      <c r="U202" s="79"/>
      <c r="V202" s="82" t="s">
        <v>1137</v>
      </c>
      <c r="W202" s="81">
        <v>43750.48974537037</v>
      </c>
      <c r="X202" s="82" t="s">
        <v>1362</v>
      </c>
      <c r="Y202" s="79"/>
      <c r="Z202" s="79"/>
      <c r="AA202" s="85" t="s">
        <v>1678</v>
      </c>
      <c r="AB202" s="79"/>
      <c r="AC202" s="79" t="b">
        <v>0</v>
      </c>
      <c r="AD202" s="79">
        <v>0</v>
      </c>
      <c r="AE202" s="85" t="s">
        <v>1939</v>
      </c>
      <c r="AF202" s="79" t="b">
        <v>0</v>
      </c>
      <c r="AG202" s="79" t="s">
        <v>2020</v>
      </c>
      <c r="AH202" s="79"/>
      <c r="AI202" s="85" t="s">
        <v>1939</v>
      </c>
      <c r="AJ202" s="79" t="b">
        <v>0</v>
      </c>
      <c r="AK202" s="79">
        <v>0</v>
      </c>
      <c r="AL202" s="85" t="s">
        <v>1939</v>
      </c>
      <c r="AM202" s="79" t="s">
        <v>2048</v>
      </c>
      <c r="AN202" s="79" t="b">
        <v>0</v>
      </c>
      <c r="AO202" s="85" t="s">
        <v>1678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8</v>
      </c>
      <c r="BK202" s="49">
        <v>100</v>
      </c>
      <c r="BL202" s="48">
        <v>8</v>
      </c>
    </row>
    <row r="203" spans="1:64" ht="15">
      <c r="A203" s="64" t="s">
        <v>329</v>
      </c>
      <c r="B203" s="64" t="s">
        <v>329</v>
      </c>
      <c r="C203" s="65" t="s">
        <v>6164</v>
      </c>
      <c r="D203" s="66">
        <v>7.666666666666667</v>
      </c>
      <c r="E203" s="67" t="s">
        <v>136</v>
      </c>
      <c r="F203" s="68">
        <v>19.666666666666664</v>
      </c>
      <c r="G203" s="65"/>
      <c r="H203" s="69"/>
      <c r="I203" s="70"/>
      <c r="J203" s="70"/>
      <c r="K203" s="34" t="s">
        <v>65</v>
      </c>
      <c r="L203" s="77">
        <v>203</v>
      </c>
      <c r="M203" s="77"/>
      <c r="N203" s="72"/>
      <c r="O203" s="79" t="s">
        <v>176</v>
      </c>
      <c r="P203" s="81">
        <v>43750.51055555556</v>
      </c>
      <c r="Q203" s="79" t="s">
        <v>707</v>
      </c>
      <c r="R203" s="82" t="s">
        <v>883</v>
      </c>
      <c r="S203" s="79" t="s">
        <v>934</v>
      </c>
      <c r="T203" s="79"/>
      <c r="U203" s="79"/>
      <c r="V203" s="82" t="s">
        <v>1137</v>
      </c>
      <c r="W203" s="81">
        <v>43750.51055555556</v>
      </c>
      <c r="X203" s="82" t="s">
        <v>1363</v>
      </c>
      <c r="Y203" s="79"/>
      <c r="Z203" s="79"/>
      <c r="AA203" s="85" t="s">
        <v>1679</v>
      </c>
      <c r="AB203" s="79"/>
      <c r="AC203" s="79" t="b">
        <v>0</v>
      </c>
      <c r="AD203" s="79">
        <v>0</v>
      </c>
      <c r="AE203" s="85" t="s">
        <v>1939</v>
      </c>
      <c r="AF203" s="79" t="b">
        <v>0</v>
      </c>
      <c r="AG203" s="79" t="s">
        <v>2020</v>
      </c>
      <c r="AH203" s="79"/>
      <c r="AI203" s="85" t="s">
        <v>1939</v>
      </c>
      <c r="AJ203" s="79" t="b">
        <v>0</v>
      </c>
      <c r="AK203" s="79">
        <v>0</v>
      </c>
      <c r="AL203" s="85" t="s">
        <v>1939</v>
      </c>
      <c r="AM203" s="79" t="s">
        <v>2048</v>
      </c>
      <c r="AN203" s="79" t="b">
        <v>0</v>
      </c>
      <c r="AO203" s="85" t="s">
        <v>1679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8</v>
      </c>
      <c r="BK203" s="49">
        <v>100</v>
      </c>
      <c r="BL203" s="48">
        <v>8</v>
      </c>
    </row>
    <row r="204" spans="1:64" ht="15">
      <c r="A204" s="64" t="s">
        <v>330</v>
      </c>
      <c r="B204" s="64" t="s">
        <v>330</v>
      </c>
      <c r="C204" s="65" t="s">
        <v>6163</v>
      </c>
      <c r="D204" s="66">
        <v>5.333333333333334</v>
      </c>
      <c r="E204" s="67" t="s">
        <v>136</v>
      </c>
      <c r="F204" s="68">
        <v>27.333333333333332</v>
      </c>
      <c r="G204" s="65"/>
      <c r="H204" s="69"/>
      <c r="I204" s="70"/>
      <c r="J204" s="70"/>
      <c r="K204" s="34" t="s">
        <v>65</v>
      </c>
      <c r="L204" s="77">
        <v>204</v>
      </c>
      <c r="M204" s="77"/>
      <c r="N204" s="72"/>
      <c r="O204" s="79" t="s">
        <v>176</v>
      </c>
      <c r="P204" s="81">
        <v>43750.488125</v>
      </c>
      <c r="Q204" s="79" t="s">
        <v>708</v>
      </c>
      <c r="R204" s="79"/>
      <c r="S204" s="79"/>
      <c r="T204" s="79"/>
      <c r="U204" s="79"/>
      <c r="V204" s="82" t="s">
        <v>1138</v>
      </c>
      <c r="W204" s="81">
        <v>43750.488125</v>
      </c>
      <c r="X204" s="82" t="s">
        <v>1364</v>
      </c>
      <c r="Y204" s="79"/>
      <c r="Z204" s="79"/>
      <c r="AA204" s="85" t="s">
        <v>1680</v>
      </c>
      <c r="AB204" s="79"/>
      <c r="AC204" s="79" t="b">
        <v>0</v>
      </c>
      <c r="AD204" s="79">
        <v>0</v>
      </c>
      <c r="AE204" s="85" t="s">
        <v>1939</v>
      </c>
      <c r="AF204" s="79" t="b">
        <v>0</v>
      </c>
      <c r="AG204" s="79" t="s">
        <v>2020</v>
      </c>
      <c r="AH204" s="79"/>
      <c r="AI204" s="85" t="s">
        <v>1939</v>
      </c>
      <c r="AJ204" s="79" t="b">
        <v>0</v>
      </c>
      <c r="AK204" s="79">
        <v>0</v>
      </c>
      <c r="AL204" s="85" t="s">
        <v>1939</v>
      </c>
      <c r="AM204" s="79" t="s">
        <v>2037</v>
      </c>
      <c r="AN204" s="79" t="b">
        <v>0</v>
      </c>
      <c r="AO204" s="85" t="s">
        <v>1680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5</v>
      </c>
      <c r="BK204" s="49">
        <v>100</v>
      </c>
      <c r="BL204" s="48">
        <v>5</v>
      </c>
    </row>
    <row r="205" spans="1:64" ht="15">
      <c r="A205" s="64" t="s">
        <v>330</v>
      </c>
      <c r="B205" s="64" t="s">
        <v>330</v>
      </c>
      <c r="C205" s="65" t="s">
        <v>6163</v>
      </c>
      <c r="D205" s="66">
        <v>5.333333333333334</v>
      </c>
      <c r="E205" s="67" t="s">
        <v>136</v>
      </c>
      <c r="F205" s="68">
        <v>27.333333333333332</v>
      </c>
      <c r="G205" s="65"/>
      <c r="H205" s="69"/>
      <c r="I205" s="70"/>
      <c r="J205" s="70"/>
      <c r="K205" s="34" t="s">
        <v>65</v>
      </c>
      <c r="L205" s="77">
        <v>205</v>
      </c>
      <c r="M205" s="77"/>
      <c r="N205" s="72"/>
      <c r="O205" s="79" t="s">
        <v>176</v>
      </c>
      <c r="P205" s="81">
        <v>43750.5409375</v>
      </c>
      <c r="Q205" s="79" t="s">
        <v>709</v>
      </c>
      <c r="R205" s="79"/>
      <c r="S205" s="79"/>
      <c r="T205" s="79"/>
      <c r="U205" s="79"/>
      <c r="V205" s="82" t="s">
        <v>1138</v>
      </c>
      <c r="W205" s="81">
        <v>43750.5409375</v>
      </c>
      <c r="X205" s="82" t="s">
        <v>1365</v>
      </c>
      <c r="Y205" s="79"/>
      <c r="Z205" s="79"/>
      <c r="AA205" s="85" t="s">
        <v>1681</v>
      </c>
      <c r="AB205" s="79"/>
      <c r="AC205" s="79" t="b">
        <v>0</v>
      </c>
      <c r="AD205" s="79">
        <v>0</v>
      </c>
      <c r="AE205" s="85" t="s">
        <v>1939</v>
      </c>
      <c r="AF205" s="79" t="b">
        <v>0</v>
      </c>
      <c r="AG205" s="79" t="s">
        <v>2020</v>
      </c>
      <c r="AH205" s="79"/>
      <c r="AI205" s="85" t="s">
        <v>1939</v>
      </c>
      <c r="AJ205" s="79" t="b">
        <v>0</v>
      </c>
      <c r="AK205" s="79">
        <v>0</v>
      </c>
      <c r="AL205" s="85" t="s">
        <v>1939</v>
      </c>
      <c r="AM205" s="79" t="s">
        <v>2037</v>
      </c>
      <c r="AN205" s="79" t="b">
        <v>0</v>
      </c>
      <c r="AO205" s="85" t="s">
        <v>1681</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9</v>
      </c>
      <c r="BK205" s="49">
        <v>100</v>
      </c>
      <c r="BL205" s="48">
        <v>9</v>
      </c>
    </row>
    <row r="206" spans="1:64" ht="15">
      <c r="A206" s="64" t="s">
        <v>331</v>
      </c>
      <c r="B206" s="64" t="s">
        <v>331</v>
      </c>
      <c r="C206" s="65" t="s">
        <v>6162</v>
      </c>
      <c r="D206" s="66">
        <v>3</v>
      </c>
      <c r="E206" s="67" t="s">
        <v>132</v>
      </c>
      <c r="F206" s="68">
        <v>35</v>
      </c>
      <c r="G206" s="65"/>
      <c r="H206" s="69"/>
      <c r="I206" s="70"/>
      <c r="J206" s="70"/>
      <c r="K206" s="34" t="s">
        <v>65</v>
      </c>
      <c r="L206" s="77">
        <v>206</v>
      </c>
      <c r="M206" s="77"/>
      <c r="N206" s="72"/>
      <c r="O206" s="79" t="s">
        <v>176</v>
      </c>
      <c r="P206" s="81">
        <v>43750.613912037035</v>
      </c>
      <c r="Q206" s="79" t="s">
        <v>710</v>
      </c>
      <c r="R206" s="79"/>
      <c r="S206" s="79"/>
      <c r="T206" s="79"/>
      <c r="U206" s="79"/>
      <c r="V206" s="82" t="s">
        <v>1139</v>
      </c>
      <c r="W206" s="81">
        <v>43750.613912037035</v>
      </c>
      <c r="X206" s="82" t="s">
        <v>1366</v>
      </c>
      <c r="Y206" s="79"/>
      <c r="Z206" s="79"/>
      <c r="AA206" s="85" t="s">
        <v>1682</v>
      </c>
      <c r="AB206" s="79"/>
      <c r="AC206" s="79" t="b">
        <v>0</v>
      </c>
      <c r="AD206" s="79">
        <v>23</v>
      </c>
      <c r="AE206" s="85" t="s">
        <v>1939</v>
      </c>
      <c r="AF206" s="79" t="b">
        <v>0</v>
      </c>
      <c r="AG206" s="79" t="s">
        <v>2020</v>
      </c>
      <c r="AH206" s="79"/>
      <c r="AI206" s="85" t="s">
        <v>1939</v>
      </c>
      <c r="AJ206" s="79" t="b">
        <v>0</v>
      </c>
      <c r="AK206" s="79">
        <v>0</v>
      </c>
      <c r="AL206" s="85" t="s">
        <v>1939</v>
      </c>
      <c r="AM206" s="79" t="s">
        <v>2037</v>
      </c>
      <c r="AN206" s="79" t="b">
        <v>0</v>
      </c>
      <c r="AO206" s="85" t="s">
        <v>1682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2.4390243902439024</v>
      </c>
      <c r="BF206" s="48">
        <v>0</v>
      </c>
      <c r="BG206" s="49">
        <v>0</v>
      </c>
      <c r="BH206" s="48">
        <v>0</v>
      </c>
      <c r="BI206" s="49">
        <v>0</v>
      </c>
      <c r="BJ206" s="48">
        <v>40</v>
      </c>
      <c r="BK206" s="49">
        <v>97.5609756097561</v>
      </c>
      <c r="BL206" s="48">
        <v>41</v>
      </c>
    </row>
    <row r="207" spans="1:64" ht="15">
      <c r="A207" s="64" t="s">
        <v>332</v>
      </c>
      <c r="B207" s="64" t="s">
        <v>332</v>
      </c>
      <c r="C207" s="65" t="s">
        <v>6162</v>
      </c>
      <c r="D207" s="66">
        <v>3</v>
      </c>
      <c r="E207" s="67" t="s">
        <v>132</v>
      </c>
      <c r="F207" s="68">
        <v>35</v>
      </c>
      <c r="G207" s="65"/>
      <c r="H207" s="69"/>
      <c r="I207" s="70"/>
      <c r="J207" s="70"/>
      <c r="K207" s="34" t="s">
        <v>65</v>
      </c>
      <c r="L207" s="77">
        <v>207</v>
      </c>
      <c r="M207" s="77"/>
      <c r="N207" s="72"/>
      <c r="O207" s="79" t="s">
        <v>176</v>
      </c>
      <c r="P207" s="81">
        <v>43750.87520833333</v>
      </c>
      <c r="Q207" s="79" t="s">
        <v>711</v>
      </c>
      <c r="R207" s="79"/>
      <c r="S207" s="79"/>
      <c r="T207" s="79"/>
      <c r="U207" s="79"/>
      <c r="V207" s="82" t="s">
        <v>1140</v>
      </c>
      <c r="W207" s="81">
        <v>43750.87520833333</v>
      </c>
      <c r="X207" s="82" t="s">
        <v>1367</v>
      </c>
      <c r="Y207" s="79"/>
      <c r="Z207" s="79"/>
      <c r="AA207" s="85" t="s">
        <v>1683</v>
      </c>
      <c r="AB207" s="79"/>
      <c r="AC207" s="79" t="b">
        <v>0</v>
      </c>
      <c r="AD207" s="79">
        <v>0</v>
      </c>
      <c r="AE207" s="85" t="s">
        <v>1939</v>
      </c>
      <c r="AF207" s="79" t="b">
        <v>0</v>
      </c>
      <c r="AG207" s="79" t="s">
        <v>2020</v>
      </c>
      <c r="AH207" s="79"/>
      <c r="AI207" s="85" t="s">
        <v>1939</v>
      </c>
      <c r="AJ207" s="79" t="b">
        <v>0</v>
      </c>
      <c r="AK207" s="79">
        <v>0</v>
      </c>
      <c r="AL207" s="85" t="s">
        <v>1939</v>
      </c>
      <c r="AM207" s="79" t="s">
        <v>2050</v>
      </c>
      <c r="AN207" s="79" t="b">
        <v>0</v>
      </c>
      <c r="AO207" s="85" t="s">
        <v>1683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4.761904761904762</v>
      </c>
      <c r="BF207" s="48">
        <v>1</v>
      </c>
      <c r="BG207" s="49">
        <v>4.761904761904762</v>
      </c>
      <c r="BH207" s="48">
        <v>0</v>
      </c>
      <c r="BI207" s="49">
        <v>0</v>
      </c>
      <c r="BJ207" s="48">
        <v>19</v>
      </c>
      <c r="BK207" s="49">
        <v>90.47619047619048</v>
      </c>
      <c r="BL207" s="48">
        <v>21</v>
      </c>
    </row>
    <row r="208" spans="1:64" ht="15">
      <c r="A208" s="64" t="s">
        <v>333</v>
      </c>
      <c r="B208" s="64" t="s">
        <v>432</v>
      </c>
      <c r="C208" s="65" t="s">
        <v>6162</v>
      </c>
      <c r="D208" s="66">
        <v>3</v>
      </c>
      <c r="E208" s="67" t="s">
        <v>132</v>
      </c>
      <c r="F208" s="68">
        <v>35</v>
      </c>
      <c r="G208" s="65"/>
      <c r="H208" s="69"/>
      <c r="I208" s="70"/>
      <c r="J208" s="70"/>
      <c r="K208" s="34" t="s">
        <v>65</v>
      </c>
      <c r="L208" s="77">
        <v>208</v>
      </c>
      <c r="M208" s="77"/>
      <c r="N208" s="72"/>
      <c r="O208" s="79" t="s">
        <v>591</v>
      </c>
      <c r="P208" s="81">
        <v>43751.04168981482</v>
      </c>
      <c r="Q208" s="79" t="s">
        <v>712</v>
      </c>
      <c r="R208" s="79"/>
      <c r="S208" s="79"/>
      <c r="T208" s="79" t="s">
        <v>966</v>
      </c>
      <c r="U208" s="79"/>
      <c r="V208" s="82" t="s">
        <v>1141</v>
      </c>
      <c r="W208" s="81">
        <v>43751.04168981482</v>
      </c>
      <c r="X208" s="82" t="s">
        <v>1368</v>
      </c>
      <c r="Y208" s="79"/>
      <c r="Z208" s="79"/>
      <c r="AA208" s="85" t="s">
        <v>1684</v>
      </c>
      <c r="AB208" s="79"/>
      <c r="AC208" s="79" t="b">
        <v>0</v>
      </c>
      <c r="AD208" s="79">
        <v>0</v>
      </c>
      <c r="AE208" s="85" t="s">
        <v>1939</v>
      </c>
      <c r="AF208" s="79" t="b">
        <v>0</v>
      </c>
      <c r="AG208" s="79" t="s">
        <v>2020</v>
      </c>
      <c r="AH208" s="79"/>
      <c r="AI208" s="85" t="s">
        <v>1939</v>
      </c>
      <c r="AJ208" s="79" t="b">
        <v>0</v>
      </c>
      <c r="AK208" s="79">
        <v>1</v>
      </c>
      <c r="AL208" s="85" t="s">
        <v>1849</v>
      </c>
      <c r="AM208" s="79" t="s">
        <v>2051</v>
      </c>
      <c r="AN208" s="79" t="b">
        <v>0</v>
      </c>
      <c r="AO208" s="85" t="s">
        <v>1849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0</v>
      </c>
      <c r="BE208" s="49">
        <v>0</v>
      </c>
      <c r="BF208" s="48">
        <v>1</v>
      </c>
      <c r="BG208" s="49">
        <v>5</v>
      </c>
      <c r="BH208" s="48">
        <v>0</v>
      </c>
      <c r="BI208" s="49">
        <v>0</v>
      </c>
      <c r="BJ208" s="48">
        <v>19</v>
      </c>
      <c r="BK208" s="49">
        <v>95</v>
      </c>
      <c r="BL208" s="48">
        <v>20</v>
      </c>
    </row>
    <row r="209" spans="1:64" ht="15">
      <c r="A209" s="64" t="s">
        <v>334</v>
      </c>
      <c r="B209" s="64" t="s">
        <v>524</v>
      </c>
      <c r="C209" s="65" t="s">
        <v>6162</v>
      </c>
      <c r="D209" s="66">
        <v>3</v>
      </c>
      <c r="E209" s="67" t="s">
        <v>132</v>
      </c>
      <c r="F209" s="68">
        <v>35</v>
      </c>
      <c r="G209" s="65"/>
      <c r="H209" s="69"/>
      <c r="I209" s="70"/>
      <c r="J209" s="70"/>
      <c r="K209" s="34" t="s">
        <v>65</v>
      </c>
      <c r="L209" s="77">
        <v>209</v>
      </c>
      <c r="M209" s="77"/>
      <c r="N209" s="72"/>
      <c r="O209" s="79" t="s">
        <v>591</v>
      </c>
      <c r="P209" s="81">
        <v>43751.1821875</v>
      </c>
      <c r="Q209" s="79" t="s">
        <v>713</v>
      </c>
      <c r="R209" s="79"/>
      <c r="S209" s="79"/>
      <c r="T209" s="79"/>
      <c r="U209" s="79"/>
      <c r="V209" s="82" t="s">
        <v>1142</v>
      </c>
      <c r="W209" s="81">
        <v>43751.1821875</v>
      </c>
      <c r="X209" s="82" t="s">
        <v>1369</v>
      </c>
      <c r="Y209" s="79"/>
      <c r="Z209" s="79"/>
      <c r="AA209" s="85" t="s">
        <v>1685</v>
      </c>
      <c r="AB209" s="85" t="s">
        <v>1905</v>
      </c>
      <c r="AC209" s="79" t="b">
        <v>0</v>
      </c>
      <c r="AD209" s="79">
        <v>0</v>
      </c>
      <c r="AE209" s="85" t="s">
        <v>1983</v>
      </c>
      <c r="AF209" s="79" t="b">
        <v>0</v>
      </c>
      <c r="AG209" s="79" t="s">
        <v>2020</v>
      </c>
      <c r="AH209" s="79"/>
      <c r="AI209" s="85" t="s">
        <v>1939</v>
      </c>
      <c r="AJ209" s="79" t="b">
        <v>0</v>
      </c>
      <c r="AK209" s="79">
        <v>0</v>
      </c>
      <c r="AL209" s="85" t="s">
        <v>1939</v>
      </c>
      <c r="AM209" s="79" t="s">
        <v>2038</v>
      </c>
      <c r="AN209" s="79" t="b">
        <v>0</v>
      </c>
      <c r="AO209" s="85" t="s">
        <v>1905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31</v>
      </c>
      <c r="BC209" s="78" t="str">
        <f>REPLACE(INDEX(GroupVertices[Group],MATCH(Edges[[#This Row],[Vertex 2]],GroupVertices[Vertex],0)),1,1,"")</f>
        <v>31</v>
      </c>
      <c r="BD209" s="48"/>
      <c r="BE209" s="49"/>
      <c r="BF209" s="48"/>
      <c r="BG209" s="49"/>
      <c r="BH209" s="48"/>
      <c r="BI209" s="49"/>
      <c r="BJ209" s="48"/>
      <c r="BK209" s="49"/>
      <c r="BL209" s="48"/>
    </row>
    <row r="210" spans="1:64" ht="15">
      <c r="A210" s="64" t="s">
        <v>334</v>
      </c>
      <c r="B210" s="64" t="s">
        <v>525</v>
      </c>
      <c r="C210" s="65" t="s">
        <v>6162</v>
      </c>
      <c r="D210" s="66">
        <v>3</v>
      </c>
      <c r="E210" s="67" t="s">
        <v>132</v>
      </c>
      <c r="F210" s="68">
        <v>35</v>
      </c>
      <c r="G210" s="65"/>
      <c r="H210" s="69"/>
      <c r="I210" s="70"/>
      <c r="J210" s="70"/>
      <c r="K210" s="34" t="s">
        <v>65</v>
      </c>
      <c r="L210" s="77">
        <v>210</v>
      </c>
      <c r="M210" s="77"/>
      <c r="N210" s="72"/>
      <c r="O210" s="79" t="s">
        <v>592</v>
      </c>
      <c r="P210" s="81">
        <v>43751.1821875</v>
      </c>
      <c r="Q210" s="79" t="s">
        <v>713</v>
      </c>
      <c r="R210" s="79"/>
      <c r="S210" s="79"/>
      <c r="T210" s="79"/>
      <c r="U210" s="79"/>
      <c r="V210" s="82" t="s">
        <v>1142</v>
      </c>
      <c r="W210" s="81">
        <v>43751.1821875</v>
      </c>
      <c r="X210" s="82" t="s">
        <v>1369</v>
      </c>
      <c r="Y210" s="79"/>
      <c r="Z210" s="79"/>
      <c r="AA210" s="85" t="s">
        <v>1685</v>
      </c>
      <c r="AB210" s="85" t="s">
        <v>1905</v>
      </c>
      <c r="AC210" s="79" t="b">
        <v>0</v>
      </c>
      <c r="AD210" s="79">
        <v>0</v>
      </c>
      <c r="AE210" s="85" t="s">
        <v>1983</v>
      </c>
      <c r="AF210" s="79" t="b">
        <v>0</v>
      </c>
      <c r="AG210" s="79" t="s">
        <v>2020</v>
      </c>
      <c r="AH210" s="79"/>
      <c r="AI210" s="85" t="s">
        <v>1939</v>
      </c>
      <c r="AJ210" s="79" t="b">
        <v>0</v>
      </c>
      <c r="AK210" s="79">
        <v>0</v>
      </c>
      <c r="AL210" s="85" t="s">
        <v>1939</v>
      </c>
      <c r="AM210" s="79" t="s">
        <v>2038</v>
      </c>
      <c r="AN210" s="79" t="b">
        <v>0</v>
      </c>
      <c r="AO210" s="85" t="s">
        <v>1905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31</v>
      </c>
      <c r="BC210" s="78" t="str">
        <f>REPLACE(INDEX(GroupVertices[Group],MATCH(Edges[[#This Row],[Vertex 2]],GroupVertices[Vertex],0)),1,1,"")</f>
        <v>31</v>
      </c>
      <c r="BD210" s="48">
        <v>1</v>
      </c>
      <c r="BE210" s="49">
        <v>4.166666666666667</v>
      </c>
      <c r="BF210" s="48">
        <v>0</v>
      </c>
      <c r="BG210" s="49">
        <v>0</v>
      </c>
      <c r="BH210" s="48">
        <v>0</v>
      </c>
      <c r="BI210" s="49">
        <v>0</v>
      </c>
      <c r="BJ210" s="48">
        <v>23</v>
      </c>
      <c r="BK210" s="49">
        <v>95.83333333333333</v>
      </c>
      <c r="BL210" s="48">
        <v>24</v>
      </c>
    </row>
    <row r="211" spans="1:64" ht="15">
      <c r="A211" s="64" t="s">
        <v>335</v>
      </c>
      <c r="B211" s="64" t="s">
        <v>335</v>
      </c>
      <c r="C211" s="65" t="s">
        <v>6162</v>
      </c>
      <c r="D211" s="66">
        <v>3</v>
      </c>
      <c r="E211" s="67" t="s">
        <v>132</v>
      </c>
      <c r="F211" s="68">
        <v>35</v>
      </c>
      <c r="G211" s="65"/>
      <c r="H211" s="69"/>
      <c r="I211" s="70"/>
      <c r="J211" s="70"/>
      <c r="K211" s="34" t="s">
        <v>65</v>
      </c>
      <c r="L211" s="77">
        <v>211</v>
      </c>
      <c r="M211" s="77"/>
      <c r="N211" s="72"/>
      <c r="O211" s="79" t="s">
        <v>176</v>
      </c>
      <c r="P211" s="81">
        <v>43751.28927083333</v>
      </c>
      <c r="Q211" s="79" t="s">
        <v>714</v>
      </c>
      <c r="R211" s="79"/>
      <c r="S211" s="79"/>
      <c r="T211" s="79" t="s">
        <v>967</v>
      </c>
      <c r="U211" s="82" t="s">
        <v>998</v>
      </c>
      <c r="V211" s="82" t="s">
        <v>998</v>
      </c>
      <c r="W211" s="81">
        <v>43751.28927083333</v>
      </c>
      <c r="X211" s="82" t="s">
        <v>1370</v>
      </c>
      <c r="Y211" s="79"/>
      <c r="Z211" s="79"/>
      <c r="AA211" s="85" t="s">
        <v>1686</v>
      </c>
      <c r="AB211" s="79"/>
      <c r="AC211" s="79" t="b">
        <v>0</v>
      </c>
      <c r="AD211" s="79">
        <v>3</v>
      </c>
      <c r="AE211" s="85" t="s">
        <v>1939</v>
      </c>
      <c r="AF211" s="79" t="b">
        <v>0</v>
      </c>
      <c r="AG211" s="79" t="s">
        <v>2020</v>
      </c>
      <c r="AH211" s="79"/>
      <c r="AI211" s="85" t="s">
        <v>1939</v>
      </c>
      <c r="AJ211" s="79" t="b">
        <v>0</v>
      </c>
      <c r="AK211" s="79">
        <v>1</v>
      </c>
      <c r="AL211" s="85" t="s">
        <v>1939</v>
      </c>
      <c r="AM211" s="79" t="s">
        <v>2038</v>
      </c>
      <c r="AN211" s="79" t="b">
        <v>0</v>
      </c>
      <c r="AO211" s="85" t="s">
        <v>1686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59</v>
      </c>
      <c r="BC211" s="78" t="str">
        <f>REPLACE(INDEX(GroupVertices[Group],MATCH(Edges[[#This Row],[Vertex 2]],GroupVertices[Vertex],0)),1,1,"")</f>
        <v>59</v>
      </c>
      <c r="BD211" s="48">
        <v>2</v>
      </c>
      <c r="BE211" s="49">
        <v>18.181818181818183</v>
      </c>
      <c r="BF211" s="48">
        <v>0</v>
      </c>
      <c r="BG211" s="49">
        <v>0</v>
      </c>
      <c r="BH211" s="48">
        <v>0</v>
      </c>
      <c r="BI211" s="49">
        <v>0</v>
      </c>
      <c r="BJ211" s="48">
        <v>9</v>
      </c>
      <c r="BK211" s="49">
        <v>81.81818181818181</v>
      </c>
      <c r="BL211" s="48">
        <v>11</v>
      </c>
    </row>
    <row r="212" spans="1:64" ht="15">
      <c r="A212" s="64" t="s">
        <v>336</v>
      </c>
      <c r="B212" s="64" t="s">
        <v>335</v>
      </c>
      <c r="C212" s="65" t="s">
        <v>6162</v>
      </c>
      <c r="D212" s="66">
        <v>3</v>
      </c>
      <c r="E212" s="67" t="s">
        <v>132</v>
      </c>
      <c r="F212" s="68">
        <v>35</v>
      </c>
      <c r="G212" s="65"/>
      <c r="H212" s="69"/>
      <c r="I212" s="70"/>
      <c r="J212" s="70"/>
      <c r="K212" s="34" t="s">
        <v>65</v>
      </c>
      <c r="L212" s="77">
        <v>212</v>
      </c>
      <c r="M212" s="77"/>
      <c r="N212" s="72"/>
      <c r="O212" s="79" t="s">
        <v>591</v>
      </c>
      <c r="P212" s="81">
        <v>43751.30971064815</v>
      </c>
      <c r="Q212" s="79" t="s">
        <v>715</v>
      </c>
      <c r="R212" s="79"/>
      <c r="S212" s="79"/>
      <c r="T212" s="79" t="s">
        <v>967</v>
      </c>
      <c r="U212" s="79"/>
      <c r="V212" s="82" t="s">
        <v>1143</v>
      </c>
      <c r="W212" s="81">
        <v>43751.30971064815</v>
      </c>
      <c r="X212" s="82" t="s">
        <v>1371</v>
      </c>
      <c r="Y212" s="79"/>
      <c r="Z212" s="79"/>
      <c r="AA212" s="85" t="s">
        <v>1687</v>
      </c>
      <c r="AB212" s="79"/>
      <c r="AC212" s="79" t="b">
        <v>0</v>
      </c>
      <c r="AD212" s="79">
        <v>0</v>
      </c>
      <c r="AE212" s="85" t="s">
        <v>1939</v>
      </c>
      <c r="AF212" s="79" t="b">
        <v>0</v>
      </c>
      <c r="AG212" s="79" t="s">
        <v>2020</v>
      </c>
      <c r="AH212" s="79"/>
      <c r="AI212" s="85" t="s">
        <v>1939</v>
      </c>
      <c r="AJ212" s="79" t="b">
        <v>0</v>
      </c>
      <c r="AK212" s="79">
        <v>1</v>
      </c>
      <c r="AL212" s="85" t="s">
        <v>1686</v>
      </c>
      <c r="AM212" s="79" t="s">
        <v>2038</v>
      </c>
      <c r="AN212" s="79" t="b">
        <v>0</v>
      </c>
      <c r="AO212" s="85" t="s">
        <v>1686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59</v>
      </c>
      <c r="BC212" s="78" t="str">
        <f>REPLACE(INDEX(GroupVertices[Group],MATCH(Edges[[#This Row],[Vertex 2]],GroupVertices[Vertex],0)),1,1,"")</f>
        <v>59</v>
      </c>
      <c r="BD212" s="48">
        <v>2</v>
      </c>
      <c r="BE212" s="49">
        <v>15.384615384615385</v>
      </c>
      <c r="BF212" s="48">
        <v>0</v>
      </c>
      <c r="BG212" s="49">
        <v>0</v>
      </c>
      <c r="BH212" s="48">
        <v>0</v>
      </c>
      <c r="BI212" s="49">
        <v>0</v>
      </c>
      <c r="BJ212" s="48">
        <v>11</v>
      </c>
      <c r="BK212" s="49">
        <v>84.61538461538461</v>
      </c>
      <c r="BL212" s="48">
        <v>13</v>
      </c>
    </row>
    <row r="213" spans="1:64" ht="15">
      <c r="A213" s="64" t="s">
        <v>337</v>
      </c>
      <c r="B213" s="64" t="s">
        <v>337</v>
      </c>
      <c r="C213" s="65" t="s">
        <v>6162</v>
      </c>
      <c r="D213" s="66">
        <v>3</v>
      </c>
      <c r="E213" s="67" t="s">
        <v>132</v>
      </c>
      <c r="F213" s="68">
        <v>35</v>
      </c>
      <c r="G213" s="65"/>
      <c r="H213" s="69"/>
      <c r="I213" s="70"/>
      <c r="J213" s="70"/>
      <c r="K213" s="34" t="s">
        <v>65</v>
      </c>
      <c r="L213" s="77">
        <v>213</v>
      </c>
      <c r="M213" s="77"/>
      <c r="N213" s="72"/>
      <c r="O213" s="79" t="s">
        <v>176</v>
      </c>
      <c r="P213" s="81">
        <v>43751.945763888885</v>
      </c>
      <c r="Q213" s="79" t="s">
        <v>716</v>
      </c>
      <c r="R213" s="79"/>
      <c r="S213" s="79"/>
      <c r="T213" s="79"/>
      <c r="U213" s="79"/>
      <c r="V213" s="82" t="s">
        <v>1144</v>
      </c>
      <c r="W213" s="81">
        <v>43751.945763888885</v>
      </c>
      <c r="X213" s="82" t="s">
        <v>1372</v>
      </c>
      <c r="Y213" s="79"/>
      <c r="Z213" s="79"/>
      <c r="AA213" s="85" t="s">
        <v>1688</v>
      </c>
      <c r="AB213" s="79"/>
      <c r="AC213" s="79" t="b">
        <v>0</v>
      </c>
      <c r="AD213" s="79">
        <v>0</v>
      </c>
      <c r="AE213" s="85" t="s">
        <v>1939</v>
      </c>
      <c r="AF213" s="79" t="b">
        <v>0</v>
      </c>
      <c r="AG213" s="79" t="s">
        <v>2020</v>
      </c>
      <c r="AH213" s="79"/>
      <c r="AI213" s="85" t="s">
        <v>1939</v>
      </c>
      <c r="AJ213" s="79" t="b">
        <v>0</v>
      </c>
      <c r="AK213" s="79">
        <v>0</v>
      </c>
      <c r="AL213" s="85" t="s">
        <v>1939</v>
      </c>
      <c r="AM213" s="79" t="s">
        <v>2038</v>
      </c>
      <c r="AN213" s="79" t="b">
        <v>0</v>
      </c>
      <c r="AO213" s="85" t="s">
        <v>1688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5.882352941176471</v>
      </c>
      <c r="BH213" s="48">
        <v>0</v>
      </c>
      <c r="BI213" s="49">
        <v>0</v>
      </c>
      <c r="BJ213" s="48">
        <v>16</v>
      </c>
      <c r="BK213" s="49">
        <v>94.11764705882354</v>
      </c>
      <c r="BL213" s="48">
        <v>17</v>
      </c>
    </row>
    <row r="214" spans="1:64" ht="15">
      <c r="A214" s="64" t="s">
        <v>338</v>
      </c>
      <c r="B214" s="64" t="s">
        <v>526</v>
      </c>
      <c r="C214" s="65" t="s">
        <v>6162</v>
      </c>
      <c r="D214" s="66">
        <v>3</v>
      </c>
      <c r="E214" s="67" t="s">
        <v>132</v>
      </c>
      <c r="F214" s="68">
        <v>35</v>
      </c>
      <c r="G214" s="65"/>
      <c r="H214" s="69"/>
      <c r="I214" s="70"/>
      <c r="J214" s="70"/>
      <c r="K214" s="34" t="s">
        <v>65</v>
      </c>
      <c r="L214" s="77">
        <v>214</v>
      </c>
      <c r="M214" s="77"/>
      <c r="N214" s="72"/>
      <c r="O214" s="79" t="s">
        <v>592</v>
      </c>
      <c r="P214" s="81">
        <v>43751.99019675926</v>
      </c>
      <c r="Q214" s="79" t="s">
        <v>717</v>
      </c>
      <c r="R214" s="79"/>
      <c r="S214" s="79"/>
      <c r="T214" s="79"/>
      <c r="U214" s="79"/>
      <c r="V214" s="82" t="s">
        <v>1145</v>
      </c>
      <c r="W214" s="81">
        <v>43751.99019675926</v>
      </c>
      <c r="X214" s="82" t="s">
        <v>1373</v>
      </c>
      <c r="Y214" s="79"/>
      <c r="Z214" s="79"/>
      <c r="AA214" s="85" t="s">
        <v>1689</v>
      </c>
      <c r="AB214" s="85" t="s">
        <v>1906</v>
      </c>
      <c r="AC214" s="79" t="b">
        <v>0</v>
      </c>
      <c r="AD214" s="79">
        <v>2</v>
      </c>
      <c r="AE214" s="85" t="s">
        <v>1984</v>
      </c>
      <c r="AF214" s="79" t="b">
        <v>0</v>
      </c>
      <c r="AG214" s="79" t="s">
        <v>2020</v>
      </c>
      <c r="AH214" s="79"/>
      <c r="AI214" s="85" t="s">
        <v>1939</v>
      </c>
      <c r="AJ214" s="79" t="b">
        <v>0</v>
      </c>
      <c r="AK214" s="79">
        <v>0</v>
      </c>
      <c r="AL214" s="85" t="s">
        <v>1939</v>
      </c>
      <c r="AM214" s="79" t="s">
        <v>2037</v>
      </c>
      <c r="AN214" s="79" t="b">
        <v>0</v>
      </c>
      <c r="AO214" s="85" t="s">
        <v>1906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58</v>
      </c>
      <c r="BC214" s="78" t="str">
        <f>REPLACE(INDEX(GroupVertices[Group],MATCH(Edges[[#This Row],[Vertex 2]],GroupVertices[Vertex],0)),1,1,"")</f>
        <v>58</v>
      </c>
      <c r="BD214" s="48">
        <v>1</v>
      </c>
      <c r="BE214" s="49">
        <v>5.882352941176471</v>
      </c>
      <c r="BF214" s="48">
        <v>0</v>
      </c>
      <c r="BG214" s="49">
        <v>0</v>
      </c>
      <c r="BH214" s="48">
        <v>0</v>
      </c>
      <c r="BI214" s="49">
        <v>0</v>
      </c>
      <c r="BJ214" s="48">
        <v>16</v>
      </c>
      <c r="BK214" s="49">
        <v>94.11764705882354</v>
      </c>
      <c r="BL214" s="48">
        <v>17</v>
      </c>
    </row>
    <row r="215" spans="1:64" ht="15">
      <c r="A215" s="64" t="s">
        <v>339</v>
      </c>
      <c r="B215" s="64" t="s">
        <v>339</v>
      </c>
      <c r="C215" s="65" t="s">
        <v>6162</v>
      </c>
      <c r="D215" s="66">
        <v>3</v>
      </c>
      <c r="E215" s="67" t="s">
        <v>132</v>
      </c>
      <c r="F215" s="68">
        <v>35</v>
      </c>
      <c r="G215" s="65"/>
      <c r="H215" s="69"/>
      <c r="I215" s="70"/>
      <c r="J215" s="70"/>
      <c r="K215" s="34" t="s">
        <v>65</v>
      </c>
      <c r="L215" s="77">
        <v>215</v>
      </c>
      <c r="M215" s="77"/>
      <c r="N215" s="72"/>
      <c r="O215" s="79" t="s">
        <v>176</v>
      </c>
      <c r="P215" s="81">
        <v>43752.029490740744</v>
      </c>
      <c r="Q215" s="79" t="s">
        <v>718</v>
      </c>
      <c r="R215" s="79"/>
      <c r="S215" s="79"/>
      <c r="T215" s="79"/>
      <c r="U215" s="79"/>
      <c r="V215" s="82" t="s">
        <v>1146</v>
      </c>
      <c r="W215" s="81">
        <v>43752.029490740744</v>
      </c>
      <c r="X215" s="82" t="s">
        <v>1374</v>
      </c>
      <c r="Y215" s="79"/>
      <c r="Z215" s="79"/>
      <c r="AA215" s="85" t="s">
        <v>1690</v>
      </c>
      <c r="AB215" s="79"/>
      <c r="AC215" s="79" t="b">
        <v>0</v>
      </c>
      <c r="AD215" s="79">
        <v>1</v>
      </c>
      <c r="AE215" s="85" t="s">
        <v>1939</v>
      </c>
      <c r="AF215" s="79" t="b">
        <v>0</v>
      </c>
      <c r="AG215" s="79" t="s">
        <v>2020</v>
      </c>
      <c r="AH215" s="79"/>
      <c r="AI215" s="85" t="s">
        <v>1939</v>
      </c>
      <c r="AJ215" s="79" t="b">
        <v>0</v>
      </c>
      <c r="AK215" s="79">
        <v>0</v>
      </c>
      <c r="AL215" s="85" t="s">
        <v>1939</v>
      </c>
      <c r="AM215" s="79" t="s">
        <v>2037</v>
      </c>
      <c r="AN215" s="79" t="b">
        <v>0</v>
      </c>
      <c r="AO215" s="85" t="s">
        <v>1690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11.11111111111111</v>
      </c>
      <c r="BH215" s="48">
        <v>0</v>
      </c>
      <c r="BI215" s="49">
        <v>0</v>
      </c>
      <c r="BJ215" s="48">
        <v>8</v>
      </c>
      <c r="BK215" s="49">
        <v>88.88888888888889</v>
      </c>
      <c r="BL215" s="48">
        <v>9</v>
      </c>
    </row>
    <row r="216" spans="1:64" ht="15">
      <c r="A216" s="64" t="s">
        <v>340</v>
      </c>
      <c r="B216" s="64" t="s">
        <v>340</v>
      </c>
      <c r="C216" s="65" t="s">
        <v>6162</v>
      </c>
      <c r="D216" s="66">
        <v>3</v>
      </c>
      <c r="E216" s="67" t="s">
        <v>132</v>
      </c>
      <c r="F216" s="68">
        <v>35</v>
      </c>
      <c r="G216" s="65"/>
      <c r="H216" s="69"/>
      <c r="I216" s="70"/>
      <c r="J216" s="70"/>
      <c r="K216" s="34" t="s">
        <v>65</v>
      </c>
      <c r="L216" s="77">
        <v>216</v>
      </c>
      <c r="M216" s="77"/>
      <c r="N216" s="72"/>
      <c r="O216" s="79" t="s">
        <v>176</v>
      </c>
      <c r="P216" s="81">
        <v>43752.06061342593</v>
      </c>
      <c r="Q216" s="79" t="s">
        <v>719</v>
      </c>
      <c r="R216" s="82" t="s">
        <v>884</v>
      </c>
      <c r="S216" s="79" t="s">
        <v>935</v>
      </c>
      <c r="T216" s="79" t="s">
        <v>968</v>
      </c>
      <c r="U216" s="79"/>
      <c r="V216" s="82" t="s">
        <v>1147</v>
      </c>
      <c r="W216" s="81">
        <v>43752.06061342593</v>
      </c>
      <c r="X216" s="82" t="s">
        <v>1375</v>
      </c>
      <c r="Y216" s="79"/>
      <c r="Z216" s="79"/>
      <c r="AA216" s="85" t="s">
        <v>1691</v>
      </c>
      <c r="AB216" s="79"/>
      <c r="AC216" s="79" t="b">
        <v>0</v>
      </c>
      <c r="AD216" s="79">
        <v>0</v>
      </c>
      <c r="AE216" s="85" t="s">
        <v>1939</v>
      </c>
      <c r="AF216" s="79" t="b">
        <v>0</v>
      </c>
      <c r="AG216" s="79" t="s">
        <v>2020</v>
      </c>
      <c r="AH216" s="79"/>
      <c r="AI216" s="85" t="s">
        <v>1939</v>
      </c>
      <c r="AJ216" s="79" t="b">
        <v>0</v>
      </c>
      <c r="AK216" s="79">
        <v>0</v>
      </c>
      <c r="AL216" s="85" t="s">
        <v>1939</v>
      </c>
      <c r="AM216" s="79" t="s">
        <v>2052</v>
      </c>
      <c r="AN216" s="79" t="b">
        <v>0</v>
      </c>
      <c r="AO216" s="85" t="s">
        <v>1691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4.166666666666667</v>
      </c>
      <c r="BF216" s="48">
        <v>0</v>
      </c>
      <c r="BG216" s="49">
        <v>0</v>
      </c>
      <c r="BH216" s="48">
        <v>0</v>
      </c>
      <c r="BI216" s="49">
        <v>0</v>
      </c>
      <c r="BJ216" s="48">
        <v>23</v>
      </c>
      <c r="BK216" s="49">
        <v>95.83333333333333</v>
      </c>
      <c r="BL216" s="48">
        <v>24</v>
      </c>
    </row>
    <row r="217" spans="1:64" ht="15">
      <c r="A217" s="64" t="s">
        <v>341</v>
      </c>
      <c r="B217" s="64" t="s">
        <v>341</v>
      </c>
      <c r="C217" s="65" t="s">
        <v>6162</v>
      </c>
      <c r="D217" s="66">
        <v>3</v>
      </c>
      <c r="E217" s="67" t="s">
        <v>132</v>
      </c>
      <c r="F217" s="68">
        <v>35</v>
      </c>
      <c r="G217" s="65"/>
      <c r="H217" s="69"/>
      <c r="I217" s="70"/>
      <c r="J217" s="70"/>
      <c r="K217" s="34" t="s">
        <v>65</v>
      </c>
      <c r="L217" s="77">
        <v>217</v>
      </c>
      <c r="M217" s="77"/>
      <c r="N217" s="72"/>
      <c r="O217" s="79" t="s">
        <v>176</v>
      </c>
      <c r="P217" s="81">
        <v>43752.16878472222</v>
      </c>
      <c r="Q217" s="79" t="s">
        <v>720</v>
      </c>
      <c r="R217" s="79"/>
      <c r="S217" s="79"/>
      <c r="T217" s="79"/>
      <c r="U217" s="79"/>
      <c r="V217" s="82" t="s">
        <v>1148</v>
      </c>
      <c r="W217" s="81">
        <v>43752.16878472222</v>
      </c>
      <c r="X217" s="82" t="s">
        <v>1376</v>
      </c>
      <c r="Y217" s="79"/>
      <c r="Z217" s="79"/>
      <c r="AA217" s="85" t="s">
        <v>1692</v>
      </c>
      <c r="AB217" s="79"/>
      <c r="AC217" s="79" t="b">
        <v>0</v>
      </c>
      <c r="AD217" s="79">
        <v>0</v>
      </c>
      <c r="AE217" s="85" t="s">
        <v>1939</v>
      </c>
      <c r="AF217" s="79" t="b">
        <v>0</v>
      </c>
      <c r="AG217" s="79" t="s">
        <v>2024</v>
      </c>
      <c r="AH217" s="79"/>
      <c r="AI217" s="85" t="s">
        <v>1939</v>
      </c>
      <c r="AJ217" s="79" t="b">
        <v>0</v>
      </c>
      <c r="AK217" s="79">
        <v>0</v>
      </c>
      <c r="AL217" s="85" t="s">
        <v>1939</v>
      </c>
      <c r="AM217" s="79" t="s">
        <v>2038</v>
      </c>
      <c r="AN217" s="79" t="b">
        <v>0</v>
      </c>
      <c r="AO217" s="85" t="s">
        <v>1692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7</v>
      </c>
      <c r="BK217" s="49">
        <v>100</v>
      </c>
      <c r="BL217" s="48">
        <v>7</v>
      </c>
    </row>
    <row r="218" spans="1:64" ht="15">
      <c r="A218" s="64" t="s">
        <v>342</v>
      </c>
      <c r="B218" s="64" t="s">
        <v>527</v>
      </c>
      <c r="C218" s="65" t="s">
        <v>6162</v>
      </c>
      <c r="D218" s="66">
        <v>3</v>
      </c>
      <c r="E218" s="67" t="s">
        <v>132</v>
      </c>
      <c r="F218" s="68">
        <v>35</v>
      </c>
      <c r="G218" s="65"/>
      <c r="H218" s="69"/>
      <c r="I218" s="70"/>
      <c r="J218" s="70"/>
      <c r="K218" s="34" t="s">
        <v>65</v>
      </c>
      <c r="L218" s="77">
        <v>218</v>
      </c>
      <c r="M218" s="77"/>
      <c r="N218" s="72"/>
      <c r="O218" s="79" t="s">
        <v>592</v>
      </c>
      <c r="P218" s="81">
        <v>43752.17972222222</v>
      </c>
      <c r="Q218" s="79" t="s">
        <v>721</v>
      </c>
      <c r="R218" s="79"/>
      <c r="S218" s="79"/>
      <c r="T218" s="79" t="s">
        <v>951</v>
      </c>
      <c r="U218" s="79"/>
      <c r="V218" s="82" t="s">
        <v>1149</v>
      </c>
      <c r="W218" s="81">
        <v>43752.17972222222</v>
      </c>
      <c r="X218" s="82" t="s">
        <v>1377</v>
      </c>
      <c r="Y218" s="79"/>
      <c r="Z218" s="79"/>
      <c r="AA218" s="85" t="s">
        <v>1693</v>
      </c>
      <c r="AB218" s="85" t="s">
        <v>1907</v>
      </c>
      <c r="AC218" s="79" t="b">
        <v>0</v>
      </c>
      <c r="AD218" s="79">
        <v>0</v>
      </c>
      <c r="AE218" s="85" t="s">
        <v>1985</v>
      </c>
      <c r="AF218" s="79" t="b">
        <v>0</v>
      </c>
      <c r="AG218" s="79" t="s">
        <v>2026</v>
      </c>
      <c r="AH218" s="79"/>
      <c r="AI218" s="85" t="s">
        <v>1939</v>
      </c>
      <c r="AJ218" s="79" t="b">
        <v>0</v>
      </c>
      <c r="AK218" s="79">
        <v>0</v>
      </c>
      <c r="AL218" s="85" t="s">
        <v>1939</v>
      </c>
      <c r="AM218" s="79" t="s">
        <v>2038</v>
      </c>
      <c r="AN218" s="79" t="b">
        <v>0</v>
      </c>
      <c r="AO218" s="85" t="s">
        <v>1907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57</v>
      </c>
      <c r="BC218" s="78" t="str">
        <f>REPLACE(INDEX(GroupVertices[Group],MATCH(Edges[[#This Row],[Vertex 2]],GroupVertices[Vertex],0)),1,1,"")</f>
        <v>57</v>
      </c>
      <c r="BD218" s="48">
        <v>0</v>
      </c>
      <c r="BE218" s="49">
        <v>0</v>
      </c>
      <c r="BF218" s="48">
        <v>0</v>
      </c>
      <c r="BG218" s="49">
        <v>0</v>
      </c>
      <c r="BH218" s="48">
        <v>0</v>
      </c>
      <c r="BI218" s="49">
        <v>0</v>
      </c>
      <c r="BJ218" s="48">
        <v>2</v>
      </c>
      <c r="BK218" s="49">
        <v>100</v>
      </c>
      <c r="BL218" s="48">
        <v>2</v>
      </c>
    </row>
    <row r="219" spans="1:64" ht="15">
      <c r="A219" s="64" t="s">
        <v>343</v>
      </c>
      <c r="B219" s="64" t="s">
        <v>343</v>
      </c>
      <c r="C219" s="65" t="s">
        <v>6163</v>
      </c>
      <c r="D219" s="66">
        <v>5.333333333333334</v>
      </c>
      <c r="E219" s="67" t="s">
        <v>136</v>
      </c>
      <c r="F219" s="68">
        <v>27.333333333333332</v>
      </c>
      <c r="G219" s="65"/>
      <c r="H219" s="69"/>
      <c r="I219" s="70"/>
      <c r="J219" s="70"/>
      <c r="K219" s="34" t="s">
        <v>65</v>
      </c>
      <c r="L219" s="77">
        <v>219</v>
      </c>
      <c r="M219" s="77"/>
      <c r="N219" s="72"/>
      <c r="O219" s="79" t="s">
        <v>176</v>
      </c>
      <c r="P219" s="81">
        <v>43746.214155092595</v>
      </c>
      <c r="Q219" s="79" t="s">
        <v>722</v>
      </c>
      <c r="R219" s="82" t="s">
        <v>885</v>
      </c>
      <c r="S219" s="79" t="s">
        <v>936</v>
      </c>
      <c r="T219" s="79"/>
      <c r="U219" s="79"/>
      <c r="V219" s="82" t="s">
        <v>1150</v>
      </c>
      <c r="W219" s="81">
        <v>43746.214155092595</v>
      </c>
      <c r="X219" s="82" t="s">
        <v>1378</v>
      </c>
      <c r="Y219" s="79"/>
      <c r="Z219" s="79"/>
      <c r="AA219" s="85" t="s">
        <v>1694</v>
      </c>
      <c r="AB219" s="79"/>
      <c r="AC219" s="79" t="b">
        <v>0</v>
      </c>
      <c r="AD219" s="79">
        <v>0</v>
      </c>
      <c r="AE219" s="85" t="s">
        <v>1939</v>
      </c>
      <c r="AF219" s="79" t="b">
        <v>0</v>
      </c>
      <c r="AG219" s="79" t="s">
        <v>2023</v>
      </c>
      <c r="AH219" s="79"/>
      <c r="AI219" s="85" t="s">
        <v>1939</v>
      </c>
      <c r="AJ219" s="79" t="b">
        <v>0</v>
      </c>
      <c r="AK219" s="79">
        <v>0</v>
      </c>
      <c r="AL219" s="85" t="s">
        <v>1939</v>
      </c>
      <c r="AM219" s="79" t="s">
        <v>2048</v>
      </c>
      <c r="AN219" s="79" t="b">
        <v>0</v>
      </c>
      <c r="AO219" s="85" t="s">
        <v>1694</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9</v>
      </c>
      <c r="BK219" s="49">
        <v>100</v>
      </c>
      <c r="BL219" s="48">
        <v>9</v>
      </c>
    </row>
    <row r="220" spans="1:64" ht="15">
      <c r="A220" s="64" t="s">
        <v>343</v>
      </c>
      <c r="B220" s="64" t="s">
        <v>343</v>
      </c>
      <c r="C220" s="65" t="s">
        <v>6163</v>
      </c>
      <c r="D220" s="66">
        <v>5.333333333333334</v>
      </c>
      <c r="E220" s="67" t="s">
        <v>136</v>
      </c>
      <c r="F220" s="68">
        <v>27.333333333333332</v>
      </c>
      <c r="G220" s="65"/>
      <c r="H220" s="69"/>
      <c r="I220" s="70"/>
      <c r="J220" s="70"/>
      <c r="K220" s="34" t="s">
        <v>65</v>
      </c>
      <c r="L220" s="77">
        <v>220</v>
      </c>
      <c r="M220" s="77"/>
      <c r="N220" s="72"/>
      <c r="O220" s="79" t="s">
        <v>176</v>
      </c>
      <c r="P220" s="81">
        <v>43752.21414351852</v>
      </c>
      <c r="Q220" s="79" t="s">
        <v>722</v>
      </c>
      <c r="R220" s="82" t="s">
        <v>885</v>
      </c>
      <c r="S220" s="79" t="s">
        <v>936</v>
      </c>
      <c r="T220" s="79"/>
      <c r="U220" s="79"/>
      <c r="V220" s="82" t="s">
        <v>1150</v>
      </c>
      <c r="W220" s="81">
        <v>43752.21414351852</v>
      </c>
      <c r="X220" s="82" t="s">
        <v>1379</v>
      </c>
      <c r="Y220" s="79"/>
      <c r="Z220" s="79"/>
      <c r="AA220" s="85" t="s">
        <v>1695</v>
      </c>
      <c r="AB220" s="79"/>
      <c r="AC220" s="79" t="b">
        <v>0</v>
      </c>
      <c r="AD220" s="79">
        <v>0</v>
      </c>
      <c r="AE220" s="85" t="s">
        <v>1939</v>
      </c>
      <c r="AF220" s="79" t="b">
        <v>0</v>
      </c>
      <c r="AG220" s="79" t="s">
        <v>2023</v>
      </c>
      <c r="AH220" s="79"/>
      <c r="AI220" s="85" t="s">
        <v>1939</v>
      </c>
      <c r="AJ220" s="79" t="b">
        <v>0</v>
      </c>
      <c r="AK220" s="79">
        <v>0</v>
      </c>
      <c r="AL220" s="85" t="s">
        <v>1939</v>
      </c>
      <c r="AM220" s="79" t="s">
        <v>2048</v>
      </c>
      <c r="AN220" s="79" t="b">
        <v>0</v>
      </c>
      <c r="AO220" s="85" t="s">
        <v>1695</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9</v>
      </c>
      <c r="BK220" s="49">
        <v>100</v>
      </c>
      <c r="BL220" s="48">
        <v>9</v>
      </c>
    </row>
    <row r="221" spans="1:64" ht="15">
      <c r="A221" s="64" t="s">
        <v>344</v>
      </c>
      <c r="B221" s="64" t="s">
        <v>528</v>
      </c>
      <c r="C221" s="65" t="s">
        <v>6162</v>
      </c>
      <c r="D221" s="66">
        <v>3</v>
      </c>
      <c r="E221" s="67" t="s">
        <v>132</v>
      </c>
      <c r="F221" s="68">
        <v>35</v>
      </c>
      <c r="G221" s="65"/>
      <c r="H221" s="69"/>
      <c r="I221" s="70"/>
      <c r="J221" s="70"/>
      <c r="K221" s="34" t="s">
        <v>65</v>
      </c>
      <c r="L221" s="77">
        <v>221</v>
      </c>
      <c r="M221" s="77"/>
      <c r="N221" s="72"/>
      <c r="O221" s="79" t="s">
        <v>592</v>
      </c>
      <c r="P221" s="81">
        <v>43752.25787037037</v>
      </c>
      <c r="Q221" s="79" t="s">
        <v>723</v>
      </c>
      <c r="R221" s="79"/>
      <c r="S221" s="79"/>
      <c r="T221" s="79"/>
      <c r="U221" s="79"/>
      <c r="V221" s="82" t="s">
        <v>1151</v>
      </c>
      <c r="W221" s="81">
        <v>43752.25787037037</v>
      </c>
      <c r="X221" s="82" t="s">
        <v>1380</v>
      </c>
      <c r="Y221" s="79"/>
      <c r="Z221" s="79"/>
      <c r="AA221" s="85" t="s">
        <v>1696</v>
      </c>
      <c r="AB221" s="85" t="s">
        <v>1908</v>
      </c>
      <c r="AC221" s="79" t="b">
        <v>0</v>
      </c>
      <c r="AD221" s="79">
        <v>0</v>
      </c>
      <c r="AE221" s="85" t="s">
        <v>1986</v>
      </c>
      <c r="AF221" s="79" t="b">
        <v>0</v>
      </c>
      <c r="AG221" s="79" t="s">
        <v>2020</v>
      </c>
      <c r="AH221" s="79"/>
      <c r="AI221" s="85" t="s">
        <v>1939</v>
      </c>
      <c r="AJ221" s="79" t="b">
        <v>0</v>
      </c>
      <c r="AK221" s="79">
        <v>0</v>
      </c>
      <c r="AL221" s="85" t="s">
        <v>1939</v>
      </c>
      <c r="AM221" s="79" t="s">
        <v>2037</v>
      </c>
      <c r="AN221" s="79" t="b">
        <v>0</v>
      </c>
      <c r="AO221" s="85" t="s">
        <v>1908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56</v>
      </c>
      <c r="BC221" s="78" t="str">
        <f>REPLACE(INDEX(GroupVertices[Group],MATCH(Edges[[#This Row],[Vertex 2]],GroupVertices[Vertex],0)),1,1,"")</f>
        <v>56</v>
      </c>
      <c r="BD221" s="48">
        <v>0</v>
      </c>
      <c r="BE221" s="49">
        <v>0</v>
      </c>
      <c r="BF221" s="48">
        <v>0</v>
      </c>
      <c r="BG221" s="49">
        <v>0</v>
      </c>
      <c r="BH221" s="48">
        <v>0</v>
      </c>
      <c r="BI221" s="49">
        <v>0</v>
      </c>
      <c r="BJ221" s="48">
        <v>29</v>
      </c>
      <c r="BK221" s="49">
        <v>100</v>
      </c>
      <c r="BL221" s="48">
        <v>29</v>
      </c>
    </row>
    <row r="222" spans="1:64" ht="15">
      <c r="A222" s="64" t="s">
        <v>345</v>
      </c>
      <c r="B222" s="64" t="s">
        <v>529</v>
      </c>
      <c r="C222" s="65" t="s">
        <v>6162</v>
      </c>
      <c r="D222" s="66">
        <v>3</v>
      </c>
      <c r="E222" s="67" t="s">
        <v>132</v>
      </c>
      <c r="F222" s="68">
        <v>35</v>
      </c>
      <c r="G222" s="65"/>
      <c r="H222" s="69"/>
      <c r="I222" s="70"/>
      <c r="J222" s="70"/>
      <c r="K222" s="34" t="s">
        <v>65</v>
      </c>
      <c r="L222" s="77">
        <v>222</v>
      </c>
      <c r="M222" s="77"/>
      <c r="N222" s="72"/>
      <c r="O222" s="79" t="s">
        <v>592</v>
      </c>
      <c r="P222" s="81">
        <v>43752.275243055556</v>
      </c>
      <c r="Q222" s="79" t="s">
        <v>724</v>
      </c>
      <c r="R222" s="79"/>
      <c r="S222" s="79"/>
      <c r="T222" s="79"/>
      <c r="U222" s="79"/>
      <c r="V222" s="82" t="s">
        <v>1152</v>
      </c>
      <c r="W222" s="81">
        <v>43752.275243055556</v>
      </c>
      <c r="X222" s="82" t="s">
        <v>1381</v>
      </c>
      <c r="Y222" s="79"/>
      <c r="Z222" s="79"/>
      <c r="AA222" s="85" t="s">
        <v>1697</v>
      </c>
      <c r="AB222" s="85" t="s">
        <v>1909</v>
      </c>
      <c r="AC222" s="79" t="b">
        <v>0</v>
      </c>
      <c r="AD222" s="79">
        <v>0</v>
      </c>
      <c r="AE222" s="85" t="s">
        <v>1987</v>
      </c>
      <c r="AF222" s="79" t="b">
        <v>0</v>
      </c>
      <c r="AG222" s="79" t="s">
        <v>2028</v>
      </c>
      <c r="AH222" s="79"/>
      <c r="AI222" s="85" t="s">
        <v>1939</v>
      </c>
      <c r="AJ222" s="79" t="b">
        <v>0</v>
      </c>
      <c r="AK222" s="79">
        <v>0</v>
      </c>
      <c r="AL222" s="85" t="s">
        <v>1939</v>
      </c>
      <c r="AM222" s="79" t="s">
        <v>2035</v>
      </c>
      <c r="AN222" s="79" t="b">
        <v>0</v>
      </c>
      <c r="AO222" s="85" t="s">
        <v>1909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55</v>
      </c>
      <c r="BC222" s="78" t="str">
        <f>REPLACE(INDEX(GroupVertices[Group],MATCH(Edges[[#This Row],[Vertex 2]],GroupVertices[Vertex],0)),1,1,"")</f>
        <v>55</v>
      </c>
      <c r="BD222" s="48">
        <v>0</v>
      </c>
      <c r="BE222" s="49">
        <v>0</v>
      </c>
      <c r="BF222" s="48">
        <v>0</v>
      </c>
      <c r="BG222" s="49">
        <v>0</v>
      </c>
      <c r="BH222" s="48">
        <v>0</v>
      </c>
      <c r="BI222" s="49">
        <v>0</v>
      </c>
      <c r="BJ222" s="48">
        <v>8</v>
      </c>
      <c r="BK222" s="49">
        <v>100</v>
      </c>
      <c r="BL222" s="48">
        <v>8</v>
      </c>
    </row>
    <row r="223" spans="1:64" ht="15">
      <c r="A223" s="64" t="s">
        <v>346</v>
      </c>
      <c r="B223" s="64" t="s">
        <v>373</v>
      </c>
      <c r="C223" s="65" t="s">
        <v>6162</v>
      </c>
      <c r="D223" s="66">
        <v>3</v>
      </c>
      <c r="E223" s="67" t="s">
        <v>132</v>
      </c>
      <c r="F223" s="68">
        <v>35</v>
      </c>
      <c r="G223" s="65"/>
      <c r="H223" s="69"/>
      <c r="I223" s="70"/>
      <c r="J223" s="70"/>
      <c r="K223" s="34" t="s">
        <v>65</v>
      </c>
      <c r="L223" s="77">
        <v>223</v>
      </c>
      <c r="M223" s="77"/>
      <c r="N223" s="72"/>
      <c r="O223" s="79" t="s">
        <v>591</v>
      </c>
      <c r="P223" s="81">
        <v>43752.42834490741</v>
      </c>
      <c r="Q223" s="79" t="s">
        <v>725</v>
      </c>
      <c r="R223" s="79"/>
      <c r="S223" s="79"/>
      <c r="T223" s="79"/>
      <c r="U223" s="79"/>
      <c r="V223" s="82" t="s">
        <v>1153</v>
      </c>
      <c r="W223" s="81">
        <v>43752.42834490741</v>
      </c>
      <c r="X223" s="82" t="s">
        <v>1382</v>
      </c>
      <c r="Y223" s="79"/>
      <c r="Z223" s="79"/>
      <c r="AA223" s="85" t="s">
        <v>1698</v>
      </c>
      <c r="AB223" s="79"/>
      <c r="AC223" s="79" t="b">
        <v>0</v>
      </c>
      <c r="AD223" s="79">
        <v>0</v>
      </c>
      <c r="AE223" s="85" t="s">
        <v>1939</v>
      </c>
      <c r="AF223" s="79" t="b">
        <v>0</v>
      </c>
      <c r="AG223" s="79" t="s">
        <v>2020</v>
      </c>
      <c r="AH223" s="79"/>
      <c r="AI223" s="85" t="s">
        <v>1939</v>
      </c>
      <c r="AJ223" s="79" t="b">
        <v>0</v>
      </c>
      <c r="AK223" s="79">
        <v>16</v>
      </c>
      <c r="AL223" s="85" t="s">
        <v>1727</v>
      </c>
      <c r="AM223" s="79" t="s">
        <v>2037</v>
      </c>
      <c r="AN223" s="79" t="b">
        <v>0</v>
      </c>
      <c r="AO223" s="85" t="s">
        <v>1727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346</v>
      </c>
      <c r="B224" s="64" t="s">
        <v>372</v>
      </c>
      <c r="C224" s="65" t="s">
        <v>6162</v>
      </c>
      <c r="D224" s="66">
        <v>3</v>
      </c>
      <c r="E224" s="67" t="s">
        <v>132</v>
      </c>
      <c r="F224" s="68">
        <v>35</v>
      </c>
      <c r="G224" s="65"/>
      <c r="H224" s="69"/>
      <c r="I224" s="70"/>
      <c r="J224" s="70"/>
      <c r="K224" s="34" t="s">
        <v>65</v>
      </c>
      <c r="L224" s="77">
        <v>224</v>
      </c>
      <c r="M224" s="77"/>
      <c r="N224" s="72"/>
      <c r="O224" s="79" t="s">
        <v>591</v>
      </c>
      <c r="P224" s="81">
        <v>43752.42834490741</v>
      </c>
      <c r="Q224" s="79" t="s">
        <v>725</v>
      </c>
      <c r="R224" s="79"/>
      <c r="S224" s="79"/>
      <c r="T224" s="79"/>
      <c r="U224" s="79"/>
      <c r="V224" s="82" t="s">
        <v>1153</v>
      </c>
      <c r="W224" s="81">
        <v>43752.42834490741</v>
      </c>
      <c r="X224" s="82" t="s">
        <v>1382</v>
      </c>
      <c r="Y224" s="79"/>
      <c r="Z224" s="79"/>
      <c r="AA224" s="85" t="s">
        <v>1698</v>
      </c>
      <c r="AB224" s="79"/>
      <c r="AC224" s="79" t="b">
        <v>0</v>
      </c>
      <c r="AD224" s="79">
        <v>0</v>
      </c>
      <c r="AE224" s="85" t="s">
        <v>1939</v>
      </c>
      <c r="AF224" s="79" t="b">
        <v>0</v>
      </c>
      <c r="AG224" s="79" t="s">
        <v>2020</v>
      </c>
      <c r="AH224" s="79"/>
      <c r="AI224" s="85" t="s">
        <v>1939</v>
      </c>
      <c r="AJ224" s="79" t="b">
        <v>0</v>
      </c>
      <c r="AK224" s="79">
        <v>16</v>
      </c>
      <c r="AL224" s="85" t="s">
        <v>1727</v>
      </c>
      <c r="AM224" s="79" t="s">
        <v>2037</v>
      </c>
      <c r="AN224" s="79" t="b">
        <v>0</v>
      </c>
      <c r="AO224" s="85" t="s">
        <v>1727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2</v>
      </c>
      <c r="BE224" s="49">
        <v>9.090909090909092</v>
      </c>
      <c r="BF224" s="48">
        <v>1</v>
      </c>
      <c r="BG224" s="49">
        <v>4.545454545454546</v>
      </c>
      <c r="BH224" s="48">
        <v>0</v>
      </c>
      <c r="BI224" s="49">
        <v>0</v>
      </c>
      <c r="BJ224" s="48">
        <v>19</v>
      </c>
      <c r="BK224" s="49">
        <v>86.36363636363636</v>
      </c>
      <c r="BL224" s="48">
        <v>22</v>
      </c>
    </row>
    <row r="225" spans="1:64" ht="15">
      <c r="A225" s="64" t="s">
        <v>347</v>
      </c>
      <c r="B225" s="64" t="s">
        <v>373</v>
      </c>
      <c r="C225" s="65" t="s">
        <v>6162</v>
      </c>
      <c r="D225" s="66">
        <v>3</v>
      </c>
      <c r="E225" s="67" t="s">
        <v>132</v>
      </c>
      <c r="F225" s="68">
        <v>35</v>
      </c>
      <c r="G225" s="65"/>
      <c r="H225" s="69"/>
      <c r="I225" s="70"/>
      <c r="J225" s="70"/>
      <c r="K225" s="34" t="s">
        <v>65</v>
      </c>
      <c r="L225" s="77">
        <v>225</v>
      </c>
      <c r="M225" s="77"/>
      <c r="N225" s="72"/>
      <c r="O225" s="79" t="s">
        <v>591</v>
      </c>
      <c r="P225" s="81">
        <v>43752.42870370371</v>
      </c>
      <c r="Q225" s="79" t="s">
        <v>725</v>
      </c>
      <c r="R225" s="79"/>
      <c r="S225" s="79"/>
      <c r="T225" s="79"/>
      <c r="U225" s="79"/>
      <c r="V225" s="82" t="s">
        <v>1154</v>
      </c>
      <c r="W225" s="81">
        <v>43752.42870370371</v>
      </c>
      <c r="X225" s="82" t="s">
        <v>1383</v>
      </c>
      <c r="Y225" s="79"/>
      <c r="Z225" s="79"/>
      <c r="AA225" s="85" t="s">
        <v>1699</v>
      </c>
      <c r="AB225" s="79"/>
      <c r="AC225" s="79" t="b">
        <v>0</v>
      </c>
      <c r="AD225" s="79">
        <v>0</v>
      </c>
      <c r="AE225" s="85" t="s">
        <v>1939</v>
      </c>
      <c r="AF225" s="79" t="b">
        <v>0</v>
      </c>
      <c r="AG225" s="79" t="s">
        <v>2020</v>
      </c>
      <c r="AH225" s="79"/>
      <c r="AI225" s="85" t="s">
        <v>1939</v>
      </c>
      <c r="AJ225" s="79" t="b">
        <v>0</v>
      </c>
      <c r="AK225" s="79">
        <v>16</v>
      </c>
      <c r="AL225" s="85" t="s">
        <v>1727</v>
      </c>
      <c r="AM225" s="79" t="s">
        <v>2038</v>
      </c>
      <c r="AN225" s="79" t="b">
        <v>0</v>
      </c>
      <c r="AO225" s="85" t="s">
        <v>1727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347</v>
      </c>
      <c r="B226" s="64" t="s">
        <v>372</v>
      </c>
      <c r="C226" s="65" t="s">
        <v>6162</v>
      </c>
      <c r="D226" s="66">
        <v>3</v>
      </c>
      <c r="E226" s="67" t="s">
        <v>132</v>
      </c>
      <c r="F226" s="68">
        <v>35</v>
      </c>
      <c r="G226" s="65"/>
      <c r="H226" s="69"/>
      <c r="I226" s="70"/>
      <c r="J226" s="70"/>
      <c r="K226" s="34" t="s">
        <v>65</v>
      </c>
      <c r="L226" s="77">
        <v>226</v>
      </c>
      <c r="M226" s="77"/>
      <c r="N226" s="72"/>
      <c r="O226" s="79" t="s">
        <v>591</v>
      </c>
      <c r="P226" s="81">
        <v>43752.42870370371</v>
      </c>
      <c r="Q226" s="79" t="s">
        <v>725</v>
      </c>
      <c r="R226" s="79"/>
      <c r="S226" s="79"/>
      <c r="T226" s="79"/>
      <c r="U226" s="79"/>
      <c r="V226" s="82" t="s">
        <v>1154</v>
      </c>
      <c r="W226" s="81">
        <v>43752.42870370371</v>
      </c>
      <c r="X226" s="82" t="s">
        <v>1383</v>
      </c>
      <c r="Y226" s="79"/>
      <c r="Z226" s="79"/>
      <c r="AA226" s="85" t="s">
        <v>1699</v>
      </c>
      <c r="AB226" s="79"/>
      <c r="AC226" s="79" t="b">
        <v>0</v>
      </c>
      <c r="AD226" s="79">
        <v>0</v>
      </c>
      <c r="AE226" s="85" t="s">
        <v>1939</v>
      </c>
      <c r="AF226" s="79" t="b">
        <v>0</v>
      </c>
      <c r="AG226" s="79" t="s">
        <v>2020</v>
      </c>
      <c r="AH226" s="79"/>
      <c r="AI226" s="85" t="s">
        <v>1939</v>
      </c>
      <c r="AJ226" s="79" t="b">
        <v>0</v>
      </c>
      <c r="AK226" s="79">
        <v>16</v>
      </c>
      <c r="AL226" s="85" t="s">
        <v>1727</v>
      </c>
      <c r="AM226" s="79" t="s">
        <v>2038</v>
      </c>
      <c r="AN226" s="79" t="b">
        <v>0</v>
      </c>
      <c r="AO226" s="85" t="s">
        <v>1727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2</v>
      </c>
      <c r="BE226" s="49">
        <v>9.090909090909092</v>
      </c>
      <c r="BF226" s="48">
        <v>1</v>
      </c>
      <c r="BG226" s="49">
        <v>4.545454545454546</v>
      </c>
      <c r="BH226" s="48">
        <v>0</v>
      </c>
      <c r="BI226" s="49">
        <v>0</v>
      </c>
      <c r="BJ226" s="48">
        <v>19</v>
      </c>
      <c r="BK226" s="49">
        <v>86.36363636363636</v>
      </c>
      <c r="BL226" s="48">
        <v>22</v>
      </c>
    </row>
    <row r="227" spans="1:64" ht="15">
      <c r="A227" s="64" t="s">
        <v>348</v>
      </c>
      <c r="B227" s="64" t="s">
        <v>373</v>
      </c>
      <c r="C227" s="65" t="s">
        <v>6162</v>
      </c>
      <c r="D227" s="66">
        <v>3</v>
      </c>
      <c r="E227" s="67" t="s">
        <v>132</v>
      </c>
      <c r="F227" s="68">
        <v>35</v>
      </c>
      <c r="G227" s="65"/>
      <c r="H227" s="69"/>
      <c r="I227" s="70"/>
      <c r="J227" s="70"/>
      <c r="K227" s="34" t="s">
        <v>65</v>
      </c>
      <c r="L227" s="77">
        <v>227</v>
      </c>
      <c r="M227" s="77"/>
      <c r="N227" s="72"/>
      <c r="O227" s="79" t="s">
        <v>591</v>
      </c>
      <c r="P227" s="81">
        <v>43752.43306712963</v>
      </c>
      <c r="Q227" s="79" t="s">
        <v>725</v>
      </c>
      <c r="R227" s="79"/>
      <c r="S227" s="79"/>
      <c r="T227" s="79"/>
      <c r="U227" s="79"/>
      <c r="V227" s="82" t="s">
        <v>1155</v>
      </c>
      <c r="W227" s="81">
        <v>43752.43306712963</v>
      </c>
      <c r="X227" s="82" t="s">
        <v>1384</v>
      </c>
      <c r="Y227" s="79"/>
      <c r="Z227" s="79"/>
      <c r="AA227" s="85" t="s">
        <v>1700</v>
      </c>
      <c r="AB227" s="79"/>
      <c r="AC227" s="79" t="b">
        <v>0</v>
      </c>
      <c r="AD227" s="79">
        <v>0</v>
      </c>
      <c r="AE227" s="85" t="s">
        <v>1939</v>
      </c>
      <c r="AF227" s="79" t="b">
        <v>0</v>
      </c>
      <c r="AG227" s="79" t="s">
        <v>2020</v>
      </c>
      <c r="AH227" s="79"/>
      <c r="AI227" s="85" t="s">
        <v>1939</v>
      </c>
      <c r="AJ227" s="79" t="b">
        <v>0</v>
      </c>
      <c r="AK227" s="79">
        <v>16</v>
      </c>
      <c r="AL227" s="85" t="s">
        <v>1727</v>
      </c>
      <c r="AM227" s="79" t="s">
        <v>2037</v>
      </c>
      <c r="AN227" s="79" t="b">
        <v>0</v>
      </c>
      <c r="AO227" s="85" t="s">
        <v>1727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348</v>
      </c>
      <c r="B228" s="64" t="s">
        <v>372</v>
      </c>
      <c r="C228" s="65" t="s">
        <v>6162</v>
      </c>
      <c r="D228" s="66">
        <v>3</v>
      </c>
      <c r="E228" s="67" t="s">
        <v>132</v>
      </c>
      <c r="F228" s="68">
        <v>35</v>
      </c>
      <c r="G228" s="65"/>
      <c r="H228" s="69"/>
      <c r="I228" s="70"/>
      <c r="J228" s="70"/>
      <c r="K228" s="34" t="s">
        <v>65</v>
      </c>
      <c r="L228" s="77">
        <v>228</v>
      </c>
      <c r="M228" s="77"/>
      <c r="N228" s="72"/>
      <c r="O228" s="79" t="s">
        <v>591</v>
      </c>
      <c r="P228" s="81">
        <v>43752.43306712963</v>
      </c>
      <c r="Q228" s="79" t="s">
        <v>725</v>
      </c>
      <c r="R228" s="79"/>
      <c r="S228" s="79"/>
      <c r="T228" s="79"/>
      <c r="U228" s="79"/>
      <c r="V228" s="82" t="s">
        <v>1155</v>
      </c>
      <c r="W228" s="81">
        <v>43752.43306712963</v>
      </c>
      <c r="X228" s="82" t="s">
        <v>1384</v>
      </c>
      <c r="Y228" s="79"/>
      <c r="Z228" s="79"/>
      <c r="AA228" s="85" t="s">
        <v>1700</v>
      </c>
      <c r="AB228" s="79"/>
      <c r="AC228" s="79" t="b">
        <v>0</v>
      </c>
      <c r="AD228" s="79">
        <v>0</v>
      </c>
      <c r="AE228" s="85" t="s">
        <v>1939</v>
      </c>
      <c r="AF228" s="79" t="b">
        <v>0</v>
      </c>
      <c r="AG228" s="79" t="s">
        <v>2020</v>
      </c>
      <c r="AH228" s="79"/>
      <c r="AI228" s="85" t="s">
        <v>1939</v>
      </c>
      <c r="AJ228" s="79" t="b">
        <v>0</v>
      </c>
      <c r="AK228" s="79">
        <v>16</v>
      </c>
      <c r="AL228" s="85" t="s">
        <v>1727</v>
      </c>
      <c r="AM228" s="79" t="s">
        <v>2037</v>
      </c>
      <c r="AN228" s="79" t="b">
        <v>0</v>
      </c>
      <c r="AO228" s="85" t="s">
        <v>1727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2</v>
      </c>
      <c r="BE228" s="49">
        <v>9.090909090909092</v>
      </c>
      <c r="BF228" s="48">
        <v>1</v>
      </c>
      <c r="BG228" s="49">
        <v>4.545454545454546</v>
      </c>
      <c r="BH228" s="48">
        <v>0</v>
      </c>
      <c r="BI228" s="49">
        <v>0</v>
      </c>
      <c r="BJ228" s="48">
        <v>19</v>
      </c>
      <c r="BK228" s="49">
        <v>86.36363636363636</v>
      </c>
      <c r="BL228" s="48">
        <v>22</v>
      </c>
    </row>
    <row r="229" spans="1:64" ht="15">
      <c r="A229" s="64" t="s">
        <v>349</v>
      </c>
      <c r="B229" s="64" t="s">
        <v>373</v>
      </c>
      <c r="C229" s="65" t="s">
        <v>6162</v>
      </c>
      <c r="D229" s="66">
        <v>3</v>
      </c>
      <c r="E229" s="67" t="s">
        <v>132</v>
      </c>
      <c r="F229" s="68">
        <v>35</v>
      </c>
      <c r="G229" s="65"/>
      <c r="H229" s="69"/>
      <c r="I229" s="70"/>
      <c r="J229" s="70"/>
      <c r="K229" s="34" t="s">
        <v>65</v>
      </c>
      <c r="L229" s="77">
        <v>229</v>
      </c>
      <c r="M229" s="77"/>
      <c r="N229" s="72"/>
      <c r="O229" s="79" t="s">
        <v>591</v>
      </c>
      <c r="P229" s="81">
        <v>43752.43366898148</v>
      </c>
      <c r="Q229" s="79" t="s">
        <v>725</v>
      </c>
      <c r="R229" s="79"/>
      <c r="S229" s="79"/>
      <c r="T229" s="79"/>
      <c r="U229" s="79"/>
      <c r="V229" s="82" t="s">
        <v>1156</v>
      </c>
      <c r="W229" s="81">
        <v>43752.43366898148</v>
      </c>
      <c r="X229" s="82" t="s">
        <v>1385</v>
      </c>
      <c r="Y229" s="79"/>
      <c r="Z229" s="79"/>
      <c r="AA229" s="85" t="s">
        <v>1701</v>
      </c>
      <c r="AB229" s="79"/>
      <c r="AC229" s="79" t="b">
        <v>0</v>
      </c>
      <c r="AD229" s="79">
        <v>0</v>
      </c>
      <c r="AE229" s="85" t="s">
        <v>1939</v>
      </c>
      <c r="AF229" s="79" t="b">
        <v>0</v>
      </c>
      <c r="AG229" s="79" t="s">
        <v>2020</v>
      </c>
      <c r="AH229" s="79"/>
      <c r="AI229" s="85" t="s">
        <v>1939</v>
      </c>
      <c r="AJ229" s="79" t="b">
        <v>0</v>
      </c>
      <c r="AK229" s="79">
        <v>16</v>
      </c>
      <c r="AL229" s="85" t="s">
        <v>1727</v>
      </c>
      <c r="AM229" s="79" t="s">
        <v>2036</v>
      </c>
      <c r="AN229" s="79" t="b">
        <v>0</v>
      </c>
      <c r="AO229" s="85" t="s">
        <v>1727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349</v>
      </c>
      <c r="B230" s="64" t="s">
        <v>372</v>
      </c>
      <c r="C230" s="65" t="s">
        <v>6162</v>
      </c>
      <c r="D230" s="66">
        <v>3</v>
      </c>
      <c r="E230" s="67" t="s">
        <v>132</v>
      </c>
      <c r="F230" s="68">
        <v>35</v>
      </c>
      <c r="G230" s="65"/>
      <c r="H230" s="69"/>
      <c r="I230" s="70"/>
      <c r="J230" s="70"/>
      <c r="K230" s="34" t="s">
        <v>65</v>
      </c>
      <c r="L230" s="77">
        <v>230</v>
      </c>
      <c r="M230" s="77"/>
      <c r="N230" s="72"/>
      <c r="O230" s="79" t="s">
        <v>591</v>
      </c>
      <c r="P230" s="81">
        <v>43752.43366898148</v>
      </c>
      <c r="Q230" s="79" t="s">
        <v>725</v>
      </c>
      <c r="R230" s="79"/>
      <c r="S230" s="79"/>
      <c r="T230" s="79"/>
      <c r="U230" s="79"/>
      <c r="V230" s="82" t="s">
        <v>1156</v>
      </c>
      <c r="W230" s="81">
        <v>43752.43366898148</v>
      </c>
      <c r="X230" s="82" t="s">
        <v>1385</v>
      </c>
      <c r="Y230" s="79"/>
      <c r="Z230" s="79"/>
      <c r="AA230" s="85" t="s">
        <v>1701</v>
      </c>
      <c r="AB230" s="79"/>
      <c r="AC230" s="79" t="b">
        <v>0</v>
      </c>
      <c r="AD230" s="79">
        <v>0</v>
      </c>
      <c r="AE230" s="85" t="s">
        <v>1939</v>
      </c>
      <c r="AF230" s="79" t="b">
        <v>0</v>
      </c>
      <c r="AG230" s="79" t="s">
        <v>2020</v>
      </c>
      <c r="AH230" s="79"/>
      <c r="AI230" s="85" t="s">
        <v>1939</v>
      </c>
      <c r="AJ230" s="79" t="b">
        <v>0</v>
      </c>
      <c r="AK230" s="79">
        <v>16</v>
      </c>
      <c r="AL230" s="85" t="s">
        <v>1727</v>
      </c>
      <c r="AM230" s="79" t="s">
        <v>2036</v>
      </c>
      <c r="AN230" s="79" t="b">
        <v>0</v>
      </c>
      <c r="AO230" s="85" t="s">
        <v>1727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2</v>
      </c>
      <c r="BE230" s="49">
        <v>9.090909090909092</v>
      </c>
      <c r="BF230" s="48">
        <v>1</v>
      </c>
      <c r="BG230" s="49">
        <v>4.545454545454546</v>
      </c>
      <c r="BH230" s="48">
        <v>0</v>
      </c>
      <c r="BI230" s="49">
        <v>0</v>
      </c>
      <c r="BJ230" s="48">
        <v>19</v>
      </c>
      <c r="BK230" s="49">
        <v>86.36363636363636</v>
      </c>
      <c r="BL230" s="48">
        <v>22</v>
      </c>
    </row>
    <row r="231" spans="1:64" ht="15">
      <c r="A231" s="64" t="s">
        <v>350</v>
      </c>
      <c r="B231" s="64" t="s">
        <v>373</v>
      </c>
      <c r="C231" s="65" t="s">
        <v>6162</v>
      </c>
      <c r="D231" s="66">
        <v>3</v>
      </c>
      <c r="E231" s="67" t="s">
        <v>132</v>
      </c>
      <c r="F231" s="68">
        <v>35</v>
      </c>
      <c r="G231" s="65"/>
      <c r="H231" s="69"/>
      <c r="I231" s="70"/>
      <c r="J231" s="70"/>
      <c r="K231" s="34" t="s">
        <v>65</v>
      </c>
      <c r="L231" s="77">
        <v>231</v>
      </c>
      <c r="M231" s="77"/>
      <c r="N231" s="72"/>
      <c r="O231" s="79" t="s">
        <v>591</v>
      </c>
      <c r="P231" s="81">
        <v>43752.44930555556</v>
      </c>
      <c r="Q231" s="79" t="s">
        <v>725</v>
      </c>
      <c r="R231" s="79"/>
      <c r="S231" s="79"/>
      <c r="T231" s="79"/>
      <c r="U231" s="79"/>
      <c r="V231" s="82" t="s">
        <v>1157</v>
      </c>
      <c r="W231" s="81">
        <v>43752.44930555556</v>
      </c>
      <c r="X231" s="82" t="s">
        <v>1386</v>
      </c>
      <c r="Y231" s="79"/>
      <c r="Z231" s="79"/>
      <c r="AA231" s="85" t="s">
        <v>1702</v>
      </c>
      <c r="AB231" s="79"/>
      <c r="AC231" s="79" t="b">
        <v>0</v>
      </c>
      <c r="AD231" s="79">
        <v>0</v>
      </c>
      <c r="AE231" s="85" t="s">
        <v>1939</v>
      </c>
      <c r="AF231" s="79" t="b">
        <v>0</v>
      </c>
      <c r="AG231" s="79" t="s">
        <v>2020</v>
      </c>
      <c r="AH231" s="79"/>
      <c r="AI231" s="85" t="s">
        <v>1939</v>
      </c>
      <c r="AJ231" s="79" t="b">
        <v>0</v>
      </c>
      <c r="AK231" s="79">
        <v>16</v>
      </c>
      <c r="AL231" s="85" t="s">
        <v>1727</v>
      </c>
      <c r="AM231" s="79" t="s">
        <v>2035</v>
      </c>
      <c r="AN231" s="79" t="b">
        <v>0</v>
      </c>
      <c r="AO231" s="85" t="s">
        <v>1727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350</v>
      </c>
      <c r="B232" s="64" t="s">
        <v>372</v>
      </c>
      <c r="C232" s="65" t="s">
        <v>6162</v>
      </c>
      <c r="D232" s="66">
        <v>3</v>
      </c>
      <c r="E232" s="67" t="s">
        <v>132</v>
      </c>
      <c r="F232" s="68">
        <v>35</v>
      </c>
      <c r="G232" s="65"/>
      <c r="H232" s="69"/>
      <c r="I232" s="70"/>
      <c r="J232" s="70"/>
      <c r="K232" s="34" t="s">
        <v>65</v>
      </c>
      <c r="L232" s="77">
        <v>232</v>
      </c>
      <c r="M232" s="77"/>
      <c r="N232" s="72"/>
      <c r="O232" s="79" t="s">
        <v>591</v>
      </c>
      <c r="P232" s="81">
        <v>43752.44930555556</v>
      </c>
      <c r="Q232" s="79" t="s">
        <v>725</v>
      </c>
      <c r="R232" s="79"/>
      <c r="S232" s="79"/>
      <c r="T232" s="79"/>
      <c r="U232" s="79"/>
      <c r="V232" s="82" t="s">
        <v>1157</v>
      </c>
      <c r="W232" s="81">
        <v>43752.44930555556</v>
      </c>
      <c r="X232" s="82" t="s">
        <v>1386</v>
      </c>
      <c r="Y232" s="79"/>
      <c r="Z232" s="79"/>
      <c r="AA232" s="85" t="s">
        <v>1702</v>
      </c>
      <c r="AB232" s="79"/>
      <c r="AC232" s="79" t="b">
        <v>0</v>
      </c>
      <c r="AD232" s="79">
        <v>0</v>
      </c>
      <c r="AE232" s="85" t="s">
        <v>1939</v>
      </c>
      <c r="AF232" s="79" t="b">
        <v>0</v>
      </c>
      <c r="AG232" s="79" t="s">
        <v>2020</v>
      </c>
      <c r="AH232" s="79"/>
      <c r="AI232" s="85" t="s">
        <v>1939</v>
      </c>
      <c r="AJ232" s="79" t="b">
        <v>0</v>
      </c>
      <c r="AK232" s="79">
        <v>16</v>
      </c>
      <c r="AL232" s="85" t="s">
        <v>1727</v>
      </c>
      <c r="AM232" s="79" t="s">
        <v>2035</v>
      </c>
      <c r="AN232" s="79" t="b">
        <v>0</v>
      </c>
      <c r="AO232" s="85" t="s">
        <v>1727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2</v>
      </c>
      <c r="BE232" s="49">
        <v>9.090909090909092</v>
      </c>
      <c r="BF232" s="48">
        <v>1</v>
      </c>
      <c r="BG232" s="49">
        <v>4.545454545454546</v>
      </c>
      <c r="BH232" s="48">
        <v>0</v>
      </c>
      <c r="BI232" s="49">
        <v>0</v>
      </c>
      <c r="BJ232" s="48">
        <v>19</v>
      </c>
      <c r="BK232" s="49">
        <v>86.36363636363636</v>
      </c>
      <c r="BL232" s="48">
        <v>22</v>
      </c>
    </row>
    <row r="233" spans="1:64" ht="15">
      <c r="A233" s="64" t="s">
        <v>351</v>
      </c>
      <c r="B233" s="64" t="s">
        <v>373</v>
      </c>
      <c r="C233" s="65" t="s">
        <v>6162</v>
      </c>
      <c r="D233" s="66">
        <v>3</v>
      </c>
      <c r="E233" s="67" t="s">
        <v>132</v>
      </c>
      <c r="F233" s="68">
        <v>35</v>
      </c>
      <c r="G233" s="65"/>
      <c r="H233" s="69"/>
      <c r="I233" s="70"/>
      <c r="J233" s="70"/>
      <c r="K233" s="34" t="s">
        <v>65</v>
      </c>
      <c r="L233" s="77">
        <v>233</v>
      </c>
      <c r="M233" s="77"/>
      <c r="N233" s="72"/>
      <c r="O233" s="79" t="s">
        <v>591</v>
      </c>
      <c r="P233" s="81">
        <v>43752.457650462966</v>
      </c>
      <c r="Q233" s="79" t="s">
        <v>725</v>
      </c>
      <c r="R233" s="79"/>
      <c r="S233" s="79"/>
      <c r="T233" s="79"/>
      <c r="U233" s="79"/>
      <c r="V233" s="82" t="s">
        <v>1158</v>
      </c>
      <c r="W233" s="81">
        <v>43752.457650462966</v>
      </c>
      <c r="X233" s="82" t="s">
        <v>1387</v>
      </c>
      <c r="Y233" s="79"/>
      <c r="Z233" s="79"/>
      <c r="AA233" s="85" t="s">
        <v>1703</v>
      </c>
      <c r="AB233" s="79"/>
      <c r="AC233" s="79" t="b">
        <v>0</v>
      </c>
      <c r="AD233" s="79">
        <v>0</v>
      </c>
      <c r="AE233" s="85" t="s">
        <v>1939</v>
      </c>
      <c r="AF233" s="79" t="b">
        <v>0</v>
      </c>
      <c r="AG233" s="79" t="s">
        <v>2020</v>
      </c>
      <c r="AH233" s="79"/>
      <c r="AI233" s="85" t="s">
        <v>1939</v>
      </c>
      <c r="AJ233" s="79" t="b">
        <v>0</v>
      </c>
      <c r="AK233" s="79">
        <v>16</v>
      </c>
      <c r="AL233" s="85" t="s">
        <v>1727</v>
      </c>
      <c r="AM233" s="79" t="s">
        <v>2038</v>
      </c>
      <c r="AN233" s="79" t="b">
        <v>0</v>
      </c>
      <c r="AO233" s="85" t="s">
        <v>1727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351</v>
      </c>
      <c r="B234" s="64" t="s">
        <v>372</v>
      </c>
      <c r="C234" s="65" t="s">
        <v>6162</v>
      </c>
      <c r="D234" s="66">
        <v>3</v>
      </c>
      <c r="E234" s="67" t="s">
        <v>132</v>
      </c>
      <c r="F234" s="68">
        <v>35</v>
      </c>
      <c r="G234" s="65"/>
      <c r="H234" s="69"/>
      <c r="I234" s="70"/>
      <c r="J234" s="70"/>
      <c r="K234" s="34" t="s">
        <v>65</v>
      </c>
      <c r="L234" s="77">
        <v>234</v>
      </c>
      <c r="M234" s="77"/>
      <c r="N234" s="72"/>
      <c r="O234" s="79" t="s">
        <v>591</v>
      </c>
      <c r="P234" s="81">
        <v>43752.457650462966</v>
      </c>
      <c r="Q234" s="79" t="s">
        <v>725</v>
      </c>
      <c r="R234" s="79"/>
      <c r="S234" s="79"/>
      <c r="T234" s="79"/>
      <c r="U234" s="79"/>
      <c r="V234" s="82" t="s">
        <v>1158</v>
      </c>
      <c r="W234" s="81">
        <v>43752.457650462966</v>
      </c>
      <c r="X234" s="82" t="s">
        <v>1387</v>
      </c>
      <c r="Y234" s="79"/>
      <c r="Z234" s="79"/>
      <c r="AA234" s="85" t="s">
        <v>1703</v>
      </c>
      <c r="AB234" s="79"/>
      <c r="AC234" s="79" t="b">
        <v>0</v>
      </c>
      <c r="AD234" s="79">
        <v>0</v>
      </c>
      <c r="AE234" s="85" t="s">
        <v>1939</v>
      </c>
      <c r="AF234" s="79" t="b">
        <v>0</v>
      </c>
      <c r="AG234" s="79" t="s">
        <v>2020</v>
      </c>
      <c r="AH234" s="79"/>
      <c r="AI234" s="85" t="s">
        <v>1939</v>
      </c>
      <c r="AJ234" s="79" t="b">
        <v>0</v>
      </c>
      <c r="AK234" s="79">
        <v>16</v>
      </c>
      <c r="AL234" s="85" t="s">
        <v>1727</v>
      </c>
      <c r="AM234" s="79" t="s">
        <v>2038</v>
      </c>
      <c r="AN234" s="79" t="b">
        <v>0</v>
      </c>
      <c r="AO234" s="85" t="s">
        <v>1727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2</v>
      </c>
      <c r="BE234" s="49">
        <v>9.090909090909092</v>
      </c>
      <c r="BF234" s="48">
        <v>1</v>
      </c>
      <c r="BG234" s="49">
        <v>4.545454545454546</v>
      </c>
      <c r="BH234" s="48">
        <v>0</v>
      </c>
      <c r="BI234" s="49">
        <v>0</v>
      </c>
      <c r="BJ234" s="48">
        <v>19</v>
      </c>
      <c r="BK234" s="49">
        <v>86.36363636363636</v>
      </c>
      <c r="BL234" s="48">
        <v>22</v>
      </c>
    </row>
    <row r="235" spans="1:64" ht="15">
      <c r="A235" s="64" t="s">
        <v>352</v>
      </c>
      <c r="B235" s="64" t="s">
        <v>368</v>
      </c>
      <c r="C235" s="65" t="s">
        <v>6162</v>
      </c>
      <c r="D235" s="66">
        <v>3</v>
      </c>
      <c r="E235" s="67" t="s">
        <v>132</v>
      </c>
      <c r="F235" s="68">
        <v>35</v>
      </c>
      <c r="G235" s="65"/>
      <c r="H235" s="69"/>
      <c r="I235" s="70"/>
      <c r="J235" s="70"/>
      <c r="K235" s="34" t="s">
        <v>65</v>
      </c>
      <c r="L235" s="77">
        <v>235</v>
      </c>
      <c r="M235" s="77"/>
      <c r="N235" s="72"/>
      <c r="O235" s="79" t="s">
        <v>592</v>
      </c>
      <c r="P235" s="81">
        <v>43752.483148148145</v>
      </c>
      <c r="Q235" s="79" t="s">
        <v>726</v>
      </c>
      <c r="R235" s="79"/>
      <c r="S235" s="79"/>
      <c r="T235" s="79"/>
      <c r="U235" s="79"/>
      <c r="V235" s="82" t="s">
        <v>1159</v>
      </c>
      <c r="W235" s="81">
        <v>43752.483148148145</v>
      </c>
      <c r="X235" s="82" t="s">
        <v>1388</v>
      </c>
      <c r="Y235" s="79"/>
      <c r="Z235" s="79"/>
      <c r="AA235" s="85" t="s">
        <v>1704</v>
      </c>
      <c r="AB235" s="85" t="s">
        <v>1910</v>
      </c>
      <c r="AC235" s="79" t="b">
        <v>0</v>
      </c>
      <c r="AD235" s="79">
        <v>0</v>
      </c>
      <c r="AE235" s="85" t="s">
        <v>1988</v>
      </c>
      <c r="AF235" s="79" t="b">
        <v>0</v>
      </c>
      <c r="AG235" s="79" t="s">
        <v>2020</v>
      </c>
      <c r="AH235" s="79"/>
      <c r="AI235" s="85" t="s">
        <v>1939</v>
      </c>
      <c r="AJ235" s="79" t="b">
        <v>0</v>
      </c>
      <c r="AK235" s="79">
        <v>0</v>
      </c>
      <c r="AL235" s="85" t="s">
        <v>1939</v>
      </c>
      <c r="AM235" s="79" t="s">
        <v>2037</v>
      </c>
      <c r="AN235" s="79" t="b">
        <v>0</v>
      </c>
      <c r="AO235" s="85" t="s">
        <v>1910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14</v>
      </c>
      <c r="BC235" s="78" t="str">
        <f>REPLACE(INDEX(GroupVertices[Group],MATCH(Edges[[#This Row],[Vertex 2]],GroupVertices[Vertex],0)),1,1,"")</f>
        <v>14</v>
      </c>
      <c r="BD235" s="48">
        <v>1</v>
      </c>
      <c r="BE235" s="49">
        <v>3.125</v>
      </c>
      <c r="BF235" s="48">
        <v>0</v>
      </c>
      <c r="BG235" s="49">
        <v>0</v>
      </c>
      <c r="BH235" s="48">
        <v>0</v>
      </c>
      <c r="BI235" s="49">
        <v>0</v>
      </c>
      <c r="BJ235" s="48">
        <v>31</v>
      </c>
      <c r="BK235" s="49">
        <v>96.875</v>
      </c>
      <c r="BL235" s="48">
        <v>32</v>
      </c>
    </row>
    <row r="236" spans="1:64" ht="15">
      <c r="A236" s="64" t="s">
        <v>353</v>
      </c>
      <c r="B236" s="64" t="s">
        <v>368</v>
      </c>
      <c r="C236" s="65" t="s">
        <v>6162</v>
      </c>
      <c r="D236" s="66">
        <v>3</v>
      </c>
      <c r="E236" s="67" t="s">
        <v>132</v>
      </c>
      <c r="F236" s="68">
        <v>35</v>
      </c>
      <c r="G236" s="65"/>
      <c r="H236" s="69"/>
      <c r="I236" s="70"/>
      <c r="J236" s="70"/>
      <c r="K236" s="34" t="s">
        <v>65</v>
      </c>
      <c r="L236" s="77">
        <v>236</v>
      </c>
      <c r="M236" s="77"/>
      <c r="N236" s="72"/>
      <c r="O236" s="79" t="s">
        <v>591</v>
      </c>
      <c r="P236" s="81">
        <v>43752.485763888886</v>
      </c>
      <c r="Q236" s="79" t="s">
        <v>727</v>
      </c>
      <c r="R236" s="79"/>
      <c r="S236" s="79"/>
      <c r="T236" s="79"/>
      <c r="U236" s="79"/>
      <c r="V236" s="82" t="s">
        <v>1160</v>
      </c>
      <c r="W236" s="81">
        <v>43752.485763888886</v>
      </c>
      <c r="X236" s="82" t="s">
        <v>1389</v>
      </c>
      <c r="Y236" s="79"/>
      <c r="Z236" s="79"/>
      <c r="AA236" s="85" t="s">
        <v>1705</v>
      </c>
      <c r="AB236" s="79"/>
      <c r="AC236" s="79" t="b">
        <v>0</v>
      </c>
      <c r="AD236" s="79">
        <v>0</v>
      </c>
      <c r="AE236" s="85" t="s">
        <v>1939</v>
      </c>
      <c r="AF236" s="79" t="b">
        <v>0</v>
      </c>
      <c r="AG236" s="79" t="s">
        <v>2020</v>
      </c>
      <c r="AH236" s="79"/>
      <c r="AI236" s="85" t="s">
        <v>1939</v>
      </c>
      <c r="AJ236" s="79" t="b">
        <v>0</v>
      </c>
      <c r="AK236" s="79">
        <v>3</v>
      </c>
      <c r="AL236" s="85" t="s">
        <v>1723</v>
      </c>
      <c r="AM236" s="79" t="s">
        <v>2038</v>
      </c>
      <c r="AN236" s="79" t="b">
        <v>0</v>
      </c>
      <c r="AO236" s="85" t="s">
        <v>1723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14</v>
      </c>
      <c r="BC236" s="78" t="str">
        <f>REPLACE(INDEX(GroupVertices[Group],MATCH(Edges[[#This Row],[Vertex 2]],GroupVertices[Vertex],0)),1,1,"")</f>
        <v>14</v>
      </c>
      <c r="BD236" s="48">
        <v>0</v>
      </c>
      <c r="BE236" s="49">
        <v>0</v>
      </c>
      <c r="BF236" s="48">
        <v>2</v>
      </c>
      <c r="BG236" s="49">
        <v>7.6923076923076925</v>
      </c>
      <c r="BH236" s="48">
        <v>0</v>
      </c>
      <c r="BI236" s="49">
        <v>0</v>
      </c>
      <c r="BJ236" s="48">
        <v>24</v>
      </c>
      <c r="BK236" s="49">
        <v>92.3076923076923</v>
      </c>
      <c r="BL236" s="48">
        <v>26</v>
      </c>
    </row>
    <row r="237" spans="1:64" ht="15">
      <c r="A237" s="64" t="s">
        <v>354</v>
      </c>
      <c r="B237" s="64" t="s">
        <v>373</v>
      </c>
      <c r="C237" s="65" t="s">
        <v>6162</v>
      </c>
      <c r="D237" s="66">
        <v>3</v>
      </c>
      <c r="E237" s="67" t="s">
        <v>132</v>
      </c>
      <c r="F237" s="68">
        <v>35</v>
      </c>
      <c r="G237" s="65"/>
      <c r="H237" s="69"/>
      <c r="I237" s="70"/>
      <c r="J237" s="70"/>
      <c r="K237" s="34" t="s">
        <v>65</v>
      </c>
      <c r="L237" s="77">
        <v>237</v>
      </c>
      <c r="M237" s="77"/>
      <c r="N237" s="72"/>
      <c r="O237" s="79" t="s">
        <v>591</v>
      </c>
      <c r="P237" s="81">
        <v>43752.5002662037</v>
      </c>
      <c r="Q237" s="79" t="s">
        <v>725</v>
      </c>
      <c r="R237" s="79"/>
      <c r="S237" s="79"/>
      <c r="T237" s="79"/>
      <c r="U237" s="79"/>
      <c r="V237" s="82" t="s">
        <v>1161</v>
      </c>
      <c r="W237" s="81">
        <v>43752.5002662037</v>
      </c>
      <c r="X237" s="82" t="s">
        <v>1390</v>
      </c>
      <c r="Y237" s="79"/>
      <c r="Z237" s="79"/>
      <c r="AA237" s="85" t="s">
        <v>1706</v>
      </c>
      <c r="AB237" s="79"/>
      <c r="AC237" s="79" t="b">
        <v>0</v>
      </c>
      <c r="AD237" s="79">
        <v>0</v>
      </c>
      <c r="AE237" s="85" t="s">
        <v>1939</v>
      </c>
      <c r="AF237" s="79" t="b">
        <v>0</v>
      </c>
      <c r="AG237" s="79" t="s">
        <v>2020</v>
      </c>
      <c r="AH237" s="79"/>
      <c r="AI237" s="85" t="s">
        <v>1939</v>
      </c>
      <c r="AJ237" s="79" t="b">
        <v>0</v>
      </c>
      <c r="AK237" s="79">
        <v>16</v>
      </c>
      <c r="AL237" s="85" t="s">
        <v>1727</v>
      </c>
      <c r="AM237" s="79" t="s">
        <v>2035</v>
      </c>
      <c r="AN237" s="79" t="b">
        <v>0</v>
      </c>
      <c r="AO237" s="85" t="s">
        <v>1727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354</v>
      </c>
      <c r="B238" s="64" t="s">
        <v>372</v>
      </c>
      <c r="C238" s="65" t="s">
        <v>6162</v>
      </c>
      <c r="D238" s="66">
        <v>3</v>
      </c>
      <c r="E238" s="67" t="s">
        <v>132</v>
      </c>
      <c r="F238" s="68">
        <v>35</v>
      </c>
      <c r="G238" s="65"/>
      <c r="H238" s="69"/>
      <c r="I238" s="70"/>
      <c r="J238" s="70"/>
      <c r="K238" s="34" t="s">
        <v>65</v>
      </c>
      <c r="L238" s="77">
        <v>238</v>
      </c>
      <c r="M238" s="77"/>
      <c r="N238" s="72"/>
      <c r="O238" s="79" t="s">
        <v>591</v>
      </c>
      <c r="P238" s="81">
        <v>43752.5002662037</v>
      </c>
      <c r="Q238" s="79" t="s">
        <v>725</v>
      </c>
      <c r="R238" s="79"/>
      <c r="S238" s="79"/>
      <c r="T238" s="79"/>
      <c r="U238" s="79"/>
      <c r="V238" s="82" t="s">
        <v>1161</v>
      </c>
      <c r="W238" s="81">
        <v>43752.5002662037</v>
      </c>
      <c r="X238" s="82" t="s">
        <v>1390</v>
      </c>
      <c r="Y238" s="79"/>
      <c r="Z238" s="79"/>
      <c r="AA238" s="85" t="s">
        <v>1706</v>
      </c>
      <c r="AB238" s="79"/>
      <c r="AC238" s="79" t="b">
        <v>0</v>
      </c>
      <c r="AD238" s="79">
        <v>0</v>
      </c>
      <c r="AE238" s="85" t="s">
        <v>1939</v>
      </c>
      <c r="AF238" s="79" t="b">
        <v>0</v>
      </c>
      <c r="AG238" s="79" t="s">
        <v>2020</v>
      </c>
      <c r="AH238" s="79"/>
      <c r="AI238" s="85" t="s">
        <v>1939</v>
      </c>
      <c r="AJ238" s="79" t="b">
        <v>0</v>
      </c>
      <c r="AK238" s="79">
        <v>16</v>
      </c>
      <c r="AL238" s="85" t="s">
        <v>1727</v>
      </c>
      <c r="AM238" s="79" t="s">
        <v>2035</v>
      </c>
      <c r="AN238" s="79" t="b">
        <v>0</v>
      </c>
      <c r="AO238" s="85" t="s">
        <v>1727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2</v>
      </c>
      <c r="BE238" s="49">
        <v>9.090909090909092</v>
      </c>
      <c r="BF238" s="48">
        <v>1</v>
      </c>
      <c r="BG238" s="49">
        <v>4.545454545454546</v>
      </c>
      <c r="BH238" s="48">
        <v>0</v>
      </c>
      <c r="BI238" s="49">
        <v>0</v>
      </c>
      <c r="BJ238" s="48">
        <v>19</v>
      </c>
      <c r="BK238" s="49">
        <v>86.36363636363636</v>
      </c>
      <c r="BL238" s="48">
        <v>22</v>
      </c>
    </row>
    <row r="239" spans="1:64" ht="15">
      <c r="A239" s="64" t="s">
        <v>355</v>
      </c>
      <c r="B239" s="64" t="s">
        <v>530</v>
      </c>
      <c r="C239" s="65" t="s">
        <v>6162</v>
      </c>
      <c r="D239" s="66">
        <v>3</v>
      </c>
      <c r="E239" s="67" t="s">
        <v>132</v>
      </c>
      <c r="F239" s="68">
        <v>35</v>
      </c>
      <c r="G239" s="65"/>
      <c r="H239" s="69"/>
      <c r="I239" s="70"/>
      <c r="J239" s="70"/>
      <c r="K239" s="34" t="s">
        <v>65</v>
      </c>
      <c r="L239" s="77">
        <v>239</v>
      </c>
      <c r="M239" s="77"/>
      <c r="N239" s="72"/>
      <c r="O239" s="79" t="s">
        <v>592</v>
      </c>
      <c r="P239" s="81">
        <v>43752.512604166666</v>
      </c>
      <c r="Q239" s="79" t="s">
        <v>728</v>
      </c>
      <c r="R239" s="79"/>
      <c r="S239" s="79"/>
      <c r="T239" s="79"/>
      <c r="U239" s="79"/>
      <c r="V239" s="82" t="s">
        <v>1162</v>
      </c>
      <c r="W239" s="81">
        <v>43752.512604166666</v>
      </c>
      <c r="X239" s="82" t="s">
        <v>1391</v>
      </c>
      <c r="Y239" s="79"/>
      <c r="Z239" s="79"/>
      <c r="AA239" s="85" t="s">
        <v>1707</v>
      </c>
      <c r="AB239" s="85" t="s">
        <v>1911</v>
      </c>
      <c r="AC239" s="79" t="b">
        <v>0</v>
      </c>
      <c r="AD239" s="79">
        <v>0</v>
      </c>
      <c r="AE239" s="85" t="s">
        <v>1989</v>
      </c>
      <c r="AF239" s="79" t="b">
        <v>0</v>
      </c>
      <c r="AG239" s="79" t="s">
        <v>2020</v>
      </c>
      <c r="AH239" s="79"/>
      <c r="AI239" s="85" t="s">
        <v>1939</v>
      </c>
      <c r="AJ239" s="79" t="b">
        <v>0</v>
      </c>
      <c r="AK239" s="79">
        <v>0</v>
      </c>
      <c r="AL239" s="85" t="s">
        <v>1939</v>
      </c>
      <c r="AM239" s="79" t="s">
        <v>2037</v>
      </c>
      <c r="AN239" s="79" t="b">
        <v>0</v>
      </c>
      <c r="AO239" s="85" t="s">
        <v>1911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54</v>
      </c>
      <c r="BC239" s="78" t="str">
        <f>REPLACE(INDEX(GroupVertices[Group],MATCH(Edges[[#This Row],[Vertex 2]],GroupVertices[Vertex],0)),1,1,"")</f>
        <v>54</v>
      </c>
      <c r="BD239" s="48">
        <v>0</v>
      </c>
      <c r="BE239" s="49">
        <v>0</v>
      </c>
      <c r="BF239" s="48">
        <v>0</v>
      </c>
      <c r="BG239" s="49">
        <v>0</v>
      </c>
      <c r="BH239" s="48">
        <v>0</v>
      </c>
      <c r="BI239" s="49">
        <v>0</v>
      </c>
      <c r="BJ239" s="48">
        <v>14</v>
      </c>
      <c r="BK239" s="49">
        <v>100</v>
      </c>
      <c r="BL239" s="48">
        <v>14</v>
      </c>
    </row>
    <row r="240" spans="1:64" ht="15">
      <c r="A240" s="64" t="s">
        <v>356</v>
      </c>
      <c r="B240" s="64" t="s">
        <v>368</v>
      </c>
      <c r="C240" s="65" t="s">
        <v>6162</v>
      </c>
      <c r="D240" s="66">
        <v>3</v>
      </c>
      <c r="E240" s="67" t="s">
        <v>132</v>
      </c>
      <c r="F240" s="68">
        <v>35</v>
      </c>
      <c r="G240" s="65"/>
      <c r="H240" s="69"/>
      <c r="I240" s="70"/>
      <c r="J240" s="70"/>
      <c r="K240" s="34" t="s">
        <v>65</v>
      </c>
      <c r="L240" s="77">
        <v>240</v>
      </c>
      <c r="M240" s="77"/>
      <c r="N240" s="72"/>
      <c r="O240" s="79" t="s">
        <v>591</v>
      </c>
      <c r="P240" s="81">
        <v>43752.51368055555</v>
      </c>
      <c r="Q240" s="79" t="s">
        <v>727</v>
      </c>
      <c r="R240" s="79"/>
      <c r="S240" s="79"/>
      <c r="T240" s="79"/>
      <c r="U240" s="79"/>
      <c r="V240" s="82" t="s">
        <v>1163</v>
      </c>
      <c r="W240" s="81">
        <v>43752.51368055555</v>
      </c>
      <c r="X240" s="82" t="s">
        <v>1392</v>
      </c>
      <c r="Y240" s="79"/>
      <c r="Z240" s="79"/>
      <c r="AA240" s="85" t="s">
        <v>1708</v>
      </c>
      <c r="AB240" s="79"/>
      <c r="AC240" s="79" t="b">
        <v>0</v>
      </c>
      <c r="AD240" s="79">
        <v>0</v>
      </c>
      <c r="AE240" s="85" t="s">
        <v>1939</v>
      </c>
      <c r="AF240" s="79" t="b">
        <v>0</v>
      </c>
      <c r="AG240" s="79" t="s">
        <v>2020</v>
      </c>
      <c r="AH240" s="79"/>
      <c r="AI240" s="85" t="s">
        <v>1939</v>
      </c>
      <c r="AJ240" s="79" t="b">
        <v>0</v>
      </c>
      <c r="AK240" s="79">
        <v>3</v>
      </c>
      <c r="AL240" s="85" t="s">
        <v>1723</v>
      </c>
      <c r="AM240" s="79" t="s">
        <v>2037</v>
      </c>
      <c r="AN240" s="79" t="b">
        <v>0</v>
      </c>
      <c r="AO240" s="85" t="s">
        <v>1723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14</v>
      </c>
      <c r="BC240" s="78" t="str">
        <f>REPLACE(INDEX(GroupVertices[Group],MATCH(Edges[[#This Row],[Vertex 2]],GroupVertices[Vertex],0)),1,1,"")</f>
        <v>14</v>
      </c>
      <c r="BD240" s="48">
        <v>0</v>
      </c>
      <c r="BE240" s="49">
        <v>0</v>
      </c>
      <c r="BF240" s="48">
        <v>2</v>
      </c>
      <c r="BG240" s="49">
        <v>7.6923076923076925</v>
      </c>
      <c r="BH240" s="48">
        <v>0</v>
      </c>
      <c r="BI240" s="49">
        <v>0</v>
      </c>
      <c r="BJ240" s="48">
        <v>24</v>
      </c>
      <c r="BK240" s="49">
        <v>92.3076923076923</v>
      </c>
      <c r="BL240" s="48">
        <v>26</v>
      </c>
    </row>
    <row r="241" spans="1:64" ht="15">
      <c r="A241" s="64" t="s">
        <v>357</v>
      </c>
      <c r="B241" s="64" t="s">
        <v>357</v>
      </c>
      <c r="C241" s="65" t="s">
        <v>6163</v>
      </c>
      <c r="D241" s="66">
        <v>5.333333333333334</v>
      </c>
      <c r="E241" s="67" t="s">
        <v>136</v>
      </c>
      <c r="F241" s="68">
        <v>27.333333333333332</v>
      </c>
      <c r="G241" s="65"/>
      <c r="H241" s="69"/>
      <c r="I241" s="70"/>
      <c r="J241" s="70"/>
      <c r="K241" s="34" t="s">
        <v>65</v>
      </c>
      <c r="L241" s="77">
        <v>241</v>
      </c>
      <c r="M241" s="77"/>
      <c r="N241" s="72"/>
      <c r="O241" s="79" t="s">
        <v>176</v>
      </c>
      <c r="P241" s="81">
        <v>43748.738969907405</v>
      </c>
      <c r="Q241" s="79" t="s">
        <v>729</v>
      </c>
      <c r="R241" s="82" t="s">
        <v>886</v>
      </c>
      <c r="S241" s="79" t="s">
        <v>937</v>
      </c>
      <c r="T241" s="79"/>
      <c r="U241" s="79"/>
      <c r="V241" s="82" t="s">
        <v>1164</v>
      </c>
      <c r="W241" s="81">
        <v>43748.738969907405</v>
      </c>
      <c r="X241" s="82" t="s">
        <v>1393</v>
      </c>
      <c r="Y241" s="79"/>
      <c r="Z241" s="79"/>
      <c r="AA241" s="85" t="s">
        <v>1709</v>
      </c>
      <c r="AB241" s="79"/>
      <c r="AC241" s="79" t="b">
        <v>0</v>
      </c>
      <c r="AD241" s="79">
        <v>1</v>
      </c>
      <c r="AE241" s="85" t="s">
        <v>1939</v>
      </c>
      <c r="AF241" s="79" t="b">
        <v>0</v>
      </c>
      <c r="AG241" s="79" t="s">
        <v>2020</v>
      </c>
      <c r="AH241" s="79"/>
      <c r="AI241" s="85" t="s">
        <v>1939</v>
      </c>
      <c r="AJ241" s="79" t="b">
        <v>0</v>
      </c>
      <c r="AK241" s="79">
        <v>0</v>
      </c>
      <c r="AL241" s="85" t="s">
        <v>1939</v>
      </c>
      <c r="AM241" s="79" t="s">
        <v>2053</v>
      </c>
      <c r="AN241" s="79" t="b">
        <v>0</v>
      </c>
      <c r="AO241" s="85" t="s">
        <v>1709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20</v>
      </c>
      <c r="BC241" s="78" t="str">
        <f>REPLACE(INDEX(GroupVertices[Group],MATCH(Edges[[#This Row],[Vertex 2]],GroupVertices[Vertex],0)),1,1,"")</f>
        <v>20</v>
      </c>
      <c r="BD241" s="48">
        <v>1</v>
      </c>
      <c r="BE241" s="49">
        <v>6.25</v>
      </c>
      <c r="BF241" s="48">
        <v>0</v>
      </c>
      <c r="BG241" s="49">
        <v>0</v>
      </c>
      <c r="BH241" s="48">
        <v>0</v>
      </c>
      <c r="BI241" s="49">
        <v>0</v>
      </c>
      <c r="BJ241" s="48">
        <v>15</v>
      </c>
      <c r="BK241" s="49">
        <v>93.75</v>
      </c>
      <c r="BL241" s="48">
        <v>16</v>
      </c>
    </row>
    <row r="242" spans="1:64" ht="15">
      <c r="A242" s="64" t="s">
        <v>357</v>
      </c>
      <c r="B242" s="64" t="s">
        <v>531</v>
      </c>
      <c r="C242" s="65" t="s">
        <v>6162</v>
      </c>
      <c r="D242" s="66">
        <v>3</v>
      </c>
      <c r="E242" s="67" t="s">
        <v>132</v>
      </c>
      <c r="F242" s="68">
        <v>35</v>
      </c>
      <c r="G242" s="65"/>
      <c r="H242" s="69"/>
      <c r="I242" s="70"/>
      <c r="J242" s="70"/>
      <c r="K242" s="34" t="s">
        <v>65</v>
      </c>
      <c r="L242" s="77">
        <v>242</v>
      </c>
      <c r="M242" s="77"/>
      <c r="N242" s="72"/>
      <c r="O242" s="79" t="s">
        <v>591</v>
      </c>
      <c r="P242" s="81">
        <v>43750.70936342593</v>
      </c>
      <c r="Q242" s="79" t="s">
        <v>730</v>
      </c>
      <c r="R242" s="82" t="s">
        <v>887</v>
      </c>
      <c r="S242" s="79" t="s">
        <v>938</v>
      </c>
      <c r="T242" s="79"/>
      <c r="U242" s="79"/>
      <c r="V242" s="82" t="s">
        <v>1164</v>
      </c>
      <c r="W242" s="81">
        <v>43750.70936342593</v>
      </c>
      <c r="X242" s="82" t="s">
        <v>1394</v>
      </c>
      <c r="Y242" s="79"/>
      <c r="Z242" s="79"/>
      <c r="AA242" s="85" t="s">
        <v>1710</v>
      </c>
      <c r="AB242" s="79"/>
      <c r="AC242" s="79" t="b">
        <v>0</v>
      </c>
      <c r="AD242" s="79">
        <v>0</v>
      </c>
      <c r="AE242" s="85" t="s">
        <v>1939</v>
      </c>
      <c r="AF242" s="79" t="b">
        <v>0</v>
      </c>
      <c r="AG242" s="79" t="s">
        <v>2020</v>
      </c>
      <c r="AH242" s="79"/>
      <c r="AI242" s="85" t="s">
        <v>1939</v>
      </c>
      <c r="AJ242" s="79" t="b">
        <v>0</v>
      </c>
      <c r="AK242" s="79">
        <v>0</v>
      </c>
      <c r="AL242" s="85" t="s">
        <v>1939</v>
      </c>
      <c r="AM242" s="79" t="s">
        <v>2053</v>
      </c>
      <c r="AN242" s="79" t="b">
        <v>0</v>
      </c>
      <c r="AO242" s="85" t="s">
        <v>1710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20</v>
      </c>
      <c r="BC242" s="78" t="str">
        <f>REPLACE(INDEX(GroupVertices[Group],MATCH(Edges[[#This Row],[Vertex 2]],GroupVertices[Vertex],0)),1,1,"")</f>
        <v>20</v>
      </c>
      <c r="BD242" s="48">
        <v>1</v>
      </c>
      <c r="BE242" s="49">
        <v>5.555555555555555</v>
      </c>
      <c r="BF242" s="48">
        <v>0</v>
      </c>
      <c r="BG242" s="49">
        <v>0</v>
      </c>
      <c r="BH242" s="48">
        <v>0</v>
      </c>
      <c r="BI242" s="49">
        <v>0</v>
      </c>
      <c r="BJ242" s="48">
        <v>17</v>
      </c>
      <c r="BK242" s="49">
        <v>94.44444444444444</v>
      </c>
      <c r="BL242" s="48">
        <v>18</v>
      </c>
    </row>
    <row r="243" spans="1:64" ht="15">
      <c r="A243" s="64" t="s">
        <v>357</v>
      </c>
      <c r="B243" s="64" t="s">
        <v>357</v>
      </c>
      <c r="C243" s="65" t="s">
        <v>6163</v>
      </c>
      <c r="D243" s="66">
        <v>5.333333333333334</v>
      </c>
      <c r="E243" s="67" t="s">
        <v>136</v>
      </c>
      <c r="F243" s="68">
        <v>27.333333333333332</v>
      </c>
      <c r="G243" s="65"/>
      <c r="H243" s="69"/>
      <c r="I243" s="70"/>
      <c r="J243" s="70"/>
      <c r="K243" s="34" t="s">
        <v>65</v>
      </c>
      <c r="L243" s="77">
        <v>243</v>
      </c>
      <c r="M243" s="77"/>
      <c r="N243" s="72"/>
      <c r="O243" s="79" t="s">
        <v>176</v>
      </c>
      <c r="P243" s="81">
        <v>43752.58689814815</v>
      </c>
      <c r="Q243" s="79" t="s">
        <v>731</v>
      </c>
      <c r="R243" s="82" t="s">
        <v>886</v>
      </c>
      <c r="S243" s="79" t="s">
        <v>937</v>
      </c>
      <c r="T243" s="79" t="s">
        <v>969</v>
      </c>
      <c r="U243" s="79"/>
      <c r="V243" s="82" t="s">
        <v>1164</v>
      </c>
      <c r="W243" s="81">
        <v>43752.58689814815</v>
      </c>
      <c r="X243" s="82" t="s">
        <v>1395</v>
      </c>
      <c r="Y243" s="79"/>
      <c r="Z243" s="79"/>
      <c r="AA243" s="85" t="s">
        <v>1711</v>
      </c>
      <c r="AB243" s="79"/>
      <c r="AC243" s="79" t="b">
        <v>0</v>
      </c>
      <c r="AD243" s="79">
        <v>1</v>
      </c>
      <c r="AE243" s="85" t="s">
        <v>1939</v>
      </c>
      <c r="AF243" s="79" t="b">
        <v>0</v>
      </c>
      <c r="AG243" s="79" t="s">
        <v>2020</v>
      </c>
      <c r="AH243" s="79"/>
      <c r="AI243" s="85" t="s">
        <v>1939</v>
      </c>
      <c r="AJ243" s="79" t="b">
        <v>0</v>
      </c>
      <c r="AK243" s="79">
        <v>0</v>
      </c>
      <c r="AL243" s="85" t="s">
        <v>1939</v>
      </c>
      <c r="AM243" s="79" t="s">
        <v>2053</v>
      </c>
      <c r="AN243" s="79" t="b">
        <v>0</v>
      </c>
      <c r="AO243" s="85" t="s">
        <v>1711</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20</v>
      </c>
      <c r="BC243" s="78" t="str">
        <f>REPLACE(INDEX(GroupVertices[Group],MATCH(Edges[[#This Row],[Vertex 2]],GroupVertices[Vertex],0)),1,1,"")</f>
        <v>20</v>
      </c>
      <c r="BD243" s="48">
        <v>0</v>
      </c>
      <c r="BE243" s="49">
        <v>0</v>
      </c>
      <c r="BF243" s="48">
        <v>0</v>
      </c>
      <c r="BG243" s="49">
        <v>0</v>
      </c>
      <c r="BH243" s="48">
        <v>0</v>
      </c>
      <c r="BI243" s="49">
        <v>0</v>
      </c>
      <c r="BJ243" s="48">
        <v>17</v>
      </c>
      <c r="BK243" s="49">
        <v>100</v>
      </c>
      <c r="BL243" s="48">
        <v>17</v>
      </c>
    </row>
    <row r="244" spans="1:64" ht="15">
      <c r="A244" s="64" t="s">
        <v>358</v>
      </c>
      <c r="B244" s="64" t="s">
        <v>358</v>
      </c>
      <c r="C244" s="65" t="s">
        <v>6162</v>
      </c>
      <c r="D244" s="66">
        <v>3</v>
      </c>
      <c r="E244" s="67" t="s">
        <v>132</v>
      </c>
      <c r="F244" s="68">
        <v>35</v>
      </c>
      <c r="G244" s="65"/>
      <c r="H244" s="69"/>
      <c r="I244" s="70"/>
      <c r="J244" s="70"/>
      <c r="K244" s="34" t="s">
        <v>65</v>
      </c>
      <c r="L244" s="77">
        <v>244</v>
      </c>
      <c r="M244" s="77"/>
      <c r="N244" s="72"/>
      <c r="O244" s="79" t="s">
        <v>176</v>
      </c>
      <c r="P244" s="81">
        <v>43752.59018518519</v>
      </c>
      <c r="Q244" s="82" t="s">
        <v>732</v>
      </c>
      <c r="R244" s="82" t="s">
        <v>888</v>
      </c>
      <c r="S244" s="79" t="s">
        <v>920</v>
      </c>
      <c r="T244" s="79"/>
      <c r="U244" s="79"/>
      <c r="V244" s="82" t="s">
        <v>1165</v>
      </c>
      <c r="W244" s="81">
        <v>43752.59018518519</v>
      </c>
      <c r="X244" s="82" t="s">
        <v>1396</v>
      </c>
      <c r="Y244" s="79"/>
      <c r="Z244" s="79"/>
      <c r="AA244" s="85" t="s">
        <v>1712</v>
      </c>
      <c r="AB244" s="79"/>
      <c r="AC244" s="79" t="b">
        <v>0</v>
      </c>
      <c r="AD244" s="79">
        <v>0</v>
      </c>
      <c r="AE244" s="85" t="s">
        <v>1939</v>
      </c>
      <c r="AF244" s="79" t="b">
        <v>0</v>
      </c>
      <c r="AG244" s="79" t="s">
        <v>2026</v>
      </c>
      <c r="AH244" s="79"/>
      <c r="AI244" s="85" t="s">
        <v>1939</v>
      </c>
      <c r="AJ244" s="79" t="b">
        <v>0</v>
      </c>
      <c r="AK244" s="79">
        <v>0</v>
      </c>
      <c r="AL244" s="85" t="s">
        <v>1939</v>
      </c>
      <c r="AM244" s="79" t="s">
        <v>2038</v>
      </c>
      <c r="AN244" s="79" t="b">
        <v>0</v>
      </c>
      <c r="AO244" s="85" t="s">
        <v>1712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0</v>
      </c>
      <c r="BK244" s="49">
        <v>0</v>
      </c>
      <c r="BL244" s="48">
        <v>0</v>
      </c>
    </row>
    <row r="245" spans="1:64" ht="15">
      <c r="A245" s="64" t="s">
        <v>359</v>
      </c>
      <c r="B245" s="64" t="s">
        <v>373</v>
      </c>
      <c r="C245" s="65" t="s">
        <v>6162</v>
      </c>
      <c r="D245" s="66">
        <v>3</v>
      </c>
      <c r="E245" s="67" t="s">
        <v>132</v>
      </c>
      <c r="F245" s="68">
        <v>35</v>
      </c>
      <c r="G245" s="65"/>
      <c r="H245" s="69"/>
      <c r="I245" s="70"/>
      <c r="J245" s="70"/>
      <c r="K245" s="34" t="s">
        <v>65</v>
      </c>
      <c r="L245" s="77">
        <v>245</v>
      </c>
      <c r="M245" s="77"/>
      <c r="N245" s="72"/>
      <c r="O245" s="79" t="s">
        <v>591</v>
      </c>
      <c r="P245" s="81">
        <v>43752.59228009259</v>
      </c>
      <c r="Q245" s="79" t="s">
        <v>725</v>
      </c>
      <c r="R245" s="79"/>
      <c r="S245" s="79"/>
      <c r="T245" s="79"/>
      <c r="U245" s="79"/>
      <c r="V245" s="82" t="s">
        <v>1166</v>
      </c>
      <c r="W245" s="81">
        <v>43752.59228009259</v>
      </c>
      <c r="X245" s="82" t="s">
        <v>1397</v>
      </c>
      <c r="Y245" s="79"/>
      <c r="Z245" s="79"/>
      <c r="AA245" s="85" t="s">
        <v>1713</v>
      </c>
      <c r="AB245" s="79"/>
      <c r="AC245" s="79" t="b">
        <v>0</v>
      </c>
      <c r="AD245" s="79">
        <v>0</v>
      </c>
      <c r="AE245" s="85" t="s">
        <v>1939</v>
      </c>
      <c r="AF245" s="79" t="b">
        <v>0</v>
      </c>
      <c r="AG245" s="79" t="s">
        <v>2020</v>
      </c>
      <c r="AH245" s="79"/>
      <c r="AI245" s="85" t="s">
        <v>1939</v>
      </c>
      <c r="AJ245" s="79" t="b">
        <v>0</v>
      </c>
      <c r="AK245" s="79">
        <v>16</v>
      </c>
      <c r="AL245" s="85" t="s">
        <v>1727</v>
      </c>
      <c r="AM245" s="79" t="s">
        <v>2035</v>
      </c>
      <c r="AN245" s="79" t="b">
        <v>0</v>
      </c>
      <c r="AO245" s="85" t="s">
        <v>1727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359</v>
      </c>
      <c r="B246" s="64" t="s">
        <v>372</v>
      </c>
      <c r="C246" s="65" t="s">
        <v>6162</v>
      </c>
      <c r="D246" s="66">
        <v>3</v>
      </c>
      <c r="E246" s="67" t="s">
        <v>132</v>
      </c>
      <c r="F246" s="68">
        <v>35</v>
      </c>
      <c r="G246" s="65"/>
      <c r="H246" s="69"/>
      <c r="I246" s="70"/>
      <c r="J246" s="70"/>
      <c r="K246" s="34" t="s">
        <v>65</v>
      </c>
      <c r="L246" s="77">
        <v>246</v>
      </c>
      <c r="M246" s="77"/>
      <c r="N246" s="72"/>
      <c r="O246" s="79" t="s">
        <v>591</v>
      </c>
      <c r="P246" s="81">
        <v>43752.59228009259</v>
      </c>
      <c r="Q246" s="79" t="s">
        <v>725</v>
      </c>
      <c r="R246" s="79"/>
      <c r="S246" s="79"/>
      <c r="T246" s="79"/>
      <c r="U246" s="79"/>
      <c r="V246" s="82" t="s">
        <v>1166</v>
      </c>
      <c r="W246" s="81">
        <v>43752.59228009259</v>
      </c>
      <c r="X246" s="82" t="s">
        <v>1397</v>
      </c>
      <c r="Y246" s="79"/>
      <c r="Z246" s="79"/>
      <c r="AA246" s="85" t="s">
        <v>1713</v>
      </c>
      <c r="AB246" s="79"/>
      <c r="AC246" s="79" t="b">
        <v>0</v>
      </c>
      <c r="AD246" s="79">
        <v>0</v>
      </c>
      <c r="AE246" s="85" t="s">
        <v>1939</v>
      </c>
      <c r="AF246" s="79" t="b">
        <v>0</v>
      </c>
      <c r="AG246" s="79" t="s">
        <v>2020</v>
      </c>
      <c r="AH246" s="79"/>
      <c r="AI246" s="85" t="s">
        <v>1939</v>
      </c>
      <c r="AJ246" s="79" t="b">
        <v>0</v>
      </c>
      <c r="AK246" s="79">
        <v>16</v>
      </c>
      <c r="AL246" s="85" t="s">
        <v>1727</v>
      </c>
      <c r="AM246" s="79" t="s">
        <v>2035</v>
      </c>
      <c r="AN246" s="79" t="b">
        <v>0</v>
      </c>
      <c r="AO246" s="85" t="s">
        <v>1727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2</v>
      </c>
      <c r="BE246" s="49">
        <v>9.090909090909092</v>
      </c>
      <c r="BF246" s="48">
        <v>1</v>
      </c>
      <c r="BG246" s="49">
        <v>4.545454545454546</v>
      </c>
      <c r="BH246" s="48">
        <v>0</v>
      </c>
      <c r="BI246" s="49">
        <v>0</v>
      </c>
      <c r="BJ246" s="48">
        <v>19</v>
      </c>
      <c r="BK246" s="49">
        <v>86.36363636363636</v>
      </c>
      <c r="BL246" s="48">
        <v>22</v>
      </c>
    </row>
    <row r="247" spans="1:64" ht="15">
      <c r="A247" s="64" t="s">
        <v>360</v>
      </c>
      <c r="B247" s="64" t="s">
        <v>361</v>
      </c>
      <c r="C247" s="65" t="s">
        <v>6162</v>
      </c>
      <c r="D247" s="66">
        <v>3</v>
      </c>
      <c r="E247" s="67" t="s">
        <v>132</v>
      </c>
      <c r="F247" s="68">
        <v>35</v>
      </c>
      <c r="G247" s="65"/>
      <c r="H247" s="69"/>
      <c r="I247" s="70"/>
      <c r="J247" s="70"/>
      <c r="K247" s="34" t="s">
        <v>66</v>
      </c>
      <c r="L247" s="77">
        <v>247</v>
      </c>
      <c r="M247" s="77"/>
      <c r="N247" s="72"/>
      <c r="O247" s="79" t="s">
        <v>592</v>
      </c>
      <c r="P247" s="81">
        <v>43752.60377314815</v>
      </c>
      <c r="Q247" s="79" t="s">
        <v>733</v>
      </c>
      <c r="R247" s="79"/>
      <c r="S247" s="79"/>
      <c r="T247" s="79"/>
      <c r="U247" s="79"/>
      <c r="V247" s="82" t="s">
        <v>1167</v>
      </c>
      <c r="W247" s="81">
        <v>43752.60377314815</v>
      </c>
      <c r="X247" s="82" t="s">
        <v>1398</v>
      </c>
      <c r="Y247" s="79"/>
      <c r="Z247" s="79"/>
      <c r="AA247" s="85" t="s">
        <v>1714</v>
      </c>
      <c r="AB247" s="79"/>
      <c r="AC247" s="79" t="b">
        <v>0</v>
      </c>
      <c r="AD247" s="79">
        <v>1</v>
      </c>
      <c r="AE247" s="85" t="s">
        <v>1990</v>
      </c>
      <c r="AF247" s="79" t="b">
        <v>0</v>
      </c>
      <c r="AG247" s="79" t="s">
        <v>2022</v>
      </c>
      <c r="AH247" s="79"/>
      <c r="AI247" s="85" t="s">
        <v>1939</v>
      </c>
      <c r="AJ247" s="79" t="b">
        <v>0</v>
      </c>
      <c r="AK247" s="79">
        <v>1</v>
      </c>
      <c r="AL247" s="85" t="s">
        <v>1939</v>
      </c>
      <c r="AM247" s="79" t="s">
        <v>2038</v>
      </c>
      <c r="AN247" s="79" t="b">
        <v>0</v>
      </c>
      <c r="AO247" s="85" t="s">
        <v>1714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53</v>
      </c>
      <c r="BC247" s="78" t="str">
        <f>REPLACE(INDEX(GroupVertices[Group],MATCH(Edges[[#This Row],[Vertex 2]],GroupVertices[Vertex],0)),1,1,"")</f>
        <v>53</v>
      </c>
      <c r="BD247" s="48">
        <v>0</v>
      </c>
      <c r="BE247" s="49">
        <v>0</v>
      </c>
      <c r="BF247" s="48">
        <v>0</v>
      </c>
      <c r="BG247" s="49">
        <v>0</v>
      </c>
      <c r="BH247" s="48">
        <v>0</v>
      </c>
      <c r="BI247" s="49">
        <v>0</v>
      </c>
      <c r="BJ247" s="48">
        <v>3</v>
      </c>
      <c r="BK247" s="49">
        <v>100</v>
      </c>
      <c r="BL247" s="48">
        <v>3</v>
      </c>
    </row>
    <row r="248" spans="1:64" ht="15">
      <c r="A248" s="64" t="s">
        <v>361</v>
      </c>
      <c r="B248" s="64" t="s">
        <v>360</v>
      </c>
      <c r="C248" s="65" t="s">
        <v>6162</v>
      </c>
      <c r="D248" s="66">
        <v>3</v>
      </c>
      <c r="E248" s="67" t="s">
        <v>132</v>
      </c>
      <c r="F248" s="68">
        <v>35</v>
      </c>
      <c r="G248" s="65"/>
      <c r="H248" s="69"/>
      <c r="I248" s="70"/>
      <c r="J248" s="70"/>
      <c r="K248" s="34" t="s">
        <v>66</v>
      </c>
      <c r="L248" s="77">
        <v>248</v>
      </c>
      <c r="M248" s="77"/>
      <c r="N248" s="72"/>
      <c r="O248" s="79" t="s">
        <v>591</v>
      </c>
      <c r="P248" s="81">
        <v>43752.60393518519</v>
      </c>
      <c r="Q248" s="79" t="s">
        <v>734</v>
      </c>
      <c r="R248" s="79"/>
      <c r="S248" s="79"/>
      <c r="T248" s="79"/>
      <c r="U248" s="79"/>
      <c r="V248" s="82" t="s">
        <v>1168</v>
      </c>
      <c r="W248" s="81">
        <v>43752.60393518519</v>
      </c>
      <c r="X248" s="82" t="s">
        <v>1399</v>
      </c>
      <c r="Y248" s="79"/>
      <c r="Z248" s="79"/>
      <c r="AA248" s="85" t="s">
        <v>1715</v>
      </c>
      <c r="AB248" s="79"/>
      <c r="AC248" s="79" t="b">
        <v>0</v>
      </c>
      <c r="AD248" s="79">
        <v>0</v>
      </c>
      <c r="AE248" s="85" t="s">
        <v>1939</v>
      </c>
      <c r="AF248" s="79" t="b">
        <v>0</v>
      </c>
      <c r="AG248" s="79" t="s">
        <v>2022</v>
      </c>
      <c r="AH248" s="79"/>
      <c r="AI248" s="85" t="s">
        <v>1939</v>
      </c>
      <c r="AJ248" s="79" t="b">
        <v>0</v>
      </c>
      <c r="AK248" s="79">
        <v>1</v>
      </c>
      <c r="AL248" s="85" t="s">
        <v>1714</v>
      </c>
      <c r="AM248" s="79" t="s">
        <v>2037</v>
      </c>
      <c r="AN248" s="79" t="b">
        <v>0</v>
      </c>
      <c r="AO248" s="85" t="s">
        <v>1714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53</v>
      </c>
      <c r="BC248" s="78" t="str">
        <f>REPLACE(INDEX(GroupVertices[Group],MATCH(Edges[[#This Row],[Vertex 2]],GroupVertices[Vertex],0)),1,1,"")</f>
        <v>53</v>
      </c>
      <c r="BD248" s="48">
        <v>0</v>
      </c>
      <c r="BE248" s="49">
        <v>0</v>
      </c>
      <c r="BF248" s="48">
        <v>0</v>
      </c>
      <c r="BG248" s="49">
        <v>0</v>
      </c>
      <c r="BH248" s="48">
        <v>0</v>
      </c>
      <c r="BI248" s="49">
        <v>0</v>
      </c>
      <c r="BJ248" s="48">
        <v>5</v>
      </c>
      <c r="BK248" s="49">
        <v>100</v>
      </c>
      <c r="BL248" s="48">
        <v>5</v>
      </c>
    </row>
    <row r="249" spans="1:64" ht="15">
      <c r="A249" s="64" t="s">
        <v>362</v>
      </c>
      <c r="B249" s="64" t="s">
        <v>362</v>
      </c>
      <c r="C249" s="65" t="s">
        <v>6163</v>
      </c>
      <c r="D249" s="66">
        <v>5.333333333333334</v>
      </c>
      <c r="E249" s="67" t="s">
        <v>136</v>
      </c>
      <c r="F249" s="68">
        <v>27.333333333333332</v>
      </c>
      <c r="G249" s="65"/>
      <c r="H249" s="69"/>
      <c r="I249" s="70"/>
      <c r="J249" s="70"/>
      <c r="K249" s="34" t="s">
        <v>65</v>
      </c>
      <c r="L249" s="77">
        <v>249</v>
      </c>
      <c r="M249" s="77"/>
      <c r="N249" s="72"/>
      <c r="O249" s="79" t="s">
        <v>176</v>
      </c>
      <c r="P249" s="81">
        <v>43752.7075462963</v>
      </c>
      <c r="Q249" s="79" t="s">
        <v>735</v>
      </c>
      <c r="R249" s="79"/>
      <c r="S249" s="79"/>
      <c r="T249" s="79"/>
      <c r="U249" s="79"/>
      <c r="V249" s="82" t="s">
        <v>1169</v>
      </c>
      <c r="W249" s="81">
        <v>43752.7075462963</v>
      </c>
      <c r="X249" s="82" t="s">
        <v>1400</v>
      </c>
      <c r="Y249" s="79"/>
      <c r="Z249" s="79"/>
      <c r="AA249" s="85" t="s">
        <v>1716</v>
      </c>
      <c r="AB249" s="79"/>
      <c r="AC249" s="79" t="b">
        <v>0</v>
      </c>
      <c r="AD249" s="79">
        <v>0</v>
      </c>
      <c r="AE249" s="85" t="s">
        <v>1939</v>
      </c>
      <c r="AF249" s="79" t="b">
        <v>0</v>
      </c>
      <c r="AG249" s="79" t="s">
        <v>2020</v>
      </c>
      <c r="AH249" s="79"/>
      <c r="AI249" s="85" t="s">
        <v>1939</v>
      </c>
      <c r="AJ249" s="79" t="b">
        <v>0</v>
      </c>
      <c r="AK249" s="79">
        <v>0</v>
      </c>
      <c r="AL249" s="85" t="s">
        <v>1939</v>
      </c>
      <c r="AM249" s="79" t="s">
        <v>2037</v>
      </c>
      <c r="AN249" s="79" t="b">
        <v>0</v>
      </c>
      <c r="AO249" s="85" t="s">
        <v>1716</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v>2</v>
      </c>
      <c r="BE249" s="49">
        <v>3.7735849056603774</v>
      </c>
      <c r="BF249" s="48">
        <v>0</v>
      </c>
      <c r="BG249" s="49">
        <v>0</v>
      </c>
      <c r="BH249" s="48">
        <v>0</v>
      </c>
      <c r="BI249" s="49">
        <v>0</v>
      </c>
      <c r="BJ249" s="48">
        <v>51</v>
      </c>
      <c r="BK249" s="49">
        <v>96.22641509433963</v>
      </c>
      <c r="BL249" s="48">
        <v>53</v>
      </c>
    </row>
    <row r="250" spans="1:64" ht="15">
      <c r="A250" s="64" t="s">
        <v>362</v>
      </c>
      <c r="B250" s="64" t="s">
        <v>362</v>
      </c>
      <c r="C250" s="65" t="s">
        <v>6163</v>
      </c>
      <c r="D250" s="66">
        <v>5.333333333333334</v>
      </c>
      <c r="E250" s="67" t="s">
        <v>136</v>
      </c>
      <c r="F250" s="68">
        <v>27.333333333333332</v>
      </c>
      <c r="G250" s="65"/>
      <c r="H250" s="69"/>
      <c r="I250" s="70"/>
      <c r="J250" s="70"/>
      <c r="K250" s="34" t="s">
        <v>65</v>
      </c>
      <c r="L250" s="77">
        <v>250</v>
      </c>
      <c r="M250" s="77"/>
      <c r="N250" s="72"/>
      <c r="O250" s="79" t="s">
        <v>176</v>
      </c>
      <c r="P250" s="81">
        <v>43752.71306712963</v>
      </c>
      <c r="Q250" s="79" t="s">
        <v>736</v>
      </c>
      <c r="R250" s="79"/>
      <c r="S250" s="79"/>
      <c r="T250" s="79" t="s">
        <v>970</v>
      </c>
      <c r="U250" s="79"/>
      <c r="V250" s="82" t="s">
        <v>1169</v>
      </c>
      <c r="W250" s="81">
        <v>43752.71306712963</v>
      </c>
      <c r="X250" s="82" t="s">
        <v>1401</v>
      </c>
      <c r="Y250" s="79"/>
      <c r="Z250" s="79"/>
      <c r="AA250" s="85" t="s">
        <v>1717</v>
      </c>
      <c r="AB250" s="79"/>
      <c r="AC250" s="79" t="b">
        <v>0</v>
      </c>
      <c r="AD250" s="79">
        <v>0</v>
      </c>
      <c r="AE250" s="85" t="s">
        <v>1939</v>
      </c>
      <c r="AF250" s="79" t="b">
        <v>0</v>
      </c>
      <c r="AG250" s="79" t="s">
        <v>2020</v>
      </c>
      <c r="AH250" s="79"/>
      <c r="AI250" s="85" t="s">
        <v>1939</v>
      </c>
      <c r="AJ250" s="79" t="b">
        <v>0</v>
      </c>
      <c r="AK250" s="79">
        <v>0</v>
      </c>
      <c r="AL250" s="85" t="s">
        <v>1939</v>
      </c>
      <c r="AM250" s="79" t="s">
        <v>2037</v>
      </c>
      <c r="AN250" s="79" t="b">
        <v>0</v>
      </c>
      <c r="AO250" s="85" t="s">
        <v>1717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v>1</v>
      </c>
      <c r="BE250" s="49">
        <v>2.7027027027027026</v>
      </c>
      <c r="BF250" s="48">
        <v>0</v>
      </c>
      <c r="BG250" s="49">
        <v>0</v>
      </c>
      <c r="BH250" s="48">
        <v>0</v>
      </c>
      <c r="BI250" s="49">
        <v>0</v>
      </c>
      <c r="BJ250" s="48">
        <v>36</v>
      </c>
      <c r="BK250" s="49">
        <v>97.29729729729729</v>
      </c>
      <c r="BL250" s="48">
        <v>37</v>
      </c>
    </row>
    <row r="251" spans="1:64" ht="15">
      <c r="A251" s="64" t="s">
        <v>363</v>
      </c>
      <c r="B251" s="64" t="s">
        <v>532</v>
      </c>
      <c r="C251" s="65" t="s">
        <v>6162</v>
      </c>
      <c r="D251" s="66">
        <v>3</v>
      </c>
      <c r="E251" s="67" t="s">
        <v>132</v>
      </c>
      <c r="F251" s="68">
        <v>35</v>
      </c>
      <c r="G251" s="65"/>
      <c r="H251" s="69"/>
      <c r="I251" s="70"/>
      <c r="J251" s="70"/>
      <c r="K251" s="34" t="s">
        <v>65</v>
      </c>
      <c r="L251" s="77">
        <v>251</v>
      </c>
      <c r="M251" s="77"/>
      <c r="N251" s="72"/>
      <c r="O251" s="79" t="s">
        <v>591</v>
      </c>
      <c r="P251" s="81">
        <v>43752.827627314815</v>
      </c>
      <c r="Q251" s="79" t="s">
        <v>737</v>
      </c>
      <c r="R251" s="79"/>
      <c r="S251" s="79"/>
      <c r="T251" s="79"/>
      <c r="U251" s="79"/>
      <c r="V251" s="82" t="s">
        <v>1170</v>
      </c>
      <c r="W251" s="81">
        <v>43752.827627314815</v>
      </c>
      <c r="X251" s="82" t="s">
        <v>1402</v>
      </c>
      <c r="Y251" s="79"/>
      <c r="Z251" s="79"/>
      <c r="AA251" s="85" t="s">
        <v>1718</v>
      </c>
      <c r="AB251" s="85" t="s">
        <v>1912</v>
      </c>
      <c r="AC251" s="79" t="b">
        <v>0</v>
      </c>
      <c r="AD251" s="79">
        <v>0</v>
      </c>
      <c r="AE251" s="85" t="s">
        <v>1991</v>
      </c>
      <c r="AF251" s="79" t="b">
        <v>0</v>
      </c>
      <c r="AG251" s="79" t="s">
        <v>2020</v>
      </c>
      <c r="AH251" s="79"/>
      <c r="AI251" s="85" t="s">
        <v>1939</v>
      </c>
      <c r="AJ251" s="79" t="b">
        <v>0</v>
      </c>
      <c r="AK251" s="79">
        <v>0</v>
      </c>
      <c r="AL251" s="85" t="s">
        <v>1939</v>
      </c>
      <c r="AM251" s="79" t="s">
        <v>2037</v>
      </c>
      <c r="AN251" s="79" t="b">
        <v>0</v>
      </c>
      <c r="AO251" s="85" t="s">
        <v>1912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11</v>
      </c>
      <c r="BC251" s="78" t="str">
        <f>REPLACE(INDEX(GroupVertices[Group],MATCH(Edges[[#This Row],[Vertex 2]],GroupVertices[Vertex],0)),1,1,"")</f>
        <v>11</v>
      </c>
      <c r="BD251" s="48"/>
      <c r="BE251" s="49"/>
      <c r="BF251" s="48"/>
      <c r="BG251" s="49"/>
      <c r="BH251" s="48"/>
      <c r="BI251" s="49"/>
      <c r="BJ251" s="48"/>
      <c r="BK251" s="49"/>
      <c r="BL251" s="48"/>
    </row>
    <row r="252" spans="1:64" ht="15">
      <c r="A252" s="64" t="s">
        <v>363</v>
      </c>
      <c r="B252" s="64" t="s">
        <v>533</v>
      </c>
      <c r="C252" s="65" t="s">
        <v>6162</v>
      </c>
      <c r="D252" s="66">
        <v>3</v>
      </c>
      <c r="E252" s="67" t="s">
        <v>132</v>
      </c>
      <c r="F252" s="68">
        <v>35</v>
      </c>
      <c r="G252" s="65"/>
      <c r="H252" s="69"/>
      <c r="I252" s="70"/>
      <c r="J252" s="70"/>
      <c r="K252" s="34" t="s">
        <v>65</v>
      </c>
      <c r="L252" s="77">
        <v>252</v>
      </c>
      <c r="M252" s="77"/>
      <c r="N252" s="72"/>
      <c r="O252" s="79" t="s">
        <v>591</v>
      </c>
      <c r="P252" s="81">
        <v>43752.827627314815</v>
      </c>
      <c r="Q252" s="79" t="s">
        <v>737</v>
      </c>
      <c r="R252" s="79"/>
      <c r="S252" s="79"/>
      <c r="T252" s="79"/>
      <c r="U252" s="79"/>
      <c r="V252" s="82" t="s">
        <v>1170</v>
      </c>
      <c r="W252" s="81">
        <v>43752.827627314815</v>
      </c>
      <c r="X252" s="82" t="s">
        <v>1402</v>
      </c>
      <c r="Y252" s="79"/>
      <c r="Z252" s="79"/>
      <c r="AA252" s="85" t="s">
        <v>1718</v>
      </c>
      <c r="AB252" s="85" t="s">
        <v>1912</v>
      </c>
      <c r="AC252" s="79" t="b">
        <v>0</v>
      </c>
      <c r="AD252" s="79">
        <v>0</v>
      </c>
      <c r="AE252" s="85" t="s">
        <v>1991</v>
      </c>
      <c r="AF252" s="79" t="b">
        <v>0</v>
      </c>
      <c r="AG252" s="79" t="s">
        <v>2020</v>
      </c>
      <c r="AH252" s="79"/>
      <c r="AI252" s="85" t="s">
        <v>1939</v>
      </c>
      <c r="AJ252" s="79" t="b">
        <v>0</v>
      </c>
      <c r="AK252" s="79">
        <v>0</v>
      </c>
      <c r="AL252" s="85" t="s">
        <v>1939</v>
      </c>
      <c r="AM252" s="79" t="s">
        <v>2037</v>
      </c>
      <c r="AN252" s="79" t="b">
        <v>0</v>
      </c>
      <c r="AO252" s="85" t="s">
        <v>1912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11</v>
      </c>
      <c r="BC252" s="78" t="str">
        <f>REPLACE(INDEX(GroupVertices[Group],MATCH(Edges[[#This Row],[Vertex 2]],GroupVertices[Vertex],0)),1,1,"")</f>
        <v>11</v>
      </c>
      <c r="BD252" s="48"/>
      <c r="BE252" s="49"/>
      <c r="BF252" s="48"/>
      <c r="BG252" s="49"/>
      <c r="BH252" s="48"/>
      <c r="BI252" s="49"/>
      <c r="BJ252" s="48"/>
      <c r="BK252" s="49"/>
      <c r="BL252" s="48"/>
    </row>
    <row r="253" spans="1:64" ht="15">
      <c r="A253" s="64" t="s">
        <v>363</v>
      </c>
      <c r="B253" s="64" t="s">
        <v>389</v>
      </c>
      <c r="C253" s="65" t="s">
        <v>6162</v>
      </c>
      <c r="D253" s="66">
        <v>3</v>
      </c>
      <c r="E253" s="67" t="s">
        <v>132</v>
      </c>
      <c r="F253" s="68">
        <v>35</v>
      </c>
      <c r="G253" s="65"/>
      <c r="H253" s="69"/>
      <c r="I253" s="70"/>
      <c r="J253" s="70"/>
      <c r="K253" s="34" t="s">
        <v>65</v>
      </c>
      <c r="L253" s="77">
        <v>253</v>
      </c>
      <c r="M253" s="77"/>
      <c r="N253" s="72"/>
      <c r="O253" s="79" t="s">
        <v>592</v>
      </c>
      <c r="P253" s="81">
        <v>43752.827627314815</v>
      </c>
      <c r="Q253" s="79" t="s">
        <v>737</v>
      </c>
      <c r="R253" s="79"/>
      <c r="S253" s="79"/>
      <c r="T253" s="79"/>
      <c r="U253" s="79"/>
      <c r="V253" s="82" t="s">
        <v>1170</v>
      </c>
      <c r="W253" s="81">
        <v>43752.827627314815</v>
      </c>
      <c r="X253" s="82" t="s">
        <v>1402</v>
      </c>
      <c r="Y253" s="79"/>
      <c r="Z253" s="79"/>
      <c r="AA253" s="85" t="s">
        <v>1718</v>
      </c>
      <c r="AB253" s="85" t="s">
        <v>1912</v>
      </c>
      <c r="AC253" s="79" t="b">
        <v>0</v>
      </c>
      <c r="AD253" s="79">
        <v>0</v>
      </c>
      <c r="AE253" s="85" t="s">
        <v>1991</v>
      </c>
      <c r="AF253" s="79" t="b">
        <v>0</v>
      </c>
      <c r="AG253" s="79" t="s">
        <v>2020</v>
      </c>
      <c r="AH253" s="79"/>
      <c r="AI253" s="85" t="s">
        <v>1939</v>
      </c>
      <c r="AJ253" s="79" t="b">
        <v>0</v>
      </c>
      <c r="AK253" s="79">
        <v>0</v>
      </c>
      <c r="AL253" s="85" t="s">
        <v>1939</v>
      </c>
      <c r="AM253" s="79" t="s">
        <v>2037</v>
      </c>
      <c r="AN253" s="79" t="b">
        <v>0</v>
      </c>
      <c r="AO253" s="85" t="s">
        <v>1912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11</v>
      </c>
      <c r="BC253" s="78" t="str">
        <f>REPLACE(INDEX(GroupVertices[Group],MATCH(Edges[[#This Row],[Vertex 2]],GroupVertices[Vertex],0)),1,1,"")</f>
        <v>11</v>
      </c>
      <c r="BD253" s="48">
        <v>0</v>
      </c>
      <c r="BE253" s="49">
        <v>0</v>
      </c>
      <c r="BF253" s="48">
        <v>0</v>
      </c>
      <c r="BG253" s="49">
        <v>0</v>
      </c>
      <c r="BH253" s="48">
        <v>0</v>
      </c>
      <c r="BI253" s="49">
        <v>0</v>
      </c>
      <c r="BJ253" s="48">
        <v>9</v>
      </c>
      <c r="BK253" s="49">
        <v>100</v>
      </c>
      <c r="BL253" s="48">
        <v>9</v>
      </c>
    </row>
    <row r="254" spans="1:64" ht="15">
      <c r="A254" s="64" t="s">
        <v>364</v>
      </c>
      <c r="B254" s="64" t="s">
        <v>364</v>
      </c>
      <c r="C254" s="65" t="s">
        <v>6162</v>
      </c>
      <c r="D254" s="66">
        <v>3</v>
      </c>
      <c r="E254" s="67" t="s">
        <v>132</v>
      </c>
      <c r="F254" s="68">
        <v>35</v>
      </c>
      <c r="G254" s="65"/>
      <c r="H254" s="69"/>
      <c r="I254" s="70"/>
      <c r="J254" s="70"/>
      <c r="K254" s="34" t="s">
        <v>65</v>
      </c>
      <c r="L254" s="77">
        <v>254</v>
      </c>
      <c r="M254" s="77"/>
      <c r="N254" s="72"/>
      <c r="O254" s="79" t="s">
        <v>176</v>
      </c>
      <c r="P254" s="81">
        <v>43752.857824074075</v>
      </c>
      <c r="Q254" s="79" t="s">
        <v>738</v>
      </c>
      <c r="R254" s="79"/>
      <c r="S254" s="79"/>
      <c r="T254" s="79"/>
      <c r="U254" s="79"/>
      <c r="V254" s="82" t="s">
        <v>1171</v>
      </c>
      <c r="W254" s="81">
        <v>43752.857824074075</v>
      </c>
      <c r="X254" s="82" t="s">
        <v>1403</v>
      </c>
      <c r="Y254" s="79"/>
      <c r="Z254" s="79"/>
      <c r="AA254" s="85" t="s">
        <v>1719</v>
      </c>
      <c r="AB254" s="79"/>
      <c r="AC254" s="79" t="b">
        <v>0</v>
      </c>
      <c r="AD254" s="79">
        <v>1</v>
      </c>
      <c r="AE254" s="85" t="s">
        <v>1939</v>
      </c>
      <c r="AF254" s="79" t="b">
        <v>0</v>
      </c>
      <c r="AG254" s="79" t="s">
        <v>2020</v>
      </c>
      <c r="AH254" s="79"/>
      <c r="AI254" s="85" t="s">
        <v>1939</v>
      </c>
      <c r="AJ254" s="79" t="b">
        <v>0</v>
      </c>
      <c r="AK254" s="79">
        <v>0</v>
      </c>
      <c r="AL254" s="85" t="s">
        <v>1939</v>
      </c>
      <c r="AM254" s="79" t="s">
        <v>2038</v>
      </c>
      <c r="AN254" s="79" t="b">
        <v>0</v>
      </c>
      <c r="AO254" s="85" t="s">
        <v>1719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5</v>
      </c>
      <c r="BK254" s="49">
        <v>100</v>
      </c>
      <c r="BL254" s="48">
        <v>5</v>
      </c>
    </row>
    <row r="255" spans="1:64" ht="15">
      <c r="A255" s="64" t="s">
        <v>365</v>
      </c>
      <c r="B255" s="64" t="s">
        <v>373</v>
      </c>
      <c r="C255" s="65" t="s">
        <v>6162</v>
      </c>
      <c r="D255" s="66">
        <v>3</v>
      </c>
      <c r="E255" s="67" t="s">
        <v>132</v>
      </c>
      <c r="F255" s="68">
        <v>35</v>
      </c>
      <c r="G255" s="65"/>
      <c r="H255" s="69"/>
      <c r="I255" s="70"/>
      <c r="J255" s="70"/>
      <c r="K255" s="34" t="s">
        <v>65</v>
      </c>
      <c r="L255" s="77">
        <v>255</v>
      </c>
      <c r="M255" s="77"/>
      <c r="N255" s="72"/>
      <c r="O255" s="79" t="s">
        <v>591</v>
      </c>
      <c r="P255" s="81">
        <v>43752.86752314815</v>
      </c>
      <c r="Q255" s="79" t="s">
        <v>725</v>
      </c>
      <c r="R255" s="79"/>
      <c r="S255" s="79"/>
      <c r="T255" s="79"/>
      <c r="U255" s="79"/>
      <c r="V255" s="82" t="s">
        <v>1172</v>
      </c>
      <c r="W255" s="81">
        <v>43752.86752314815</v>
      </c>
      <c r="X255" s="82" t="s">
        <v>1404</v>
      </c>
      <c r="Y255" s="79"/>
      <c r="Z255" s="79"/>
      <c r="AA255" s="85" t="s">
        <v>1720</v>
      </c>
      <c r="AB255" s="79"/>
      <c r="AC255" s="79" t="b">
        <v>0</v>
      </c>
      <c r="AD255" s="79">
        <v>0</v>
      </c>
      <c r="AE255" s="85" t="s">
        <v>1939</v>
      </c>
      <c r="AF255" s="79" t="b">
        <v>0</v>
      </c>
      <c r="AG255" s="79" t="s">
        <v>2020</v>
      </c>
      <c r="AH255" s="79"/>
      <c r="AI255" s="85" t="s">
        <v>1939</v>
      </c>
      <c r="AJ255" s="79" t="b">
        <v>0</v>
      </c>
      <c r="AK255" s="79">
        <v>16</v>
      </c>
      <c r="AL255" s="85" t="s">
        <v>1727</v>
      </c>
      <c r="AM255" s="79" t="s">
        <v>2038</v>
      </c>
      <c r="AN255" s="79" t="b">
        <v>0</v>
      </c>
      <c r="AO255" s="85" t="s">
        <v>1727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365</v>
      </c>
      <c r="B256" s="64" t="s">
        <v>372</v>
      </c>
      <c r="C256" s="65" t="s">
        <v>6162</v>
      </c>
      <c r="D256" s="66">
        <v>3</v>
      </c>
      <c r="E256" s="67" t="s">
        <v>132</v>
      </c>
      <c r="F256" s="68">
        <v>35</v>
      </c>
      <c r="G256" s="65"/>
      <c r="H256" s="69"/>
      <c r="I256" s="70"/>
      <c r="J256" s="70"/>
      <c r="K256" s="34" t="s">
        <v>65</v>
      </c>
      <c r="L256" s="77">
        <v>256</v>
      </c>
      <c r="M256" s="77"/>
      <c r="N256" s="72"/>
      <c r="O256" s="79" t="s">
        <v>591</v>
      </c>
      <c r="P256" s="81">
        <v>43752.86752314815</v>
      </c>
      <c r="Q256" s="79" t="s">
        <v>725</v>
      </c>
      <c r="R256" s="79"/>
      <c r="S256" s="79"/>
      <c r="T256" s="79"/>
      <c r="U256" s="79"/>
      <c r="V256" s="82" t="s">
        <v>1172</v>
      </c>
      <c r="W256" s="81">
        <v>43752.86752314815</v>
      </c>
      <c r="X256" s="82" t="s">
        <v>1404</v>
      </c>
      <c r="Y256" s="79"/>
      <c r="Z256" s="79"/>
      <c r="AA256" s="85" t="s">
        <v>1720</v>
      </c>
      <c r="AB256" s="79"/>
      <c r="AC256" s="79" t="b">
        <v>0</v>
      </c>
      <c r="AD256" s="79">
        <v>0</v>
      </c>
      <c r="AE256" s="85" t="s">
        <v>1939</v>
      </c>
      <c r="AF256" s="79" t="b">
        <v>0</v>
      </c>
      <c r="AG256" s="79" t="s">
        <v>2020</v>
      </c>
      <c r="AH256" s="79"/>
      <c r="AI256" s="85" t="s">
        <v>1939</v>
      </c>
      <c r="AJ256" s="79" t="b">
        <v>0</v>
      </c>
      <c r="AK256" s="79">
        <v>16</v>
      </c>
      <c r="AL256" s="85" t="s">
        <v>1727</v>
      </c>
      <c r="AM256" s="79" t="s">
        <v>2038</v>
      </c>
      <c r="AN256" s="79" t="b">
        <v>0</v>
      </c>
      <c r="AO256" s="85" t="s">
        <v>1727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2</v>
      </c>
      <c r="BE256" s="49">
        <v>9.090909090909092</v>
      </c>
      <c r="BF256" s="48">
        <v>1</v>
      </c>
      <c r="BG256" s="49">
        <v>4.545454545454546</v>
      </c>
      <c r="BH256" s="48">
        <v>0</v>
      </c>
      <c r="BI256" s="49">
        <v>0</v>
      </c>
      <c r="BJ256" s="48">
        <v>19</v>
      </c>
      <c r="BK256" s="49">
        <v>86.36363636363636</v>
      </c>
      <c r="BL256" s="48">
        <v>22</v>
      </c>
    </row>
    <row r="257" spans="1:64" ht="15">
      <c r="A257" s="64" t="s">
        <v>366</v>
      </c>
      <c r="B257" s="64" t="s">
        <v>534</v>
      </c>
      <c r="C257" s="65" t="s">
        <v>6162</v>
      </c>
      <c r="D257" s="66">
        <v>3</v>
      </c>
      <c r="E257" s="67" t="s">
        <v>132</v>
      </c>
      <c r="F257" s="68">
        <v>35</v>
      </c>
      <c r="G257" s="65"/>
      <c r="H257" s="69"/>
      <c r="I257" s="70"/>
      <c r="J257" s="70"/>
      <c r="K257" s="34" t="s">
        <v>65</v>
      </c>
      <c r="L257" s="77">
        <v>257</v>
      </c>
      <c r="M257" s="77"/>
      <c r="N257" s="72"/>
      <c r="O257" s="79" t="s">
        <v>591</v>
      </c>
      <c r="P257" s="81">
        <v>43752.893842592595</v>
      </c>
      <c r="Q257" s="79" t="s">
        <v>739</v>
      </c>
      <c r="R257" s="79"/>
      <c r="S257" s="79"/>
      <c r="T257" s="79"/>
      <c r="U257" s="79"/>
      <c r="V257" s="82" t="s">
        <v>1173</v>
      </c>
      <c r="W257" s="81">
        <v>43752.893842592595</v>
      </c>
      <c r="X257" s="82" t="s">
        <v>1405</v>
      </c>
      <c r="Y257" s="79"/>
      <c r="Z257" s="79"/>
      <c r="AA257" s="85" t="s">
        <v>1721</v>
      </c>
      <c r="AB257" s="85" t="s">
        <v>1913</v>
      </c>
      <c r="AC257" s="79" t="b">
        <v>0</v>
      </c>
      <c r="AD257" s="79">
        <v>0</v>
      </c>
      <c r="AE257" s="85" t="s">
        <v>1992</v>
      </c>
      <c r="AF257" s="79" t="b">
        <v>0</v>
      </c>
      <c r="AG257" s="79" t="s">
        <v>2020</v>
      </c>
      <c r="AH257" s="79"/>
      <c r="AI257" s="85" t="s">
        <v>1939</v>
      </c>
      <c r="AJ257" s="79" t="b">
        <v>0</v>
      </c>
      <c r="AK257" s="79">
        <v>0</v>
      </c>
      <c r="AL257" s="85" t="s">
        <v>1939</v>
      </c>
      <c r="AM257" s="79" t="s">
        <v>2037</v>
      </c>
      <c r="AN257" s="79" t="b">
        <v>0</v>
      </c>
      <c r="AO257" s="85" t="s">
        <v>1913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30</v>
      </c>
      <c r="BC257" s="78" t="str">
        <f>REPLACE(INDEX(GroupVertices[Group],MATCH(Edges[[#This Row],[Vertex 2]],GroupVertices[Vertex],0)),1,1,"")</f>
        <v>30</v>
      </c>
      <c r="BD257" s="48"/>
      <c r="BE257" s="49"/>
      <c r="BF257" s="48"/>
      <c r="BG257" s="49"/>
      <c r="BH257" s="48"/>
      <c r="BI257" s="49"/>
      <c r="BJ257" s="48"/>
      <c r="BK257" s="49"/>
      <c r="BL257" s="48"/>
    </row>
    <row r="258" spans="1:64" ht="15">
      <c r="A258" s="64" t="s">
        <v>366</v>
      </c>
      <c r="B258" s="64" t="s">
        <v>535</v>
      </c>
      <c r="C258" s="65" t="s">
        <v>6162</v>
      </c>
      <c r="D258" s="66">
        <v>3</v>
      </c>
      <c r="E258" s="67" t="s">
        <v>132</v>
      </c>
      <c r="F258" s="68">
        <v>35</v>
      </c>
      <c r="G258" s="65"/>
      <c r="H258" s="69"/>
      <c r="I258" s="70"/>
      <c r="J258" s="70"/>
      <c r="K258" s="34" t="s">
        <v>65</v>
      </c>
      <c r="L258" s="77">
        <v>258</v>
      </c>
      <c r="M258" s="77"/>
      <c r="N258" s="72"/>
      <c r="O258" s="79" t="s">
        <v>592</v>
      </c>
      <c r="P258" s="81">
        <v>43752.893842592595</v>
      </c>
      <c r="Q258" s="79" t="s">
        <v>739</v>
      </c>
      <c r="R258" s="79"/>
      <c r="S258" s="79"/>
      <c r="T258" s="79"/>
      <c r="U258" s="79"/>
      <c r="V258" s="82" t="s">
        <v>1173</v>
      </c>
      <c r="W258" s="81">
        <v>43752.893842592595</v>
      </c>
      <c r="X258" s="82" t="s">
        <v>1405</v>
      </c>
      <c r="Y258" s="79"/>
      <c r="Z258" s="79"/>
      <c r="AA258" s="85" t="s">
        <v>1721</v>
      </c>
      <c r="AB258" s="85" t="s">
        <v>1913</v>
      </c>
      <c r="AC258" s="79" t="b">
        <v>0</v>
      </c>
      <c r="AD258" s="79">
        <v>0</v>
      </c>
      <c r="AE258" s="85" t="s">
        <v>1992</v>
      </c>
      <c r="AF258" s="79" t="b">
        <v>0</v>
      </c>
      <c r="AG258" s="79" t="s">
        <v>2020</v>
      </c>
      <c r="AH258" s="79"/>
      <c r="AI258" s="85" t="s">
        <v>1939</v>
      </c>
      <c r="AJ258" s="79" t="b">
        <v>0</v>
      </c>
      <c r="AK258" s="79">
        <v>0</v>
      </c>
      <c r="AL258" s="85" t="s">
        <v>1939</v>
      </c>
      <c r="AM258" s="79" t="s">
        <v>2037</v>
      </c>
      <c r="AN258" s="79" t="b">
        <v>0</v>
      </c>
      <c r="AO258" s="85" t="s">
        <v>1913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30</v>
      </c>
      <c r="BC258" s="78" t="str">
        <f>REPLACE(INDEX(GroupVertices[Group],MATCH(Edges[[#This Row],[Vertex 2]],GroupVertices[Vertex],0)),1,1,"")</f>
        <v>30</v>
      </c>
      <c r="BD258" s="48">
        <v>0</v>
      </c>
      <c r="BE258" s="49">
        <v>0</v>
      </c>
      <c r="BF258" s="48">
        <v>0</v>
      </c>
      <c r="BG258" s="49">
        <v>0</v>
      </c>
      <c r="BH258" s="48">
        <v>0</v>
      </c>
      <c r="BI258" s="49">
        <v>0</v>
      </c>
      <c r="BJ258" s="48">
        <v>12</v>
      </c>
      <c r="BK258" s="49">
        <v>100</v>
      </c>
      <c r="BL258" s="48">
        <v>12</v>
      </c>
    </row>
    <row r="259" spans="1:64" ht="15">
      <c r="A259" s="64" t="s">
        <v>367</v>
      </c>
      <c r="B259" s="64" t="s">
        <v>536</v>
      </c>
      <c r="C259" s="65" t="s">
        <v>6162</v>
      </c>
      <c r="D259" s="66">
        <v>3</v>
      </c>
      <c r="E259" s="67" t="s">
        <v>132</v>
      </c>
      <c r="F259" s="68">
        <v>35</v>
      </c>
      <c r="G259" s="65"/>
      <c r="H259" s="69"/>
      <c r="I259" s="70"/>
      <c r="J259" s="70"/>
      <c r="K259" s="34" t="s">
        <v>65</v>
      </c>
      <c r="L259" s="77">
        <v>259</v>
      </c>
      <c r="M259" s="77"/>
      <c r="N259" s="72"/>
      <c r="O259" s="79" t="s">
        <v>592</v>
      </c>
      <c r="P259" s="81">
        <v>43753.016863425924</v>
      </c>
      <c r="Q259" s="79" t="s">
        <v>740</v>
      </c>
      <c r="R259" s="79"/>
      <c r="S259" s="79"/>
      <c r="T259" s="79" t="s">
        <v>971</v>
      </c>
      <c r="U259" s="79"/>
      <c r="V259" s="82" t="s">
        <v>1174</v>
      </c>
      <c r="W259" s="81">
        <v>43753.016863425924</v>
      </c>
      <c r="X259" s="82" t="s">
        <v>1406</v>
      </c>
      <c r="Y259" s="79"/>
      <c r="Z259" s="79"/>
      <c r="AA259" s="85" t="s">
        <v>1722</v>
      </c>
      <c r="AB259" s="85" t="s">
        <v>1914</v>
      </c>
      <c r="AC259" s="79" t="b">
        <v>0</v>
      </c>
      <c r="AD259" s="79">
        <v>0</v>
      </c>
      <c r="AE259" s="85" t="s">
        <v>1993</v>
      </c>
      <c r="AF259" s="79" t="b">
        <v>0</v>
      </c>
      <c r="AG259" s="79" t="s">
        <v>2020</v>
      </c>
      <c r="AH259" s="79"/>
      <c r="AI259" s="85" t="s">
        <v>1939</v>
      </c>
      <c r="AJ259" s="79" t="b">
        <v>0</v>
      </c>
      <c r="AK259" s="79">
        <v>0</v>
      </c>
      <c r="AL259" s="85" t="s">
        <v>1939</v>
      </c>
      <c r="AM259" s="79" t="s">
        <v>2037</v>
      </c>
      <c r="AN259" s="79" t="b">
        <v>0</v>
      </c>
      <c r="AO259" s="85" t="s">
        <v>1914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52</v>
      </c>
      <c r="BC259" s="78" t="str">
        <f>REPLACE(INDEX(GroupVertices[Group],MATCH(Edges[[#This Row],[Vertex 2]],GroupVertices[Vertex],0)),1,1,"")</f>
        <v>52</v>
      </c>
      <c r="BD259" s="48">
        <v>1</v>
      </c>
      <c r="BE259" s="49">
        <v>3.7037037037037037</v>
      </c>
      <c r="BF259" s="48">
        <v>1</v>
      </c>
      <c r="BG259" s="49">
        <v>3.7037037037037037</v>
      </c>
      <c r="BH259" s="48">
        <v>0</v>
      </c>
      <c r="BI259" s="49">
        <v>0</v>
      </c>
      <c r="BJ259" s="48">
        <v>25</v>
      </c>
      <c r="BK259" s="49">
        <v>92.5925925925926</v>
      </c>
      <c r="BL259" s="48">
        <v>27</v>
      </c>
    </row>
    <row r="260" spans="1:64" ht="15">
      <c r="A260" s="64" t="s">
        <v>368</v>
      </c>
      <c r="B260" s="64" t="s">
        <v>368</v>
      </c>
      <c r="C260" s="65" t="s">
        <v>6162</v>
      </c>
      <c r="D260" s="66">
        <v>3</v>
      </c>
      <c r="E260" s="67" t="s">
        <v>132</v>
      </c>
      <c r="F260" s="68">
        <v>35</v>
      </c>
      <c r="G260" s="65"/>
      <c r="H260" s="69"/>
      <c r="I260" s="70"/>
      <c r="J260" s="70"/>
      <c r="K260" s="34" t="s">
        <v>65</v>
      </c>
      <c r="L260" s="77">
        <v>260</v>
      </c>
      <c r="M260" s="77"/>
      <c r="N260" s="72"/>
      <c r="O260" s="79" t="s">
        <v>176</v>
      </c>
      <c r="P260" s="81">
        <v>43752.46469907407</v>
      </c>
      <c r="Q260" s="79" t="s">
        <v>741</v>
      </c>
      <c r="R260" s="79"/>
      <c r="S260" s="79"/>
      <c r="T260" s="79"/>
      <c r="U260" s="79"/>
      <c r="V260" s="82" t="s">
        <v>1175</v>
      </c>
      <c r="W260" s="81">
        <v>43752.46469907407</v>
      </c>
      <c r="X260" s="82" t="s">
        <v>1407</v>
      </c>
      <c r="Y260" s="79"/>
      <c r="Z260" s="79"/>
      <c r="AA260" s="85" t="s">
        <v>1723</v>
      </c>
      <c r="AB260" s="85" t="s">
        <v>1915</v>
      </c>
      <c r="AC260" s="79" t="b">
        <v>0</v>
      </c>
      <c r="AD260" s="79">
        <v>199</v>
      </c>
      <c r="AE260" s="85" t="s">
        <v>1988</v>
      </c>
      <c r="AF260" s="79" t="b">
        <v>0</v>
      </c>
      <c r="AG260" s="79" t="s">
        <v>2020</v>
      </c>
      <c r="AH260" s="79"/>
      <c r="AI260" s="85" t="s">
        <v>1939</v>
      </c>
      <c r="AJ260" s="79" t="b">
        <v>0</v>
      </c>
      <c r="AK260" s="79">
        <v>3</v>
      </c>
      <c r="AL260" s="85" t="s">
        <v>1939</v>
      </c>
      <c r="AM260" s="79" t="s">
        <v>2037</v>
      </c>
      <c r="AN260" s="79" t="b">
        <v>0</v>
      </c>
      <c r="AO260" s="85" t="s">
        <v>1915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14</v>
      </c>
      <c r="BC260" s="78" t="str">
        <f>REPLACE(INDEX(GroupVertices[Group],MATCH(Edges[[#This Row],[Vertex 2]],GroupVertices[Vertex],0)),1,1,"")</f>
        <v>14</v>
      </c>
      <c r="BD260" s="48">
        <v>1</v>
      </c>
      <c r="BE260" s="49">
        <v>2.0408163265306123</v>
      </c>
      <c r="BF260" s="48">
        <v>2</v>
      </c>
      <c r="BG260" s="49">
        <v>4.081632653061225</v>
      </c>
      <c r="BH260" s="48">
        <v>0</v>
      </c>
      <c r="BI260" s="49">
        <v>0</v>
      </c>
      <c r="BJ260" s="48">
        <v>46</v>
      </c>
      <c r="BK260" s="49">
        <v>93.87755102040816</v>
      </c>
      <c r="BL260" s="48">
        <v>49</v>
      </c>
    </row>
    <row r="261" spans="1:64" ht="15">
      <c r="A261" s="64" t="s">
        <v>369</v>
      </c>
      <c r="B261" s="64" t="s">
        <v>368</v>
      </c>
      <c r="C261" s="65" t="s">
        <v>6162</v>
      </c>
      <c r="D261" s="66">
        <v>3</v>
      </c>
      <c r="E261" s="67" t="s">
        <v>132</v>
      </c>
      <c r="F261" s="68">
        <v>35</v>
      </c>
      <c r="G261" s="65"/>
      <c r="H261" s="69"/>
      <c r="I261" s="70"/>
      <c r="J261" s="70"/>
      <c r="K261" s="34" t="s">
        <v>65</v>
      </c>
      <c r="L261" s="77">
        <v>261</v>
      </c>
      <c r="M261" s="77"/>
      <c r="N261" s="72"/>
      <c r="O261" s="79" t="s">
        <v>591</v>
      </c>
      <c r="P261" s="81">
        <v>43753.15452546296</v>
      </c>
      <c r="Q261" s="79" t="s">
        <v>727</v>
      </c>
      <c r="R261" s="79"/>
      <c r="S261" s="79"/>
      <c r="T261" s="79"/>
      <c r="U261" s="79"/>
      <c r="V261" s="82" t="s">
        <v>1176</v>
      </c>
      <c r="W261" s="81">
        <v>43753.15452546296</v>
      </c>
      <c r="X261" s="82" t="s">
        <v>1408</v>
      </c>
      <c r="Y261" s="79"/>
      <c r="Z261" s="79"/>
      <c r="AA261" s="85" t="s">
        <v>1724</v>
      </c>
      <c r="AB261" s="79"/>
      <c r="AC261" s="79" t="b">
        <v>0</v>
      </c>
      <c r="AD261" s="79">
        <v>0</v>
      </c>
      <c r="AE261" s="85" t="s">
        <v>1939</v>
      </c>
      <c r="AF261" s="79" t="b">
        <v>0</v>
      </c>
      <c r="AG261" s="79" t="s">
        <v>2020</v>
      </c>
      <c r="AH261" s="79"/>
      <c r="AI261" s="85" t="s">
        <v>1939</v>
      </c>
      <c r="AJ261" s="79" t="b">
        <v>0</v>
      </c>
      <c r="AK261" s="79">
        <v>3</v>
      </c>
      <c r="AL261" s="85" t="s">
        <v>1723</v>
      </c>
      <c r="AM261" s="79" t="s">
        <v>2038</v>
      </c>
      <c r="AN261" s="79" t="b">
        <v>0</v>
      </c>
      <c r="AO261" s="85" t="s">
        <v>1723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14</v>
      </c>
      <c r="BC261" s="78" t="str">
        <f>REPLACE(INDEX(GroupVertices[Group],MATCH(Edges[[#This Row],[Vertex 2]],GroupVertices[Vertex],0)),1,1,"")</f>
        <v>14</v>
      </c>
      <c r="BD261" s="48">
        <v>0</v>
      </c>
      <c r="BE261" s="49">
        <v>0</v>
      </c>
      <c r="BF261" s="48">
        <v>2</v>
      </c>
      <c r="BG261" s="49">
        <v>7.6923076923076925</v>
      </c>
      <c r="BH261" s="48">
        <v>0</v>
      </c>
      <c r="BI261" s="49">
        <v>0</v>
      </c>
      <c r="BJ261" s="48">
        <v>24</v>
      </c>
      <c r="BK261" s="49">
        <v>92.3076923076923</v>
      </c>
      <c r="BL261" s="48">
        <v>26</v>
      </c>
    </row>
    <row r="262" spans="1:64" ht="15">
      <c r="A262" s="64" t="s">
        <v>370</v>
      </c>
      <c r="B262" s="64" t="s">
        <v>370</v>
      </c>
      <c r="C262" s="65" t="s">
        <v>6162</v>
      </c>
      <c r="D262" s="66">
        <v>3</v>
      </c>
      <c r="E262" s="67" t="s">
        <v>132</v>
      </c>
      <c r="F262" s="68">
        <v>35</v>
      </c>
      <c r="G262" s="65"/>
      <c r="H262" s="69"/>
      <c r="I262" s="70"/>
      <c r="J262" s="70"/>
      <c r="K262" s="34" t="s">
        <v>65</v>
      </c>
      <c r="L262" s="77">
        <v>262</v>
      </c>
      <c r="M262" s="77"/>
      <c r="N262" s="72"/>
      <c r="O262" s="79" t="s">
        <v>176</v>
      </c>
      <c r="P262" s="81">
        <v>43753.16662037037</v>
      </c>
      <c r="Q262" s="79" t="s">
        <v>742</v>
      </c>
      <c r="R262" s="79"/>
      <c r="S262" s="79"/>
      <c r="T262" s="79"/>
      <c r="U262" s="79"/>
      <c r="V262" s="82" t="s">
        <v>1177</v>
      </c>
      <c r="W262" s="81">
        <v>43753.16662037037</v>
      </c>
      <c r="X262" s="82" t="s">
        <v>1409</v>
      </c>
      <c r="Y262" s="79"/>
      <c r="Z262" s="79"/>
      <c r="AA262" s="85" t="s">
        <v>1725</v>
      </c>
      <c r="AB262" s="79"/>
      <c r="AC262" s="79" t="b">
        <v>0</v>
      </c>
      <c r="AD262" s="79">
        <v>2</v>
      </c>
      <c r="AE262" s="85" t="s">
        <v>1939</v>
      </c>
      <c r="AF262" s="79" t="b">
        <v>0</v>
      </c>
      <c r="AG262" s="79" t="s">
        <v>2020</v>
      </c>
      <c r="AH262" s="79"/>
      <c r="AI262" s="85" t="s">
        <v>1939</v>
      </c>
      <c r="AJ262" s="79" t="b">
        <v>0</v>
      </c>
      <c r="AK262" s="79">
        <v>0</v>
      </c>
      <c r="AL262" s="85" t="s">
        <v>1939</v>
      </c>
      <c r="AM262" s="79" t="s">
        <v>2035</v>
      </c>
      <c r="AN262" s="79" t="b">
        <v>0</v>
      </c>
      <c r="AO262" s="85" t="s">
        <v>1725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v>
      </c>
      <c r="BF262" s="48">
        <v>2</v>
      </c>
      <c r="BG262" s="49">
        <v>8</v>
      </c>
      <c r="BH262" s="48">
        <v>0</v>
      </c>
      <c r="BI262" s="49">
        <v>0</v>
      </c>
      <c r="BJ262" s="48">
        <v>22</v>
      </c>
      <c r="BK262" s="49">
        <v>88</v>
      </c>
      <c r="BL262" s="48">
        <v>25</v>
      </c>
    </row>
    <row r="263" spans="1:64" ht="15">
      <c r="A263" s="64" t="s">
        <v>371</v>
      </c>
      <c r="B263" s="64" t="s">
        <v>373</v>
      </c>
      <c r="C263" s="65" t="s">
        <v>6162</v>
      </c>
      <c r="D263" s="66">
        <v>3</v>
      </c>
      <c r="E263" s="67" t="s">
        <v>132</v>
      </c>
      <c r="F263" s="68">
        <v>35</v>
      </c>
      <c r="G263" s="65"/>
      <c r="H263" s="69"/>
      <c r="I263" s="70"/>
      <c r="J263" s="70"/>
      <c r="K263" s="34" t="s">
        <v>65</v>
      </c>
      <c r="L263" s="77">
        <v>263</v>
      </c>
      <c r="M263" s="77"/>
      <c r="N263" s="72"/>
      <c r="O263" s="79" t="s">
        <v>591</v>
      </c>
      <c r="P263" s="81">
        <v>43753.20245370371</v>
      </c>
      <c r="Q263" s="79" t="s">
        <v>725</v>
      </c>
      <c r="R263" s="79"/>
      <c r="S263" s="79"/>
      <c r="T263" s="79"/>
      <c r="U263" s="79"/>
      <c r="V263" s="82" t="s">
        <v>1178</v>
      </c>
      <c r="W263" s="81">
        <v>43753.20245370371</v>
      </c>
      <c r="X263" s="82" t="s">
        <v>1410</v>
      </c>
      <c r="Y263" s="79"/>
      <c r="Z263" s="79"/>
      <c r="AA263" s="85" t="s">
        <v>1726</v>
      </c>
      <c r="AB263" s="79"/>
      <c r="AC263" s="79" t="b">
        <v>0</v>
      </c>
      <c r="AD263" s="79">
        <v>0</v>
      </c>
      <c r="AE263" s="85" t="s">
        <v>1939</v>
      </c>
      <c r="AF263" s="79" t="b">
        <v>0</v>
      </c>
      <c r="AG263" s="79" t="s">
        <v>2020</v>
      </c>
      <c r="AH263" s="79"/>
      <c r="AI263" s="85" t="s">
        <v>1939</v>
      </c>
      <c r="AJ263" s="79" t="b">
        <v>0</v>
      </c>
      <c r="AK263" s="79">
        <v>16</v>
      </c>
      <c r="AL263" s="85" t="s">
        <v>1727</v>
      </c>
      <c r="AM263" s="79" t="s">
        <v>2038</v>
      </c>
      <c r="AN263" s="79" t="b">
        <v>0</v>
      </c>
      <c r="AO263" s="85" t="s">
        <v>1727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371</v>
      </c>
      <c r="B264" s="64" t="s">
        <v>372</v>
      </c>
      <c r="C264" s="65" t="s">
        <v>6162</v>
      </c>
      <c r="D264" s="66">
        <v>3</v>
      </c>
      <c r="E264" s="67" t="s">
        <v>132</v>
      </c>
      <c r="F264" s="68">
        <v>35</v>
      </c>
      <c r="G264" s="65"/>
      <c r="H264" s="69"/>
      <c r="I264" s="70"/>
      <c r="J264" s="70"/>
      <c r="K264" s="34" t="s">
        <v>65</v>
      </c>
      <c r="L264" s="77">
        <v>264</v>
      </c>
      <c r="M264" s="77"/>
      <c r="N264" s="72"/>
      <c r="O264" s="79" t="s">
        <v>591</v>
      </c>
      <c r="P264" s="81">
        <v>43753.20245370371</v>
      </c>
      <c r="Q264" s="79" t="s">
        <v>725</v>
      </c>
      <c r="R264" s="79"/>
      <c r="S264" s="79"/>
      <c r="T264" s="79"/>
      <c r="U264" s="79"/>
      <c r="V264" s="82" t="s">
        <v>1178</v>
      </c>
      <c r="W264" s="81">
        <v>43753.20245370371</v>
      </c>
      <c r="X264" s="82" t="s">
        <v>1410</v>
      </c>
      <c r="Y264" s="79"/>
      <c r="Z264" s="79"/>
      <c r="AA264" s="85" t="s">
        <v>1726</v>
      </c>
      <c r="AB264" s="79"/>
      <c r="AC264" s="79" t="b">
        <v>0</v>
      </c>
      <c r="AD264" s="79">
        <v>0</v>
      </c>
      <c r="AE264" s="85" t="s">
        <v>1939</v>
      </c>
      <c r="AF264" s="79" t="b">
        <v>0</v>
      </c>
      <c r="AG264" s="79" t="s">
        <v>2020</v>
      </c>
      <c r="AH264" s="79"/>
      <c r="AI264" s="85" t="s">
        <v>1939</v>
      </c>
      <c r="AJ264" s="79" t="b">
        <v>0</v>
      </c>
      <c r="AK264" s="79">
        <v>16</v>
      </c>
      <c r="AL264" s="85" t="s">
        <v>1727</v>
      </c>
      <c r="AM264" s="79" t="s">
        <v>2038</v>
      </c>
      <c r="AN264" s="79" t="b">
        <v>0</v>
      </c>
      <c r="AO264" s="85" t="s">
        <v>1727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2</v>
      </c>
      <c r="BE264" s="49">
        <v>9.090909090909092</v>
      </c>
      <c r="BF264" s="48">
        <v>1</v>
      </c>
      <c r="BG264" s="49">
        <v>4.545454545454546</v>
      </c>
      <c r="BH264" s="48">
        <v>0</v>
      </c>
      <c r="BI264" s="49">
        <v>0</v>
      </c>
      <c r="BJ264" s="48">
        <v>19</v>
      </c>
      <c r="BK264" s="49">
        <v>86.36363636363636</v>
      </c>
      <c r="BL264" s="48">
        <v>22</v>
      </c>
    </row>
    <row r="265" spans="1:64" ht="15">
      <c r="A265" s="64" t="s">
        <v>372</v>
      </c>
      <c r="B265" s="64" t="s">
        <v>373</v>
      </c>
      <c r="C265" s="65" t="s">
        <v>6162</v>
      </c>
      <c r="D265" s="66">
        <v>3</v>
      </c>
      <c r="E265" s="67" t="s">
        <v>132</v>
      </c>
      <c r="F265" s="68">
        <v>35</v>
      </c>
      <c r="G265" s="65"/>
      <c r="H265" s="69"/>
      <c r="I265" s="70"/>
      <c r="J265" s="70"/>
      <c r="K265" s="34" t="s">
        <v>66</v>
      </c>
      <c r="L265" s="77">
        <v>265</v>
      </c>
      <c r="M265" s="77"/>
      <c r="N265" s="72"/>
      <c r="O265" s="79" t="s">
        <v>591</v>
      </c>
      <c r="P265" s="81">
        <v>43752.42811342593</v>
      </c>
      <c r="Q265" s="79" t="s">
        <v>743</v>
      </c>
      <c r="R265" s="82" t="s">
        <v>888</v>
      </c>
      <c r="S265" s="79" t="s">
        <v>920</v>
      </c>
      <c r="T265" s="79" t="s">
        <v>972</v>
      </c>
      <c r="U265" s="79"/>
      <c r="V265" s="82" t="s">
        <v>1179</v>
      </c>
      <c r="W265" s="81">
        <v>43752.42811342593</v>
      </c>
      <c r="X265" s="82" t="s">
        <v>1411</v>
      </c>
      <c r="Y265" s="79"/>
      <c r="Z265" s="79"/>
      <c r="AA265" s="85" t="s">
        <v>1727</v>
      </c>
      <c r="AB265" s="79"/>
      <c r="AC265" s="79" t="b">
        <v>0</v>
      </c>
      <c r="AD265" s="79">
        <v>24</v>
      </c>
      <c r="AE265" s="85" t="s">
        <v>1939</v>
      </c>
      <c r="AF265" s="79" t="b">
        <v>0</v>
      </c>
      <c r="AG265" s="79" t="s">
        <v>2020</v>
      </c>
      <c r="AH265" s="79"/>
      <c r="AI265" s="85" t="s">
        <v>1939</v>
      </c>
      <c r="AJ265" s="79" t="b">
        <v>0</v>
      </c>
      <c r="AK265" s="79">
        <v>16</v>
      </c>
      <c r="AL265" s="85" t="s">
        <v>1939</v>
      </c>
      <c r="AM265" s="79" t="s">
        <v>2035</v>
      </c>
      <c r="AN265" s="79" t="b">
        <v>0</v>
      </c>
      <c r="AO265" s="85" t="s">
        <v>1727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3</v>
      </c>
      <c r="BE265" s="49">
        <v>10.344827586206897</v>
      </c>
      <c r="BF265" s="48">
        <v>1</v>
      </c>
      <c r="BG265" s="49">
        <v>3.4482758620689653</v>
      </c>
      <c r="BH265" s="48">
        <v>0</v>
      </c>
      <c r="BI265" s="49">
        <v>0</v>
      </c>
      <c r="BJ265" s="48">
        <v>25</v>
      </c>
      <c r="BK265" s="49">
        <v>86.20689655172414</v>
      </c>
      <c r="BL265" s="48">
        <v>29</v>
      </c>
    </row>
    <row r="266" spans="1:64" ht="15">
      <c r="A266" s="64" t="s">
        <v>373</v>
      </c>
      <c r="B266" s="64" t="s">
        <v>372</v>
      </c>
      <c r="C266" s="65" t="s">
        <v>6163</v>
      </c>
      <c r="D266" s="66">
        <v>5.333333333333334</v>
      </c>
      <c r="E266" s="67" t="s">
        <v>136</v>
      </c>
      <c r="F266" s="68">
        <v>27.333333333333332</v>
      </c>
      <c r="G266" s="65"/>
      <c r="H266" s="69"/>
      <c r="I266" s="70"/>
      <c r="J266" s="70"/>
      <c r="K266" s="34" t="s">
        <v>66</v>
      </c>
      <c r="L266" s="77">
        <v>266</v>
      </c>
      <c r="M266" s="77"/>
      <c r="N266" s="72"/>
      <c r="O266" s="79" t="s">
        <v>591</v>
      </c>
      <c r="P266" s="81">
        <v>43745.291666666664</v>
      </c>
      <c r="Q266" s="79" t="s">
        <v>744</v>
      </c>
      <c r="R266" s="82" t="s">
        <v>866</v>
      </c>
      <c r="S266" s="79" t="s">
        <v>920</v>
      </c>
      <c r="T266" s="79"/>
      <c r="U266" s="82" t="s">
        <v>999</v>
      </c>
      <c r="V266" s="82" t="s">
        <v>999</v>
      </c>
      <c r="W266" s="81">
        <v>43745.291666666664</v>
      </c>
      <c r="X266" s="82" t="s">
        <v>1412</v>
      </c>
      <c r="Y266" s="79"/>
      <c r="Z266" s="79"/>
      <c r="AA266" s="85" t="s">
        <v>1728</v>
      </c>
      <c r="AB266" s="79"/>
      <c r="AC266" s="79" t="b">
        <v>0</v>
      </c>
      <c r="AD266" s="79">
        <v>10</v>
      </c>
      <c r="AE266" s="85" t="s">
        <v>1939</v>
      </c>
      <c r="AF266" s="79" t="b">
        <v>0</v>
      </c>
      <c r="AG266" s="79" t="s">
        <v>2020</v>
      </c>
      <c r="AH266" s="79"/>
      <c r="AI266" s="85" t="s">
        <v>1939</v>
      </c>
      <c r="AJ266" s="79" t="b">
        <v>0</v>
      </c>
      <c r="AK266" s="79">
        <v>4</v>
      </c>
      <c r="AL266" s="85" t="s">
        <v>1939</v>
      </c>
      <c r="AM266" s="79" t="s">
        <v>2040</v>
      </c>
      <c r="AN266" s="79" t="b">
        <v>0</v>
      </c>
      <c r="AO266" s="85" t="s">
        <v>1728</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v>2</v>
      </c>
      <c r="BE266" s="49">
        <v>15.384615384615385</v>
      </c>
      <c r="BF266" s="48">
        <v>0</v>
      </c>
      <c r="BG266" s="49">
        <v>0</v>
      </c>
      <c r="BH266" s="48">
        <v>0</v>
      </c>
      <c r="BI266" s="49">
        <v>0</v>
      </c>
      <c r="BJ266" s="48">
        <v>11</v>
      </c>
      <c r="BK266" s="49">
        <v>84.61538461538461</v>
      </c>
      <c r="BL266" s="48">
        <v>13</v>
      </c>
    </row>
    <row r="267" spans="1:64" ht="15">
      <c r="A267" s="64" t="s">
        <v>373</v>
      </c>
      <c r="B267" s="64" t="s">
        <v>372</v>
      </c>
      <c r="C267" s="65" t="s">
        <v>6163</v>
      </c>
      <c r="D267" s="66">
        <v>5.333333333333334</v>
      </c>
      <c r="E267" s="67" t="s">
        <v>136</v>
      </c>
      <c r="F267" s="68">
        <v>27.333333333333332</v>
      </c>
      <c r="G267" s="65"/>
      <c r="H267" s="69"/>
      <c r="I267" s="70"/>
      <c r="J267" s="70"/>
      <c r="K267" s="34" t="s">
        <v>66</v>
      </c>
      <c r="L267" s="77">
        <v>267</v>
      </c>
      <c r="M267" s="77"/>
      <c r="N267" s="72"/>
      <c r="O267" s="79" t="s">
        <v>591</v>
      </c>
      <c r="P267" s="81">
        <v>43753.291666666664</v>
      </c>
      <c r="Q267" s="79" t="s">
        <v>745</v>
      </c>
      <c r="R267" s="82" t="s">
        <v>866</v>
      </c>
      <c r="S267" s="79" t="s">
        <v>920</v>
      </c>
      <c r="T267" s="79"/>
      <c r="U267" s="82" t="s">
        <v>1000</v>
      </c>
      <c r="V267" s="82" t="s">
        <v>1000</v>
      </c>
      <c r="W267" s="81">
        <v>43753.291666666664</v>
      </c>
      <c r="X267" s="82" t="s">
        <v>1413</v>
      </c>
      <c r="Y267" s="79"/>
      <c r="Z267" s="79"/>
      <c r="AA267" s="85" t="s">
        <v>1729</v>
      </c>
      <c r="AB267" s="79"/>
      <c r="AC267" s="79" t="b">
        <v>0</v>
      </c>
      <c r="AD267" s="79">
        <v>6</v>
      </c>
      <c r="AE267" s="85" t="s">
        <v>1939</v>
      </c>
      <c r="AF267" s="79" t="b">
        <v>0</v>
      </c>
      <c r="AG267" s="79" t="s">
        <v>2020</v>
      </c>
      <c r="AH267" s="79"/>
      <c r="AI267" s="85" t="s">
        <v>1939</v>
      </c>
      <c r="AJ267" s="79" t="b">
        <v>0</v>
      </c>
      <c r="AK267" s="79">
        <v>1</v>
      </c>
      <c r="AL267" s="85" t="s">
        <v>1939</v>
      </c>
      <c r="AM267" s="79" t="s">
        <v>2040</v>
      </c>
      <c r="AN267" s="79" t="b">
        <v>0</v>
      </c>
      <c r="AO267" s="85" t="s">
        <v>1729</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v>2</v>
      </c>
      <c r="BE267" s="49">
        <v>15.384615384615385</v>
      </c>
      <c r="BF267" s="48">
        <v>0</v>
      </c>
      <c r="BG267" s="49">
        <v>0</v>
      </c>
      <c r="BH267" s="48">
        <v>0</v>
      </c>
      <c r="BI267" s="49">
        <v>0</v>
      </c>
      <c r="BJ267" s="48">
        <v>11</v>
      </c>
      <c r="BK267" s="49">
        <v>84.61538461538461</v>
      </c>
      <c r="BL267" s="48">
        <v>13</v>
      </c>
    </row>
    <row r="268" spans="1:64" ht="15">
      <c r="A268" s="64" t="s">
        <v>374</v>
      </c>
      <c r="B268" s="64" t="s">
        <v>372</v>
      </c>
      <c r="C268" s="65" t="s">
        <v>6162</v>
      </c>
      <c r="D268" s="66">
        <v>3</v>
      </c>
      <c r="E268" s="67" t="s">
        <v>132</v>
      </c>
      <c r="F268" s="68">
        <v>35</v>
      </c>
      <c r="G268" s="65"/>
      <c r="H268" s="69"/>
      <c r="I268" s="70"/>
      <c r="J268" s="70"/>
      <c r="K268" s="34" t="s">
        <v>65</v>
      </c>
      <c r="L268" s="77">
        <v>268</v>
      </c>
      <c r="M268" s="77"/>
      <c r="N268" s="72"/>
      <c r="O268" s="79" t="s">
        <v>591</v>
      </c>
      <c r="P268" s="81">
        <v>43753.400775462964</v>
      </c>
      <c r="Q268" s="79" t="s">
        <v>746</v>
      </c>
      <c r="R268" s="82" t="s">
        <v>866</v>
      </c>
      <c r="S268" s="79" t="s">
        <v>920</v>
      </c>
      <c r="T268" s="79"/>
      <c r="U268" s="79"/>
      <c r="V268" s="82" t="s">
        <v>1180</v>
      </c>
      <c r="W268" s="81">
        <v>43753.400775462964</v>
      </c>
      <c r="X268" s="82" t="s">
        <v>1414</v>
      </c>
      <c r="Y268" s="79"/>
      <c r="Z268" s="79"/>
      <c r="AA268" s="85" t="s">
        <v>1730</v>
      </c>
      <c r="AB268" s="79"/>
      <c r="AC268" s="79" t="b">
        <v>0</v>
      </c>
      <c r="AD268" s="79">
        <v>0</v>
      </c>
      <c r="AE268" s="85" t="s">
        <v>1939</v>
      </c>
      <c r="AF268" s="79" t="b">
        <v>0</v>
      </c>
      <c r="AG268" s="79" t="s">
        <v>2020</v>
      </c>
      <c r="AH268" s="79"/>
      <c r="AI268" s="85" t="s">
        <v>1939</v>
      </c>
      <c r="AJ268" s="79" t="b">
        <v>0</v>
      </c>
      <c r="AK268" s="79">
        <v>1</v>
      </c>
      <c r="AL268" s="85" t="s">
        <v>1729</v>
      </c>
      <c r="AM268" s="79" t="s">
        <v>2038</v>
      </c>
      <c r="AN268" s="79" t="b">
        <v>0</v>
      </c>
      <c r="AO268" s="85" t="s">
        <v>1729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374</v>
      </c>
      <c r="B269" s="64" t="s">
        <v>373</v>
      </c>
      <c r="C269" s="65" t="s">
        <v>6162</v>
      </c>
      <c r="D269" s="66">
        <v>3</v>
      </c>
      <c r="E269" s="67" t="s">
        <v>132</v>
      </c>
      <c r="F269" s="68">
        <v>35</v>
      </c>
      <c r="G269" s="65"/>
      <c r="H269" s="69"/>
      <c r="I269" s="70"/>
      <c r="J269" s="70"/>
      <c r="K269" s="34" t="s">
        <v>65</v>
      </c>
      <c r="L269" s="77">
        <v>269</v>
      </c>
      <c r="M269" s="77"/>
      <c r="N269" s="72"/>
      <c r="O269" s="79" t="s">
        <v>591</v>
      </c>
      <c r="P269" s="81">
        <v>43753.400775462964</v>
      </c>
      <c r="Q269" s="79" t="s">
        <v>746</v>
      </c>
      <c r="R269" s="82" t="s">
        <v>866</v>
      </c>
      <c r="S269" s="79" t="s">
        <v>920</v>
      </c>
      <c r="T269" s="79"/>
      <c r="U269" s="79"/>
      <c r="V269" s="82" t="s">
        <v>1180</v>
      </c>
      <c r="W269" s="81">
        <v>43753.400775462964</v>
      </c>
      <c r="X269" s="82" t="s">
        <v>1414</v>
      </c>
      <c r="Y269" s="79"/>
      <c r="Z269" s="79"/>
      <c r="AA269" s="85" t="s">
        <v>1730</v>
      </c>
      <c r="AB269" s="79"/>
      <c r="AC269" s="79" t="b">
        <v>0</v>
      </c>
      <c r="AD269" s="79">
        <v>0</v>
      </c>
      <c r="AE269" s="85" t="s">
        <v>1939</v>
      </c>
      <c r="AF269" s="79" t="b">
        <v>0</v>
      </c>
      <c r="AG269" s="79" t="s">
        <v>2020</v>
      </c>
      <c r="AH269" s="79"/>
      <c r="AI269" s="85" t="s">
        <v>1939</v>
      </c>
      <c r="AJ269" s="79" t="b">
        <v>0</v>
      </c>
      <c r="AK269" s="79">
        <v>1</v>
      </c>
      <c r="AL269" s="85" t="s">
        <v>1729</v>
      </c>
      <c r="AM269" s="79" t="s">
        <v>2038</v>
      </c>
      <c r="AN269" s="79" t="b">
        <v>0</v>
      </c>
      <c r="AO269" s="85" t="s">
        <v>1729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2</v>
      </c>
      <c r="BE269" s="49">
        <v>13.333333333333334</v>
      </c>
      <c r="BF269" s="48">
        <v>0</v>
      </c>
      <c r="BG269" s="49">
        <v>0</v>
      </c>
      <c r="BH269" s="48">
        <v>0</v>
      </c>
      <c r="BI269" s="49">
        <v>0</v>
      </c>
      <c r="BJ269" s="48">
        <v>13</v>
      </c>
      <c r="BK269" s="49">
        <v>86.66666666666667</v>
      </c>
      <c r="BL269" s="48">
        <v>15</v>
      </c>
    </row>
    <row r="270" spans="1:64" ht="15">
      <c r="A270" s="64" t="s">
        <v>375</v>
      </c>
      <c r="B270" s="64" t="s">
        <v>375</v>
      </c>
      <c r="C270" s="65" t="s">
        <v>6162</v>
      </c>
      <c r="D270" s="66">
        <v>3</v>
      </c>
      <c r="E270" s="67" t="s">
        <v>132</v>
      </c>
      <c r="F270" s="68">
        <v>35</v>
      </c>
      <c r="G270" s="65"/>
      <c r="H270" s="69"/>
      <c r="I270" s="70"/>
      <c r="J270" s="70"/>
      <c r="K270" s="34" t="s">
        <v>65</v>
      </c>
      <c r="L270" s="77">
        <v>270</v>
      </c>
      <c r="M270" s="77"/>
      <c r="N270" s="72"/>
      <c r="O270" s="79" t="s">
        <v>176</v>
      </c>
      <c r="P270" s="81">
        <v>43753.467453703706</v>
      </c>
      <c r="Q270" s="79" t="s">
        <v>747</v>
      </c>
      <c r="R270" s="79"/>
      <c r="S270" s="79"/>
      <c r="T270" s="79"/>
      <c r="U270" s="79"/>
      <c r="V270" s="82" t="s">
        <v>1181</v>
      </c>
      <c r="W270" s="81">
        <v>43753.467453703706</v>
      </c>
      <c r="X270" s="82" t="s">
        <v>1415</v>
      </c>
      <c r="Y270" s="79"/>
      <c r="Z270" s="79"/>
      <c r="AA270" s="85" t="s">
        <v>1731</v>
      </c>
      <c r="AB270" s="79"/>
      <c r="AC270" s="79" t="b">
        <v>0</v>
      </c>
      <c r="AD270" s="79">
        <v>0</v>
      </c>
      <c r="AE270" s="85" t="s">
        <v>1939</v>
      </c>
      <c r="AF270" s="79" t="b">
        <v>0</v>
      </c>
      <c r="AG270" s="79" t="s">
        <v>2020</v>
      </c>
      <c r="AH270" s="79"/>
      <c r="AI270" s="85" t="s">
        <v>1939</v>
      </c>
      <c r="AJ270" s="79" t="b">
        <v>0</v>
      </c>
      <c r="AK270" s="79">
        <v>0</v>
      </c>
      <c r="AL270" s="85" t="s">
        <v>1939</v>
      </c>
      <c r="AM270" s="79" t="s">
        <v>2038</v>
      </c>
      <c r="AN270" s="79" t="b">
        <v>0</v>
      </c>
      <c r="AO270" s="85" t="s">
        <v>1731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25</v>
      </c>
      <c r="BF270" s="48">
        <v>0</v>
      </c>
      <c r="BG270" s="49">
        <v>0</v>
      </c>
      <c r="BH270" s="48">
        <v>0</v>
      </c>
      <c r="BI270" s="49">
        <v>0</v>
      </c>
      <c r="BJ270" s="48">
        <v>3</v>
      </c>
      <c r="BK270" s="49">
        <v>75</v>
      </c>
      <c r="BL270" s="48">
        <v>4</v>
      </c>
    </row>
    <row r="271" spans="1:64" ht="15">
      <c r="A271" s="64" t="s">
        <v>376</v>
      </c>
      <c r="B271" s="64" t="s">
        <v>376</v>
      </c>
      <c r="C271" s="65" t="s">
        <v>6162</v>
      </c>
      <c r="D271" s="66">
        <v>3</v>
      </c>
      <c r="E271" s="67" t="s">
        <v>132</v>
      </c>
      <c r="F271" s="68">
        <v>35</v>
      </c>
      <c r="G271" s="65"/>
      <c r="H271" s="69"/>
      <c r="I271" s="70"/>
      <c r="J271" s="70"/>
      <c r="K271" s="34" t="s">
        <v>65</v>
      </c>
      <c r="L271" s="77">
        <v>271</v>
      </c>
      <c r="M271" s="77"/>
      <c r="N271" s="72"/>
      <c r="O271" s="79" t="s">
        <v>176</v>
      </c>
      <c r="P271" s="81">
        <v>43753.500023148146</v>
      </c>
      <c r="Q271" s="79" t="s">
        <v>748</v>
      </c>
      <c r="R271" s="82" t="s">
        <v>889</v>
      </c>
      <c r="S271" s="79" t="s">
        <v>935</v>
      </c>
      <c r="T271" s="79" t="s">
        <v>973</v>
      </c>
      <c r="U271" s="79"/>
      <c r="V271" s="82" t="s">
        <v>1182</v>
      </c>
      <c r="W271" s="81">
        <v>43753.500023148146</v>
      </c>
      <c r="X271" s="82" t="s">
        <v>1416</v>
      </c>
      <c r="Y271" s="79"/>
      <c r="Z271" s="79"/>
      <c r="AA271" s="85" t="s">
        <v>1732</v>
      </c>
      <c r="AB271" s="79"/>
      <c r="AC271" s="79" t="b">
        <v>0</v>
      </c>
      <c r="AD271" s="79">
        <v>1</v>
      </c>
      <c r="AE271" s="85" t="s">
        <v>1939</v>
      </c>
      <c r="AF271" s="79" t="b">
        <v>0</v>
      </c>
      <c r="AG271" s="79" t="s">
        <v>2026</v>
      </c>
      <c r="AH271" s="79"/>
      <c r="AI271" s="85" t="s">
        <v>1939</v>
      </c>
      <c r="AJ271" s="79" t="b">
        <v>0</v>
      </c>
      <c r="AK271" s="79">
        <v>0</v>
      </c>
      <c r="AL271" s="85" t="s">
        <v>1939</v>
      </c>
      <c r="AM271" s="79" t="s">
        <v>2052</v>
      </c>
      <c r="AN271" s="79" t="b">
        <v>0</v>
      </c>
      <c r="AO271" s="85" t="s">
        <v>1732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15</v>
      </c>
      <c r="BK271" s="49">
        <v>100</v>
      </c>
      <c r="BL271" s="48">
        <v>15</v>
      </c>
    </row>
    <row r="272" spans="1:64" ht="15">
      <c r="A272" s="64" t="s">
        <v>377</v>
      </c>
      <c r="B272" s="64" t="s">
        <v>377</v>
      </c>
      <c r="C272" s="65" t="s">
        <v>6162</v>
      </c>
      <c r="D272" s="66">
        <v>3</v>
      </c>
      <c r="E272" s="67" t="s">
        <v>132</v>
      </c>
      <c r="F272" s="68">
        <v>35</v>
      </c>
      <c r="G272" s="65"/>
      <c r="H272" s="69"/>
      <c r="I272" s="70"/>
      <c r="J272" s="70"/>
      <c r="K272" s="34" t="s">
        <v>65</v>
      </c>
      <c r="L272" s="77">
        <v>272</v>
      </c>
      <c r="M272" s="77"/>
      <c r="N272" s="72"/>
      <c r="O272" s="79" t="s">
        <v>176</v>
      </c>
      <c r="P272" s="81">
        <v>43753.5246875</v>
      </c>
      <c r="Q272" s="79" t="s">
        <v>749</v>
      </c>
      <c r="R272" s="82" t="s">
        <v>890</v>
      </c>
      <c r="S272" s="79" t="s">
        <v>939</v>
      </c>
      <c r="T272" s="79"/>
      <c r="U272" s="82" t="s">
        <v>1001</v>
      </c>
      <c r="V272" s="82" t="s">
        <v>1001</v>
      </c>
      <c r="W272" s="81">
        <v>43753.5246875</v>
      </c>
      <c r="X272" s="82" t="s">
        <v>1417</v>
      </c>
      <c r="Y272" s="79"/>
      <c r="Z272" s="79"/>
      <c r="AA272" s="85" t="s">
        <v>1733</v>
      </c>
      <c r="AB272" s="79"/>
      <c r="AC272" s="79" t="b">
        <v>0</v>
      </c>
      <c r="AD272" s="79">
        <v>0</v>
      </c>
      <c r="AE272" s="85" t="s">
        <v>1939</v>
      </c>
      <c r="AF272" s="79" t="b">
        <v>0</v>
      </c>
      <c r="AG272" s="79" t="s">
        <v>2029</v>
      </c>
      <c r="AH272" s="79"/>
      <c r="AI272" s="85" t="s">
        <v>1939</v>
      </c>
      <c r="AJ272" s="79" t="b">
        <v>0</v>
      </c>
      <c r="AK272" s="79">
        <v>0</v>
      </c>
      <c r="AL272" s="85" t="s">
        <v>1939</v>
      </c>
      <c r="AM272" s="79" t="s">
        <v>2054</v>
      </c>
      <c r="AN272" s="79" t="b">
        <v>0</v>
      </c>
      <c r="AO272" s="85" t="s">
        <v>1733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31</v>
      </c>
      <c r="BK272" s="49">
        <v>100</v>
      </c>
      <c r="BL272" s="48">
        <v>31</v>
      </c>
    </row>
    <row r="273" spans="1:64" ht="15">
      <c r="A273" s="64" t="s">
        <v>378</v>
      </c>
      <c r="B273" s="64" t="s">
        <v>537</v>
      </c>
      <c r="C273" s="65" t="s">
        <v>6162</v>
      </c>
      <c r="D273" s="66">
        <v>3</v>
      </c>
      <c r="E273" s="67" t="s">
        <v>132</v>
      </c>
      <c r="F273" s="68">
        <v>35</v>
      </c>
      <c r="G273" s="65"/>
      <c r="H273" s="69"/>
      <c r="I273" s="70"/>
      <c r="J273" s="70"/>
      <c r="K273" s="34" t="s">
        <v>65</v>
      </c>
      <c r="L273" s="77">
        <v>273</v>
      </c>
      <c r="M273" s="77"/>
      <c r="N273" s="72"/>
      <c r="O273" s="79" t="s">
        <v>592</v>
      </c>
      <c r="P273" s="81">
        <v>43753.56662037037</v>
      </c>
      <c r="Q273" s="79" t="s">
        <v>750</v>
      </c>
      <c r="R273" s="79"/>
      <c r="S273" s="79"/>
      <c r="T273" s="79"/>
      <c r="U273" s="79"/>
      <c r="V273" s="82" t="s">
        <v>1183</v>
      </c>
      <c r="W273" s="81">
        <v>43753.56662037037</v>
      </c>
      <c r="X273" s="82" t="s">
        <v>1418</v>
      </c>
      <c r="Y273" s="79"/>
      <c r="Z273" s="79"/>
      <c r="AA273" s="85" t="s">
        <v>1734</v>
      </c>
      <c r="AB273" s="85" t="s">
        <v>1916</v>
      </c>
      <c r="AC273" s="79" t="b">
        <v>0</v>
      </c>
      <c r="AD273" s="79">
        <v>0</v>
      </c>
      <c r="AE273" s="85" t="s">
        <v>1994</v>
      </c>
      <c r="AF273" s="79" t="b">
        <v>0</v>
      </c>
      <c r="AG273" s="79" t="s">
        <v>2020</v>
      </c>
      <c r="AH273" s="79"/>
      <c r="AI273" s="85" t="s">
        <v>1939</v>
      </c>
      <c r="AJ273" s="79" t="b">
        <v>0</v>
      </c>
      <c r="AK273" s="79">
        <v>0</v>
      </c>
      <c r="AL273" s="85" t="s">
        <v>1939</v>
      </c>
      <c r="AM273" s="79" t="s">
        <v>2038</v>
      </c>
      <c r="AN273" s="79" t="b">
        <v>0</v>
      </c>
      <c r="AO273" s="85" t="s">
        <v>1916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51</v>
      </c>
      <c r="BC273" s="78" t="str">
        <f>REPLACE(INDEX(GroupVertices[Group],MATCH(Edges[[#This Row],[Vertex 2]],GroupVertices[Vertex],0)),1,1,"")</f>
        <v>51</v>
      </c>
      <c r="BD273" s="48">
        <v>1</v>
      </c>
      <c r="BE273" s="49">
        <v>5.555555555555555</v>
      </c>
      <c r="BF273" s="48">
        <v>0</v>
      </c>
      <c r="BG273" s="49">
        <v>0</v>
      </c>
      <c r="BH273" s="48">
        <v>0</v>
      </c>
      <c r="BI273" s="49">
        <v>0</v>
      </c>
      <c r="BJ273" s="48">
        <v>17</v>
      </c>
      <c r="BK273" s="49">
        <v>94.44444444444444</v>
      </c>
      <c r="BL273" s="48">
        <v>18</v>
      </c>
    </row>
    <row r="274" spans="1:64" ht="15">
      <c r="A274" s="64" t="s">
        <v>379</v>
      </c>
      <c r="B274" s="64" t="s">
        <v>538</v>
      </c>
      <c r="C274" s="65" t="s">
        <v>6162</v>
      </c>
      <c r="D274" s="66">
        <v>3</v>
      </c>
      <c r="E274" s="67" t="s">
        <v>132</v>
      </c>
      <c r="F274" s="68">
        <v>35</v>
      </c>
      <c r="G274" s="65"/>
      <c r="H274" s="69"/>
      <c r="I274" s="70"/>
      <c r="J274" s="70"/>
      <c r="K274" s="34" t="s">
        <v>65</v>
      </c>
      <c r="L274" s="77">
        <v>274</v>
      </c>
      <c r="M274" s="77"/>
      <c r="N274" s="72"/>
      <c r="O274" s="79" t="s">
        <v>591</v>
      </c>
      <c r="P274" s="81">
        <v>43753.664293981485</v>
      </c>
      <c r="Q274" s="79" t="s">
        <v>751</v>
      </c>
      <c r="R274" s="79"/>
      <c r="S274" s="79"/>
      <c r="T274" s="79"/>
      <c r="U274" s="82" t="s">
        <v>1002</v>
      </c>
      <c r="V274" s="82" t="s">
        <v>1002</v>
      </c>
      <c r="W274" s="81">
        <v>43753.664293981485</v>
      </c>
      <c r="X274" s="82" t="s">
        <v>1419</v>
      </c>
      <c r="Y274" s="79"/>
      <c r="Z274" s="79"/>
      <c r="AA274" s="85" t="s">
        <v>1735</v>
      </c>
      <c r="AB274" s="79"/>
      <c r="AC274" s="79" t="b">
        <v>0</v>
      </c>
      <c r="AD274" s="79">
        <v>5</v>
      </c>
      <c r="AE274" s="85" t="s">
        <v>1939</v>
      </c>
      <c r="AF274" s="79" t="b">
        <v>0</v>
      </c>
      <c r="AG274" s="79" t="s">
        <v>2020</v>
      </c>
      <c r="AH274" s="79"/>
      <c r="AI274" s="85" t="s">
        <v>1939</v>
      </c>
      <c r="AJ274" s="79" t="b">
        <v>0</v>
      </c>
      <c r="AK274" s="79">
        <v>0</v>
      </c>
      <c r="AL274" s="85" t="s">
        <v>1939</v>
      </c>
      <c r="AM274" s="79" t="s">
        <v>2037</v>
      </c>
      <c r="AN274" s="79" t="b">
        <v>0</v>
      </c>
      <c r="AO274" s="85" t="s">
        <v>1735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29</v>
      </c>
      <c r="BC274" s="78" t="str">
        <f>REPLACE(INDEX(GroupVertices[Group],MATCH(Edges[[#This Row],[Vertex 2]],GroupVertices[Vertex],0)),1,1,"")</f>
        <v>29</v>
      </c>
      <c r="BD274" s="48"/>
      <c r="BE274" s="49"/>
      <c r="BF274" s="48"/>
      <c r="BG274" s="49"/>
      <c r="BH274" s="48"/>
      <c r="BI274" s="49"/>
      <c r="BJ274" s="48"/>
      <c r="BK274" s="49"/>
      <c r="BL274" s="48"/>
    </row>
    <row r="275" spans="1:64" ht="15">
      <c r="A275" s="64" t="s">
        <v>379</v>
      </c>
      <c r="B275" s="64" t="s">
        <v>539</v>
      </c>
      <c r="C275" s="65" t="s">
        <v>6162</v>
      </c>
      <c r="D275" s="66">
        <v>3</v>
      </c>
      <c r="E275" s="67" t="s">
        <v>132</v>
      </c>
      <c r="F275" s="68">
        <v>35</v>
      </c>
      <c r="G275" s="65"/>
      <c r="H275" s="69"/>
      <c r="I275" s="70"/>
      <c r="J275" s="70"/>
      <c r="K275" s="34" t="s">
        <v>65</v>
      </c>
      <c r="L275" s="77">
        <v>275</v>
      </c>
      <c r="M275" s="77"/>
      <c r="N275" s="72"/>
      <c r="O275" s="79" t="s">
        <v>591</v>
      </c>
      <c r="P275" s="81">
        <v>43753.664293981485</v>
      </c>
      <c r="Q275" s="79" t="s">
        <v>751</v>
      </c>
      <c r="R275" s="79"/>
      <c r="S275" s="79"/>
      <c r="T275" s="79"/>
      <c r="U275" s="82" t="s">
        <v>1002</v>
      </c>
      <c r="V275" s="82" t="s">
        <v>1002</v>
      </c>
      <c r="W275" s="81">
        <v>43753.664293981485</v>
      </c>
      <c r="X275" s="82" t="s">
        <v>1419</v>
      </c>
      <c r="Y275" s="79"/>
      <c r="Z275" s="79"/>
      <c r="AA275" s="85" t="s">
        <v>1735</v>
      </c>
      <c r="AB275" s="79"/>
      <c r="AC275" s="79" t="b">
        <v>0</v>
      </c>
      <c r="AD275" s="79">
        <v>5</v>
      </c>
      <c r="AE275" s="85" t="s">
        <v>1939</v>
      </c>
      <c r="AF275" s="79" t="b">
        <v>0</v>
      </c>
      <c r="AG275" s="79" t="s">
        <v>2020</v>
      </c>
      <c r="AH275" s="79"/>
      <c r="AI275" s="85" t="s">
        <v>1939</v>
      </c>
      <c r="AJ275" s="79" t="b">
        <v>0</v>
      </c>
      <c r="AK275" s="79">
        <v>0</v>
      </c>
      <c r="AL275" s="85" t="s">
        <v>1939</v>
      </c>
      <c r="AM275" s="79" t="s">
        <v>2037</v>
      </c>
      <c r="AN275" s="79" t="b">
        <v>0</v>
      </c>
      <c r="AO275" s="85" t="s">
        <v>1735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29</v>
      </c>
      <c r="BC275" s="78" t="str">
        <f>REPLACE(INDEX(GroupVertices[Group],MATCH(Edges[[#This Row],[Vertex 2]],GroupVertices[Vertex],0)),1,1,"")</f>
        <v>29</v>
      </c>
      <c r="BD275" s="48">
        <v>1</v>
      </c>
      <c r="BE275" s="49">
        <v>5</v>
      </c>
      <c r="BF275" s="48">
        <v>0</v>
      </c>
      <c r="BG275" s="49">
        <v>0</v>
      </c>
      <c r="BH275" s="48">
        <v>0</v>
      </c>
      <c r="BI275" s="49">
        <v>0</v>
      </c>
      <c r="BJ275" s="48">
        <v>19</v>
      </c>
      <c r="BK275" s="49">
        <v>95</v>
      </c>
      <c r="BL275" s="48">
        <v>20</v>
      </c>
    </row>
    <row r="276" spans="1:64" ht="15">
      <c r="A276" s="64" t="s">
        <v>380</v>
      </c>
      <c r="B276" s="64" t="s">
        <v>531</v>
      </c>
      <c r="C276" s="65" t="s">
        <v>6162</v>
      </c>
      <c r="D276" s="66">
        <v>3</v>
      </c>
      <c r="E276" s="67" t="s">
        <v>132</v>
      </c>
      <c r="F276" s="68">
        <v>35</v>
      </c>
      <c r="G276" s="65"/>
      <c r="H276" s="69"/>
      <c r="I276" s="70"/>
      <c r="J276" s="70"/>
      <c r="K276" s="34" t="s">
        <v>65</v>
      </c>
      <c r="L276" s="77">
        <v>276</v>
      </c>
      <c r="M276" s="77"/>
      <c r="N276" s="72"/>
      <c r="O276" s="79" t="s">
        <v>591</v>
      </c>
      <c r="P276" s="81">
        <v>43753.719560185185</v>
      </c>
      <c r="Q276" s="79" t="s">
        <v>752</v>
      </c>
      <c r="R276" s="82" t="s">
        <v>887</v>
      </c>
      <c r="S276" s="79" t="s">
        <v>938</v>
      </c>
      <c r="T276" s="79"/>
      <c r="U276" s="79"/>
      <c r="V276" s="82" t="s">
        <v>1184</v>
      </c>
      <c r="W276" s="81">
        <v>43753.719560185185</v>
      </c>
      <c r="X276" s="82" t="s">
        <v>1420</v>
      </c>
      <c r="Y276" s="79"/>
      <c r="Z276" s="79"/>
      <c r="AA276" s="85" t="s">
        <v>1736</v>
      </c>
      <c r="AB276" s="79"/>
      <c r="AC276" s="79" t="b">
        <v>0</v>
      </c>
      <c r="AD276" s="79">
        <v>0</v>
      </c>
      <c r="AE276" s="85" t="s">
        <v>1939</v>
      </c>
      <c r="AF276" s="79" t="b">
        <v>0</v>
      </c>
      <c r="AG276" s="79" t="s">
        <v>2020</v>
      </c>
      <c r="AH276" s="79"/>
      <c r="AI276" s="85" t="s">
        <v>1939</v>
      </c>
      <c r="AJ276" s="79" t="b">
        <v>0</v>
      </c>
      <c r="AK276" s="79">
        <v>0</v>
      </c>
      <c r="AL276" s="85" t="s">
        <v>1939</v>
      </c>
      <c r="AM276" s="79" t="s">
        <v>2053</v>
      </c>
      <c r="AN276" s="79" t="b">
        <v>0</v>
      </c>
      <c r="AO276" s="85" t="s">
        <v>1736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20</v>
      </c>
      <c r="BC276" s="78" t="str">
        <f>REPLACE(INDEX(GroupVertices[Group],MATCH(Edges[[#This Row],[Vertex 2]],GroupVertices[Vertex],0)),1,1,"")</f>
        <v>20</v>
      </c>
      <c r="BD276" s="48">
        <v>1</v>
      </c>
      <c r="BE276" s="49">
        <v>5.555555555555555</v>
      </c>
      <c r="BF276" s="48">
        <v>0</v>
      </c>
      <c r="BG276" s="49">
        <v>0</v>
      </c>
      <c r="BH276" s="48">
        <v>0</v>
      </c>
      <c r="BI276" s="49">
        <v>0</v>
      </c>
      <c r="BJ276" s="48">
        <v>17</v>
      </c>
      <c r="BK276" s="49">
        <v>94.44444444444444</v>
      </c>
      <c r="BL276" s="48">
        <v>18</v>
      </c>
    </row>
    <row r="277" spans="1:64" ht="15">
      <c r="A277" s="64" t="s">
        <v>381</v>
      </c>
      <c r="B277" s="64" t="s">
        <v>531</v>
      </c>
      <c r="C277" s="65" t="s">
        <v>6162</v>
      </c>
      <c r="D277" s="66">
        <v>3</v>
      </c>
      <c r="E277" s="67" t="s">
        <v>132</v>
      </c>
      <c r="F277" s="68">
        <v>35</v>
      </c>
      <c r="G277" s="65"/>
      <c r="H277" s="69"/>
      <c r="I277" s="70"/>
      <c r="J277" s="70"/>
      <c r="K277" s="34" t="s">
        <v>65</v>
      </c>
      <c r="L277" s="77">
        <v>277</v>
      </c>
      <c r="M277" s="77"/>
      <c r="N277" s="72"/>
      <c r="O277" s="79" t="s">
        <v>591</v>
      </c>
      <c r="P277" s="81">
        <v>43753.76525462963</v>
      </c>
      <c r="Q277" s="79" t="s">
        <v>753</v>
      </c>
      <c r="R277" s="82" t="s">
        <v>887</v>
      </c>
      <c r="S277" s="79" t="s">
        <v>938</v>
      </c>
      <c r="T277" s="79"/>
      <c r="U277" s="79"/>
      <c r="V277" s="82" t="s">
        <v>1185</v>
      </c>
      <c r="W277" s="81">
        <v>43753.76525462963</v>
      </c>
      <c r="X277" s="82" t="s">
        <v>1421</v>
      </c>
      <c r="Y277" s="79"/>
      <c r="Z277" s="79"/>
      <c r="AA277" s="85" t="s">
        <v>1737</v>
      </c>
      <c r="AB277" s="79"/>
      <c r="AC277" s="79" t="b">
        <v>0</v>
      </c>
      <c r="AD277" s="79">
        <v>0</v>
      </c>
      <c r="AE277" s="85" t="s">
        <v>1939</v>
      </c>
      <c r="AF277" s="79" t="b">
        <v>0</v>
      </c>
      <c r="AG277" s="79" t="s">
        <v>2020</v>
      </c>
      <c r="AH277" s="79"/>
      <c r="AI277" s="85" t="s">
        <v>1939</v>
      </c>
      <c r="AJ277" s="79" t="b">
        <v>0</v>
      </c>
      <c r="AK277" s="79">
        <v>0</v>
      </c>
      <c r="AL277" s="85" t="s">
        <v>1939</v>
      </c>
      <c r="AM277" s="79" t="s">
        <v>2053</v>
      </c>
      <c r="AN277" s="79" t="b">
        <v>0</v>
      </c>
      <c r="AO277" s="85" t="s">
        <v>1737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20</v>
      </c>
      <c r="BC277" s="78" t="str">
        <f>REPLACE(INDEX(GroupVertices[Group],MATCH(Edges[[#This Row],[Vertex 2]],GroupVertices[Vertex],0)),1,1,"")</f>
        <v>20</v>
      </c>
      <c r="BD277" s="48">
        <v>1</v>
      </c>
      <c r="BE277" s="49">
        <v>5.555555555555555</v>
      </c>
      <c r="BF277" s="48">
        <v>0</v>
      </c>
      <c r="BG277" s="49">
        <v>0</v>
      </c>
      <c r="BH277" s="48">
        <v>0</v>
      </c>
      <c r="BI277" s="49">
        <v>0</v>
      </c>
      <c r="BJ277" s="48">
        <v>17</v>
      </c>
      <c r="BK277" s="49">
        <v>94.44444444444444</v>
      </c>
      <c r="BL277" s="48">
        <v>18</v>
      </c>
    </row>
    <row r="278" spans="1:64" ht="15">
      <c r="A278" s="64" t="s">
        <v>382</v>
      </c>
      <c r="B278" s="64" t="s">
        <v>383</v>
      </c>
      <c r="C278" s="65" t="s">
        <v>6162</v>
      </c>
      <c r="D278" s="66">
        <v>3</v>
      </c>
      <c r="E278" s="67" t="s">
        <v>132</v>
      </c>
      <c r="F278" s="68">
        <v>35</v>
      </c>
      <c r="G278" s="65"/>
      <c r="H278" s="69"/>
      <c r="I278" s="70"/>
      <c r="J278" s="70"/>
      <c r="K278" s="34" t="s">
        <v>66</v>
      </c>
      <c r="L278" s="77">
        <v>278</v>
      </c>
      <c r="M278" s="77"/>
      <c r="N278" s="72"/>
      <c r="O278" s="79" t="s">
        <v>592</v>
      </c>
      <c r="P278" s="81">
        <v>43753.84055555556</v>
      </c>
      <c r="Q278" s="79" t="s">
        <v>754</v>
      </c>
      <c r="R278" s="79"/>
      <c r="S278" s="79"/>
      <c r="T278" s="79"/>
      <c r="U278" s="79"/>
      <c r="V278" s="82" t="s">
        <v>1186</v>
      </c>
      <c r="W278" s="81">
        <v>43753.84055555556</v>
      </c>
      <c r="X278" s="82" t="s">
        <v>1422</v>
      </c>
      <c r="Y278" s="79"/>
      <c r="Z278" s="79"/>
      <c r="AA278" s="85" t="s">
        <v>1738</v>
      </c>
      <c r="AB278" s="85" t="s">
        <v>1917</v>
      </c>
      <c r="AC278" s="79" t="b">
        <v>0</v>
      </c>
      <c r="AD278" s="79">
        <v>0</v>
      </c>
      <c r="AE278" s="85" t="s">
        <v>1995</v>
      </c>
      <c r="AF278" s="79" t="b">
        <v>0</v>
      </c>
      <c r="AG278" s="79" t="s">
        <v>2020</v>
      </c>
      <c r="AH278" s="79"/>
      <c r="AI278" s="85" t="s">
        <v>1939</v>
      </c>
      <c r="AJ278" s="79" t="b">
        <v>0</v>
      </c>
      <c r="AK278" s="79">
        <v>0</v>
      </c>
      <c r="AL278" s="85" t="s">
        <v>1939</v>
      </c>
      <c r="AM278" s="79" t="s">
        <v>2037</v>
      </c>
      <c r="AN278" s="79" t="b">
        <v>0</v>
      </c>
      <c r="AO278" s="85" t="s">
        <v>1917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50</v>
      </c>
      <c r="BC278" s="78" t="str">
        <f>REPLACE(INDEX(GroupVertices[Group],MATCH(Edges[[#This Row],[Vertex 2]],GroupVertices[Vertex],0)),1,1,"")</f>
        <v>50</v>
      </c>
      <c r="BD278" s="48">
        <v>0</v>
      </c>
      <c r="BE278" s="49">
        <v>0</v>
      </c>
      <c r="BF278" s="48">
        <v>0</v>
      </c>
      <c r="BG278" s="49">
        <v>0</v>
      </c>
      <c r="BH278" s="48">
        <v>0</v>
      </c>
      <c r="BI278" s="49">
        <v>0</v>
      </c>
      <c r="BJ278" s="48">
        <v>17</v>
      </c>
      <c r="BK278" s="49">
        <v>100</v>
      </c>
      <c r="BL278" s="48">
        <v>17</v>
      </c>
    </row>
    <row r="279" spans="1:64" ht="15">
      <c r="A279" s="64" t="s">
        <v>383</v>
      </c>
      <c r="B279" s="64" t="s">
        <v>382</v>
      </c>
      <c r="C279" s="65" t="s">
        <v>6162</v>
      </c>
      <c r="D279" s="66">
        <v>3</v>
      </c>
      <c r="E279" s="67" t="s">
        <v>132</v>
      </c>
      <c r="F279" s="68">
        <v>35</v>
      </c>
      <c r="G279" s="65"/>
      <c r="H279" s="69"/>
      <c r="I279" s="70"/>
      <c r="J279" s="70"/>
      <c r="K279" s="34" t="s">
        <v>66</v>
      </c>
      <c r="L279" s="77">
        <v>279</v>
      </c>
      <c r="M279" s="77"/>
      <c r="N279" s="72"/>
      <c r="O279" s="79" t="s">
        <v>592</v>
      </c>
      <c r="P279" s="81">
        <v>43753.84210648148</v>
      </c>
      <c r="Q279" s="79" t="s">
        <v>755</v>
      </c>
      <c r="R279" s="79"/>
      <c r="S279" s="79"/>
      <c r="T279" s="79"/>
      <c r="U279" s="79"/>
      <c r="V279" s="82" t="s">
        <v>1187</v>
      </c>
      <c r="W279" s="81">
        <v>43753.84210648148</v>
      </c>
      <c r="X279" s="82" t="s">
        <v>1423</v>
      </c>
      <c r="Y279" s="79"/>
      <c r="Z279" s="79"/>
      <c r="AA279" s="85" t="s">
        <v>1739</v>
      </c>
      <c r="AB279" s="85" t="s">
        <v>1738</v>
      </c>
      <c r="AC279" s="79" t="b">
        <v>0</v>
      </c>
      <c r="AD279" s="79">
        <v>0</v>
      </c>
      <c r="AE279" s="85" t="s">
        <v>1996</v>
      </c>
      <c r="AF279" s="79" t="b">
        <v>0</v>
      </c>
      <c r="AG279" s="79" t="s">
        <v>2020</v>
      </c>
      <c r="AH279" s="79"/>
      <c r="AI279" s="85" t="s">
        <v>1939</v>
      </c>
      <c r="AJ279" s="79" t="b">
        <v>0</v>
      </c>
      <c r="AK279" s="79">
        <v>0</v>
      </c>
      <c r="AL279" s="85" t="s">
        <v>1939</v>
      </c>
      <c r="AM279" s="79" t="s">
        <v>2037</v>
      </c>
      <c r="AN279" s="79" t="b">
        <v>0</v>
      </c>
      <c r="AO279" s="85" t="s">
        <v>1738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50</v>
      </c>
      <c r="BC279" s="78" t="str">
        <f>REPLACE(INDEX(GroupVertices[Group],MATCH(Edges[[#This Row],[Vertex 2]],GroupVertices[Vertex],0)),1,1,"")</f>
        <v>50</v>
      </c>
      <c r="BD279" s="48">
        <v>0</v>
      </c>
      <c r="BE279" s="49">
        <v>0</v>
      </c>
      <c r="BF279" s="48">
        <v>0</v>
      </c>
      <c r="BG279" s="49">
        <v>0</v>
      </c>
      <c r="BH279" s="48">
        <v>0</v>
      </c>
      <c r="BI279" s="49">
        <v>0</v>
      </c>
      <c r="BJ279" s="48">
        <v>14</v>
      </c>
      <c r="BK279" s="49">
        <v>100</v>
      </c>
      <c r="BL279" s="48">
        <v>14</v>
      </c>
    </row>
    <row r="280" spans="1:64" ht="15">
      <c r="A280" s="64" t="s">
        <v>384</v>
      </c>
      <c r="B280" s="64" t="s">
        <v>385</v>
      </c>
      <c r="C280" s="65" t="s">
        <v>6162</v>
      </c>
      <c r="D280" s="66">
        <v>3</v>
      </c>
      <c r="E280" s="67" t="s">
        <v>132</v>
      </c>
      <c r="F280" s="68">
        <v>35</v>
      </c>
      <c r="G280" s="65"/>
      <c r="H280" s="69"/>
      <c r="I280" s="70"/>
      <c r="J280" s="70"/>
      <c r="K280" s="34" t="s">
        <v>66</v>
      </c>
      <c r="L280" s="77">
        <v>280</v>
      </c>
      <c r="M280" s="77"/>
      <c r="N280" s="72"/>
      <c r="O280" s="79" t="s">
        <v>591</v>
      </c>
      <c r="P280" s="81">
        <v>43753.74185185185</v>
      </c>
      <c r="Q280" s="79" t="s">
        <v>756</v>
      </c>
      <c r="R280" s="79"/>
      <c r="S280" s="79"/>
      <c r="T280" s="79"/>
      <c r="U280" s="79"/>
      <c r="V280" s="82" t="s">
        <v>1188</v>
      </c>
      <c r="W280" s="81">
        <v>43753.74185185185</v>
      </c>
      <c r="X280" s="82" t="s">
        <v>1424</v>
      </c>
      <c r="Y280" s="79"/>
      <c r="Z280" s="79"/>
      <c r="AA280" s="85" t="s">
        <v>1740</v>
      </c>
      <c r="AB280" s="79"/>
      <c r="AC280" s="79" t="b">
        <v>0</v>
      </c>
      <c r="AD280" s="79">
        <v>3</v>
      </c>
      <c r="AE280" s="85" t="s">
        <v>1939</v>
      </c>
      <c r="AF280" s="79" t="b">
        <v>0</v>
      </c>
      <c r="AG280" s="79" t="s">
        <v>2020</v>
      </c>
      <c r="AH280" s="79"/>
      <c r="AI280" s="85" t="s">
        <v>1939</v>
      </c>
      <c r="AJ280" s="79" t="b">
        <v>0</v>
      </c>
      <c r="AK280" s="79">
        <v>2</v>
      </c>
      <c r="AL280" s="85" t="s">
        <v>1939</v>
      </c>
      <c r="AM280" s="79" t="s">
        <v>2037</v>
      </c>
      <c r="AN280" s="79" t="b">
        <v>0</v>
      </c>
      <c r="AO280" s="85" t="s">
        <v>1740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28</v>
      </c>
      <c r="BC280" s="78" t="str">
        <f>REPLACE(INDEX(GroupVertices[Group],MATCH(Edges[[#This Row],[Vertex 2]],GroupVertices[Vertex],0)),1,1,"")</f>
        <v>28</v>
      </c>
      <c r="BD280" s="48">
        <v>0</v>
      </c>
      <c r="BE280" s="49">
        <v>0</v>
      </c>
      <c r="BF280" s="48">
        <v>0</v>
      </c>
      <c r="BG280" s="49">
        <v>0</v>
      </c>
      <c r="BH280" s="48">
        <v>0</v>
      </c>
      <c r="BI280" s="49">
        <v>0</v>
      </c>
      <c r="BJ280" s="48">
        <v>28</v>
      </c>
      <c r="BK280" s="49">
        <v>100</v>
      </c>
      <c r="BL280" s="48">
        <v>28</v>
      </c>
    </row>
    <row r="281" spans="1:64" ht="15">
      <c r="A281" s="64" t="s">
        <v>385</v>
      </c>
      <c r="B281" s="64" t="s">
        <v>384</v>
      </c>
      <c r="C281" s="65" t="s">
        <v>6162</v>
      </c>
      <c r="D281" s="66">
        <v>3</v>
      </c>
      <c r="E281" s="67" t="s">
        <v>132</v>
      </c>
      <c r="F281" s="68">
        <v>35</v>
      </c>
      <c r="G281" s="65"/>
      <c r="H281" s="69"/>
      <c r="I281" s="70"/>
      <c r="J281" s="70"/>
      <c r="K281" s="34" t="s">
        <v>66</v>
      </c>
      <c r="L281" s="77">
        <v>281</v>
      </c>
      <c r="M281" s="77"/>
      <c r="N281" s="72"/>
      <c r="O281" s="79" t="s">
        <v>591</v>
      </c>
      <c r="P281" s="81">
        <v>43753.750625</v>
      </c>
      <c r="Q281" s="79" t="s">
        <v>757</v>
      </c>
      <c r="R281" s="79"/>
      <c r="S281" s="79"/>
      <c r="T281" s="79"/>
      <c r="U281" s="79"/>
      <c r="V281" s="82" t="s">
        <v>1189</v>
      </c>
      <c r="W281" s="81">
        <v>43753.750625</v>
      </c>
      <c r="X281" s="82" t="s">
        <v>1425</v>
      </c>
      <c r="Y281" s="79"/>
      <c r="Z281" s="79"/>
      <c r="AA281" s="85" t="s">
        <v>1741</v>
      </c>
      <c r="AB281" s="79"/>
      <c r="AC281" s="79" t="b">
        <v>0</v>
      </c>
      <c r="AD281" s="79">
        <v>0</v>
      </c>
      <c r="AE281" s="85" t="s">
        <v>1939</v>
      </c>
      <c r="AF281" s="79" t="b">
        <v>0</v>
      </c>
      <c r="AG281" s="79" t="s">
        <v>2020</v>
      </c>
      <c r="AH281" s="79"/>
      <c r="AI281" s="85" t="s">
        <v>1939</v>
      </c>
      <c r="AJ281" s="79" t="b">
        <v>0</v>
      </c>
      <c r="AK281" s="79">
        <v>2</v>
      </c>
      <c r="AL281" s="85" t="s">
        <v>1740</v>
      </c>
      <c r="AM281" s="79" t="s">
        <v>2037</v>
      </c>
      <c r="AN281" s="79" t="b">
        <v>0</v>
      </c>
      <c r="AO281" s="85" t="s">
        <v>1740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28</v>
      </c>
      <c r="BC281" s="78" t="str">
        <f>REPLACE(INDEX(GroupVertices[Group],MATCH(Edges[[#This Row],[Vertex 2]],GroupVertices[Vertex],0)),1,1,"")</f>
        <v>28</v>
      </c>
      <c r="BD281" s="48">
        <v>0</v>
      </c>
      <c r="BE281" s="49">
        <v>0</v>
      </c>
      <c r="BF281" s="48">
        <v>0</v>
      </c>
      <c r="BG281" s="49">
        <v>0</v>
      </c>
      <c r="BH281" s="48">
        <v>0</v>
      </c>
      <c r="BI281" s="49">
        <v>0</v>
      </c>
      <c r="BJ281" s="48">
        <v>24</v>
      </c>
      <c r="BK281" s="49">
        <v>100</v>
      </c>
      <c r="BL281" s="48">
        <v>24</v>
      </c>
    </row>
    <row r="282" spans="1:64" ht="15">
      <c r="A282" s="64" t="s">
        <v>386</v>
      </c>
      <c r="B282" s="64" t="s">
        <v>385</v>
      </c>
      <c r="C282" s="65" t="s">
        <v>6162</v>
      </c>
      <c r="D282" s="66">
        <v>3</v>
      </c>
      <c r="E282" s="67" t="s">
        <v>132</v>
      </c>
      <c r="F282" s="68">
        <v>35</v>
      </c>
      <c r="G282" s="65"/>
      <c r="H282" s="69"/>
      <c r="I282" s="70"/>
      <c r="J282" s="70"/>
      <c r="K282" s="34" t="s">
        <v>65</v>
      </c>
      <c r="L282" s="77">
        <v>282</v>
      </c>
      <c r="M282" s="77"/>
      <c r="N282" s="72"/>
      <c r="O282" s="79" t="s">
        <v>591</v>
      </c>
      <c r="P282" s="81">
        <v>43753.88826388889</v>
      </c>
      <c r="Q282" s="79" t="s">
        <v>757</v>
      </c>
      <c r="R282" s="79"/>
      <c r="S282" s="79"/>
      <c r="T282" s="79"/>
      <c r="U282" s="79"/>
      <c r="V282" s="82" t="s">
        <v>1190</v>
      </c>
      <c r="W282" s="81">
        <v>43753.88826388889</v>
      </c>
      <c r="X282" s="82" t="s">
        <v>1426</v>
      </c>
      <c r="Y282" s="79"/>
      <c r="Z282" s="79"/>
      <c r="AA282" s="85" t="s">
        <v>1742</v>
      </c>
      <c r="AB282" s="79"/>
      <c r="AC282" s="79" t="b">
        <v>0</v>
      </c>
      <c r="AD282" s="79">
        <v>0</v>
      </c>
      <c r="AE282" s="85" t="s">
        <v>1939</v>
      </c>
      <c r="AF282" s="79" t="b">
        <v>0</v>
      </c>
      <c r="AG282" s="79" t="s">
        <v>2020</v>
      </c>
      <c r="AH282" s="79"/>
      <c r="AI282" s="85" t="s">
        <v>1939</v>
      </c>
      <c r="AJ282" s="79" t="b">
        <v>0</v>
      </c>
      <c r="AK282" s="79">
        <v>2</v>
      </c>
      <c r="AL282" s="85" t="s">
        <v>1740</v>
      </c>
      <c r="AM282" s="79" t="s">
        <v>2037</v>
      </c>
      <c r="AN282" s="79" t="b">
        <v>0</v>
      </c>
      <c r="AO282" s="85" t="s">
        <v>1740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28</v>
      </c>
      <c r="BC282" s="78" t="str">
        <f>REPLACE(INDEX(GroupVertices[Group],MATCH(Edges[[#This Row],[Vertex 2]],GroupVertices[Vertex],0)),1,1,"")</f>
        <v>28</v>
      </c>
      <c r="BD282" s="48"/>
      <c r="BE282" s="49"/>
      <c r="BF282" s="48"/>
      <c r="BG282" s="49"/>
      <c r="BH282" s="48"/>
      <c r="BI282" s="49"/>
      <c r="BJ282" s="48"/>
      <c r="BK282" s="49"/>
      <c r="BL282" s="48"/>
    </row>
    <row r="283" spans="1:64" ht="15">
      <c r="A283" s="64" t="s">
        <v>386</v>
      </c>
      <c r="B283" s="64" t="s">
        <v>384</v>
      </c>
      <c r="C283" s="65" t="s">
        <v>6162</v>
      </c>
      <c r="D283" s="66">
        <v>3</v>
      </c>
      <c r="E283" s="67" t="s">
        <v>132</v>
      </c>
      <c r="F283" s="68">
        <v>35</v>
      </c>
      <c r="G283" s="65"/>
      <c r="H283" s="69"/>
      <c r="I283" s="70"/>
      <c r="J283" s="70"/>
      <c r="K283" s="34" t="s">
        <v>65</v>
      </c>
      <c r="L283" s="77">
        <v>283</v>
      </c>
      <c r="M283" s="77"/>
      <c r="N283" s="72"/>
      <c r="O283" s="79" t="s">
        <v>591</v>
      </c>
      <c r="P283" s="81">
        <v>43753.88826388889</v>
      </c>
      <c r="Q283" s="79" t="s">
        <v>757</v>
      </c>
      <c r="R283" s="79"/>
      <c r="S283" s="79"/>
      <c r="T283" s="79"/>
      <c r="U283" s="79"/>
      <c r="V283" s="82" t="s">
        <v>1190</v>
      </c>
      <c r="W283" s="81">
        <v>43753.88826388889</v>
      </c>
      <c r="X283" s="82" t="s">
        <v>1426</v>
      </c>
      <c r="Y283" s="79"/>
      <c r="Z283" s="79"/>
      <c r="AA283" s="85" t="s">
        <v>1742</v>
      </c>
      <c r="AB283" s="79"/>
      <c r="AC283" s="79" t="b">
        <v>0</v>
      </c>
      <c r="AD283" s="79">
        <v>0</v>
      </c>
      <c r="AE283" s="85" t="s">
        <v>1939</v>
      </c>
      <c r="AF283" s="79" t="b">
        <v>0</v>
      </c>
      <c r="AG283" s="79" t="s">
        <v>2020</v>
      </c>
      <c r="AH283" s="79"/>
      <c r="AI283" s="85" t="s">
        <v>1939</v>
      </c>
      <c r="AJ283" s="79" t="b">
        <v>0</v>
      </c>
      <c r="AK283" s="79">
        <v>2</v>
      </c>
      <c r="AL283" s="85" t="s">
        <v>1740</v>
      </c>
      <c r="AM283" s="79" t="s">
        <v>2037</v>
      </c>
      <c r="AN283" s="79" t="b">
        <v>0</v>
      </c>
      <c r="AO283" s="85" t="s">
        <v>1740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28</v>
      </c>
      <c r="BC283" s="78" t="str">
        <f>REPLACE(INDEX(GroupVertices[Group],MATCH(Edges[[#This Row],[Vertex 2]],GroupVertices[Vertex],0)),1,1,"")</f>
        <v>28</v>
      </c>
      <c r="BD283" s="48">
        <v>0</v>
      </c>
      <c r="BE283" s="49">
        <v>0</v>
      </c>
      <c r="BF283" s="48">
        <v>0</v>
      </c>
      <c r="BG283" s="49">
        <v>0</v>
      </c>
      <c r="BH283" s="48">
        <v>0</v>
      </c>
      <c r="BI283" s="49">
        <v>0</v>
      </c>
      <c r="BJ283" s="48">
        <v>24</v>
      </c>
      <c r="BK283" s="49">
        <v>100</v>
      </c>
      <c r="BL283" s="48">
        <v>24</v>
      </c>
    </row>
    <row r="284" spans="1:64" ht="15">
      <c r="A284" s="64" t="s">
        <v>387</v>
      </c>
      <c r="B284" s="64" t="s">
        <v>540</v>
      </c>
      <c r="C284" s="65" t="s">
        <v>6162</v>
      </c>
      <c r="D284" s="66">
        <v>3</v>
      </c>
      <c r="E284" s="67" t="s">
        <v>132</v>
      </c>
      <c r="F284" s="68">
        <v>35</v>
      </c>
      <c r="G284" s="65"/>
      <c r="H284" s="69"/>
      <c r="I284" s="70"/>
      <c r="J284" s="70"/>
      <c r="K284" s="34" t="s">
        <v>65</v>
      </c>
      <c r="L284" s="77">
        <v>284</v>
      </c>
      <c r="M284" s="77"/>
      <c r="N284" s="72"/>
      <c r="O284" s="79" t="s">
        <v>592</v>
      </c>
      <c r="P284" s="81">
        <v>43753.98480324074</v>
      </c>
      <c r="Q284" s="79" t="s">
        <v>758</v>
      </c>
      <c r="R284" s="79"/>
      <c r="S284" s="79"/>
      <c r="T284" s="79"/>
      <c r="U284" s="79"/>
      <c r="V284" s="82" t="s">
        <v>1191</v>
      </c>
      <c r="W284" s="81">
        <v>43753.98480324074</v>
      </c>
      <c r="X284" s="82" t="s">
        <v>1427</v>
      </c>
      <c r="Y284" s="79"/>
      <c r="Z284" s="79"/>
      <c r="AA284" s="85" t="s">
        <v>1743</v>
      </c>
      <c r="AB284" s="85" t="s">
        <v>1918</v>
      </c>
      <c r="AC284" s="79" t="b">
        <v>0</v>
      </c>
      <c r="AD284" s="79">
        <v>2</v>
      </c>
      <c r="AE284" s="85" t="s">
        <v>1997</v>
      </c>
      <c r="AF284" s="79" t="b">
        <v>0</v>
      </c>
      <c r="AG284" s="79" t="s">
        <v>2020</v>
      </c>
      <c r="AH284" s="79"/>
      <c r="AI284" s="85" t="s">
        <v>1939</v>
      </c>
      <c r="AJ284" s="79" t="b">
        <v>0</v>
      </c>
      <c r="AK284" s="79">
        <v>0</v>
      </c>
      <c r="AL284" s="85" t="s">
        <v>1939</v>
      </c>
      <c r="AM284" s="79" t="s">
        <v>2037</v>
      </c>
      <c r="AN284" s="79" t="b">
        <v>0</v>
      </c>
      <c r="AO284" s="85" t="s">
        <v>1918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49</v>
      </c>
      <c r="BC284" s="78" t="str">
        <f>REPLACE(INDEX(GroupVertices[Group],MATCH(Edges[[#This Row],[Vertex 2]],GroupVertices[Vertex],0)),1,1,"")</f>
        <v>49</v>
      </c>
      <c r="BD284" s="48">
        <v>2</v>
      </c>
      <c r="BE284" s="49">
        <v>3.7037037037037037</v>
      </c>
      <c r="BF284" s="48">
        <v>1</v>
      </c>
      <c r="BG284" s="49">
        <v>1.8518518518518519</v>
      </c>
      <c r="BH284" s="48">
        <v>0</v>
      </c>
      <c r="BI284" s="49">
        <v>0</v>
      </c>
      <c r="BJ284" s="48">
        <v>51</v>
      </c>
      <c r="BK284" s="49">
        <v>94.44444444444444</v>
      </c>
      <c r="BL284" s="48">
        <v>54</v>
      </c>
    </row>
    <row r="285" spans="1:64" ht="15">
      <c r="A285" s="64" t="s">
        <v>388</v>
      </c>
      <c r="B285" s="64" t="s">
        <v>405</v>
      </c>
      <c r="C285" s="65" t="s">
        <v>6162</v>
      </c>
      <c r="D285" s="66">
        <v>3</v>
      </c>
      <c r="E285" s="67" t="s">
        <v>132</v>
      </c>
      <c r="F285" s="68">
        <v>35</v>
      </c>
      <c r="G285" s="65"/>
      <c r="H285" s="69"/>
      <c r="I285" s="70"/>
      <c r="J285" s="70"/>
      <c r="K285" s="34" t="s">
        <v>65</v>
      </c>
      <c r="L285" s="77">
        <v>285</v>
      </c>
      <c r="M285" s="77"/>
      <c r="N285" s="72"/>
      <c r="O285" s="79" t="s">
        <v>591</v>
      </c>
      <c r="P285" s="81">
        <v>43754.00376157407</v>
      </c>
      <c r="Q285" s="79" t="s">
        <v>759</v>
      </c>
      <c r="R285" s="79"/>
      <c r="S285" s="79"/>
      <c r="T285" s="79"/>
      <c r="U285" s="79"/>
      <c r="V285" s="82" t="s">
        <v>1192</v>
      </c>
      <c r="W285" s="81">
        <v>43754.00376157407</v>
      </c>
      <c r="X285" s="82" t="s">
        <v>1428</v>
      </c>
      <c r="Y285" s="79"/>
      <c r="Z285" s="79"/>
      <c r="AA285" s="85" t="s">
        <v>1744</v>
      </c>
      <c r="AB285" s="79"/>
      <c r="AC285" s="79" t="b">
        <v>0</v>
      </c>
      <c r="AD285" s="79">
        <v>0</v>
      </c>
      <c r="AE285" s="85" t="s">
        <v>1939</v>
      </c>
      <c r="AF285" s="79" t="b">
        <v>0</v>
      </c>
      <c r="AG285" s="79" t="s">
        <v>2020</v>
      </c>
      <c r="AH285" s="79"/>
      <c r="AI285" s="85" t="s">
        <v>1939</v>
      </c>
      <c r="AJ285" s="79" t="b">
        <v>0</v>
      </c>
      <c r="AK285" s="79">
        <v>2</v>
      </c>
      <c r="AL285" s="85" t="s">
        <v>1771</v>
      </c>
      <c r="AM285" s="79" t="s">
        <v>2038</v>
      </c>
      <c r="AN285" s="79" t="b">
        <v>0</v>
      </c>
      <c r="AO285" s="85" t="s">
        <v>1771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1</v>
      </c>
      <c r="BG285" s="49">
        <v>3.8461538461538463</v>
      </c>
      <c r="BH285" s="48">
        <v>0</v>
      </c>
      <c r="BI285" s="49">
        <v>0</v>
      </c>
      <c r="BJ285" s="48">
        <v>25</v>
      </c>
      <c r="BK285" s="49">
        <v>96.15384615384616</v>
      </c>
      <c r="BL285" s="48">
        <v>26</v>
      </c>
    </row>
    <row r="286" spans="1:64" ht="15">
      <c r="A286" s="64" t="s">
        <v>389</v>
      </c>
      <c r="B286" s="64" t="s">
        <v>405</v>
      </c>
      <c r="C286" s="65" t="s">
        <v>6162</v>
      </c>
      <c r="D286" s="66">
        <v>3</v>
      </c>
      <c r="E286" s="67" t="s">
        <v>132</v>
      </c>
      <c r="F286" s="68">
        <v>35</v>
      </c>
      <c r="G286" s="65"/>
      <c r="H286" s="69"/>
      <c r="I286" s="70"/>
      <c r="J286" s="70"/>
      <c r="K286" s="34" t="s">
        <v>65</v>
      </c>
      <c r="L286" s="77">
        <v>286</v>
      </c>
      <c r="M286" s="77"/>
      <c r="N286" s="72"/>
      <c r="O286" s="79" t="s">
        <v>591</v>
      </c>
      <c r="P286" s="81">
        <v>43754.00646990741</v>
      </c>
      <c r="Q286" s="79" t="s">
        <v>759</v>
      </c>
      <c r="R286" s="79"/>
      <c r="S286" s="79"/>
      <c r="T286" s="79"/>
      <c r="U286" s="79"/>
      <c r="V286" s="82" t="s">
        <v>1193</v>
      </c>
      <c r="W286" s="81">
        <v>43754.00646990741</v>
      </c>
      <c r="X286" s="82" t="s">
        <v>1429</v>
      </c>
      <c r="Y286" s="79"/>
      <c r="Z286" s="79"/>
      <c r="AA286" s="85" t="s">
        <v>1745</v>
      </c>
      <c r="AB286" s="79"/>
      <c r="AC286" s="79" t="b">
        <v>0</v>
      </c>
      <c r="AD286" s="79">
        <v>0</v>
      </c>
      <c r="AE286" s="85" t="s">
        <v>1939</v>
      </c>
      <c r="AF286" s="79" t="b">
        <v>0</v>
      </c>
      <c r="AG286" s="79" t="s">
        <v>2020</v>
      </c>
      <c r="AH286" s="79"/>
      <c r="AI286" s="85" t="s">
        <v>1939</v>
      </c>
      <c r="AJ286" s="79" t="b">
        <v>0</v>
      </c>
      <c r="AK286" s="79">
        <v>2</v>
      </c>
      <c r="AL286" s="85" t="s">
        <v>1771</v>
      </c>
      <c r="AM286" s="79" t="s">
        <v>2037</v>
      </c>
      <c r="AN286" s="79" t="b">
        <v>0</v>
      </c>
      <c r="AO286" s="85" t="s">
        <v>1771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11</v>
      </c>
      <c r="BD286" s="48">
        <v>0</v>
      </c>
      <c r="BE286" s="49">
        <v>0</v>
      </c>
      <c r="BF286" s="48">
        <v>1</v>
      </c>
      <c r="BG286" s="49">
        <v>3.8461538461538463</v>
      </c>
      <c r="BH286" s="48">
        <v>0</v>
      </c>
      <c r="BI286" s="49">
        <v>0</v>
      </c>
      <c r="BJ286" s="48">
        <v>25</v>
      </c>
      <c r="BK286" s="49">
        <v>96.15384615384616</v>
      </c>
      <c r="BL286" s="48">
        <v>26</v>
      </c>
    </row>
    <row r="287" spans="1:64" ht="15">
      <c r="A287" s="64" t="s">
        <v>390</v>
      </c>
      <c r="B287" s="64" t="s">
        <v>541</v>
      </c>
      <c r="C287" s="65" t="s">
        <v>6164</v>
      </c>
      <c r="D287" s="66">
        <v>7.666666666666667</v>
      </c>
      <c r="E287" s="67" t="s">
        <v>136</v>
      </c>
      <c r="F287" s="68">
        <v>19.666666666666664</v>
      </c>
      <c r="G287" s="65"/>
      <c r="H287" s="69"/>
      <c r="I287" s="70"/>
      <c r="J287" s="70"/>
      <c r="K287" s="34" t="s">
        <v>65</v>
      </c>
      <c r="L287" s="77">
        <v>287</v>
      </c>
      <c r="M287" s="77"/>
      <c r="N287" s="72"/>
      <c r="O287" s="79" t="s">
        <v>591</v>
      </c>
      <c r="P287" s="81">
        <v>43744.136516203704</v>
      </c>
      <c r="Q287" s="79" t="s">
        <v>760</v>
      </c>
      <c r="R287" s="82" t="s">
        <v>891</v>
      </c>
      <c r="S287" s="79" t="s">
        <v>929</v>
      </c>
      <c r="T287" s="79" t="s">
        <v>951</v>
      </c>
      <c r="U287" s="79"/>
      <c r="V287" s="82" t="s">
        <v>1194</v>
      </c>
      <c r="W287" s="81">
        <v>43744.136516203704</v>
      </c>
      <c r="X287" s="82" t="s">
        <v>1430</v>
      </c>
      <c r="Y287" s="79"/>
      <c r="Z287" s="79"/>
      <c r="AA287" s="85" t="s">
        <v>1746</v>
      </c>
      <c r="AB287" s="79"/>
      <c r="AC287" s="79" t="b">
        <v>0</v>
      </c>
      <c r="AD287" s="79">
        <v>0</v>
      </c>
      <c r="AE287" s="85" t="s">
        <v>1939</v>
      </c>
      <c r="AF287" s="79" t="b">
        <v>0</v>
      </c>
      <c r="AG287" s="79" t="s">
        <v>2020</v>
      </c>
      <c r="AH287" s="79"/>
      <c r="AI287" s="85" t="s">
        <v>1939</v>
      </c>
      <c r="AJ287" s="79" t="b">
        <v>0</v>
      </c>
      <c r="AK287" s="79">
        <v>0</v>
      </c>
      <c r="AL287" s="85" t="s">
        <v>1939</v>
      </c>
      <c r="AM287" s="79" t="s">
        <v>2041</v>
      </c>
      <c r="AN287" s="79" t="b">
        <v>0</v>
      </c>
      <c r="AO287" s="85" t="s">
        <v>1746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48</v>
      </c>
      <c r="BC287" s="78" t="str">
        <f>REPLACE(INDEX(GroupVertices[Group],MATCH(Edges[[#This Row],[Vertex 2]],GroupVertices[Vertex],0)),1,1,"")</f>
        <v>48</v>
      </c>
      <c r="BD287" s="48">
        <v>0</v>
      </c>
      <c r="BE287" s="49">
        <v>0</v>
      </c>
      <c r="BF287" s="48">
        <v>1</v>
      </c>
      <c r="BG287" s="49">
        <v>5.555555555555555</v>
      </c>
      <c r="BH287" s="48">
        <v>0</v>
      </c>
      <c r="BI287" s="49">
        <v>0</v>
      </c>
      <c r="BJ287" s="48">
        <v>17</v>
      </c>
      <c r="BK287" s="49">
        <v>94.44444444444444</v>
      </c>
      <c r="BL287" s="48">
        <v>18</v>
      </c>
    </row>
    <row r="288" spans="1:64" ht="15">
      <c r="A288" s="64" t="s">
        <v>390</v>
      </c>
      <c r="B288" s="64" t="s">
        <v>541</v>
      </c>
      <c r="C288" s="65" t="s">
        <v>6164</v>
      </c>
      <c r="D288" s="66">
        <v>7.666666666666667</v>
      </c>
      <c r="E288" s="67" t="s">
        <v>136</v>
      </c>
      <c r="F288" s="68">
        <v>19.666666666666664</v>
      </c>
      <c r="G288" s="65"/>
      <c r="H288" s="69"/>
      <c r="I288" s="70"/>
      <c r="J288" s="70"/>
      <c r="K288" s="34" t="s">
        <v>65</v>
      </c>
      <c r="L288" s="77">
        <v>288</v>
      </c>
      <c r="M288" s="77"/>
      <c r="N288" s="72"/>
      <c r="O288" s="79" t="s">
        <v>591</v>
      </c>
      <c r="P288" s="81">
        <v>43748.833645833336</v>
      </c>
      <c r="Q288" s="79" t="s">
        <v>761</v>
      </c>
      <c r="R288" s="82" t="s">
        <v>892</v>
      </c>
      <c r="S288" s="79" t="s">
        <v>929</v>
      </c>
      <c r="T288" s="79" t="s">
        <v>951</v>
      </c>
      <c r="U288" s="79"/>
      <c r="V288" s="82" t="s">
        <v>1194</v>
      </c>
      <c r="W288" s="81">
        <v>43748.833645833336</v>
      </c>
      <c r="X288" s="82" t="s">
        <v>1431</v>
      </c>
      <c r="Y288" s="79"/>
      <c r="Z288" s="79"/>
      <c r="AA288" s="85" t="s">
        <v>1747</v>
      </c>
      <c r="AB288" s="79"/>
      <c r="AC288" s="79" t="b">
        <v>0</v>
      </c>
      <c r="AD288" s="79">
        <v>0</v>
      </c>
      <c r="AE288" s="85" t="s">
        <v>1939</v>
      </c>
      <c r="AF288" s="79" t="b">
        <v>0</v>
      </c>
      <c r="AG288" s="79" t="s">
        <v>2020</v>
      </c>
      <c r="AH288" s="79"/>
      <c r="AI288" s="85" t="s">
        <v>1939</v>
      </c>
      <c r="AJ288" s="79" t="b">
        <v>0</v>
      </c>
      <c r="AK288" s="79">
        <v>0</v>
      </c>
      <c r="AL288" s="85" t="s">
        <v>1939</v>
      </c>
      <c r="AM288" s="79" t="s">
        <v>2041</v>
      </c>
      <c r="AN288" s="79" t="b">
        <v>0</v>
      </c>
      <c r="AO288" s="85" t="s">
        <v>1747</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48</v>
      </c>
      <c r="BC288" s="78" t="str">
        <f>REPLACE(INDEX(GroupVertices[Group],MATCH(Edges[[#This Row],[Vertex 2]],GroupVertices[Vertex],0)),1,1,"")</f>
        <v>48</v>
      </c>
      <c r="BD288" s="48">
        <v>2</v>
      </c>
      <c r="BE288" s="49">
        <v>11.764705882352942</v>
      </c>
      <c r="BF288" s="48">
        <v>0</v>
      </c>
      <c r="BG288" s="49">
        <v>0</v>
      </c>
      <c r="BH288" s="48">
        <v>0</v>
      </c>
      <c r="BI288" s="49">
        <v>0</v>
      </c>
      <c r="BJ288" s="48">
        <v>15</v>
      </c>
      <c r="BK288" s="49">
        <v>88.23529411764706</v>
      </c>
      <c r="BL288" s="48">
        <v>17</v>
      </c>
    </row>
    <row r="289" spans="1:64" ht="15">
      <c r="A289" s="64" t="s">
        <v>390</v>
      </c>
      <c r="B289" s="64" t="s">
        <v>541</v>
      </c>
      <c r="C289" s="65" t="s">
        <v>6164</v>
      </c>
      <c r="D289" s="66">
        <v>7.666666666666667</v>
      </c>
      <c r="E289" s="67" t="s">
        <v>136</v>
      </c>
      <c r="F289" s="68">
        <v>19.666666666666664</v>
      </c>
      <c r="G289" s="65"/>
      <c r="H289" s="69"/>
      <c r="I289" s="70"/>
      <c r="J289" s="70"/>
      <c r="K289" s="34" t="s">
        <v>65</v>
      </c>
      <c r="L289" s="77">
        <v>289</v>
      </c>
      <c r="M289" s="77"/>
      <c r="N289" s="72"/>
      <c r="O289" s="79" t="s">
        <v>591</v>
      </c>
      <c r="P289" s="81">
        <v>43754.01118055556</v>
      </c>
      <c r="Q289" s="79" t="s">
        <v>762</v>
      </c>
      <c r="R289" s="82" t="s">
        <v>893</v>
      </c>
      <c r="S289" s="79" t="s">
        <v>929</v>
      </c>
      <c r="T289" s="79" t="s">
        <v>951</v>
      </c>
      <c r="U289" s="79"/>
      <c r="V289" s="82" t="s">
        <v>1194</v>
      </c>
      <c r="W289" s="81">
        <v>43754.01118055556</v>
      </c>
      <c r="X289" s="82" t="s">
        <v>1432</v>
      </c>
      <c r="Y289" s="79"/>
      <c r="Z289" s="79"/>
      <c r="AA289" s="85" t="s">
        <v>1748</v>
      </c>
      <c r="AB289" s="79"/>
      <c r="AC289" s="79" t="b">
        <v>0</v>
      </c>
      <c r="AD289" s="79">
        <v>0</v>
      </c>
      <c r="AE289" s="85" t="s">
        <v>1939</v>
      </c>
      <c r="AF289" s="79" t="b">
        <v>0</v>
      </c>
      <c r="AG289" s="79" t="s">
        <v>2020</v>
      </c>
      <c r="AH289" s="79"/>
      <c r="AI289" s="85" t="s">
        <v>1939</v>
      </c>
      <c r="AJ289" s="79" t="b">
        <v>0</v>
      </c>
      <c r="AK289" s="79">
        <v>0</v>
      </c>
      <c r="AL289" s="85" t="s">
        <v>1939</v>
      </c>
      <c r="AM289" s="79" t="s">
        <v>2041</v>
      </c>
      <c r="AN289" s="79" t="b">
        <v>0</v>
      </c>
      <c r="AO289" s="85" t="s">
        <v>1748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48</v>
      </c>
      <c r="BC289" s="78" t="str">
        <f>REPLACE(INDEX(GroupVertices[Group],MATCH(Edges[[#This Row],[Vertex 2]],GroupVertices[Vertex],0)),1,1,"")</f>
        <v>48</v>
      </c>
      <c r="BD289" s="48">
        <v>2</v>
      </c>
      <c r="BE289" s="49">
        <v>11.764705882352942</v>
      </c>
      <c r="BF289" s="48">
        <v>0</v>
      </c>
      <c r="BG289" s="49">
        <v>0</v>
      </c>
      <c r="BH289" s="48">
        <v>0</v>
      </c>
      <c r="BI289" s="49">
        <v>0</v>
      </c>
      <c r="BJ289" s="48">
        <v>15</v>
      </c>
      <c r="BK289" s="49">
        <v>88.23529411764706</v>
      </c>
      <c r="BL289" s="48">
        <v>17</v>
      </c>
    </row>
    <row r="290" spans="1:64" ht="15">
      <c r="A290" s="64" t="s">
        <v>391</v>
      </c>
      <c r="B290" s="64" t="s">
        <v>542</v>
      </c>
      <c r="C290" s="65" t="s">
        <v>6162</v>
      </c>
      <c r="D290" s="66">
        <v>3</v>
      </c>
      <c r="E290" s="67" t="s">
        <v>132</v>
      </c>
      <c r="F290" s="68">
        <v>35</v>
      </c>
      <c r="G290" s="65"/>
      <c r="H290" s="69"/>
      <c r="I290" s="70"/>
      <c r="J290" s="70"/>
      <c r="K290" s="34" t="s">
        <v>65</v>
      </c>
      <c r="L290" s="77">
        <v>290</v>
      </c>
      <c r="M290" s="77"/>
      <c r="N290" s="72"/>
      <c r="O290" s="79" t="s">
        <v>592</v>
      </c>
      <c r="P290" s="81">
        <v>43753.974490740744</v>
      </c>
      <c r="Q290" s="79" t="s">
        <v>763</v>
      </c>
      <c r="R290" s="79"/>
      <c r="S290" s="79"/>
      <c r="T290" s="79"/>
      <c r="U290" s="79"/>
      <c r="V290" s="82" t="s">
        <v>1195</v>
      </c>
      <c r="W290" s="81">
        <v>43753.974490740744</v>
      </c>
      <c r="X290" s="82" t="s">
        <v>1433</v>
      </c>
      <c r="Y290" s="79"/>
      <c r="Z290" s="79"/>
      <c r="AA290" s="85" t="s">
        <v>1749</v>
      </c>
      <c r="AB290" s="85" t="s">
        <v>1919</v>
      </c>
      <c r="AC290" s="79" t="b">
        <v>0</v>
      </c>
      <c r="AD290" s="79">
        <v>6</v>
      </c>
      <c r="AE290" s="85" t="s">
        <v>1998</v>
      </c>
      <c r="AF290" s="79" t="b">
        <v>0</v>
      </c>
      <c r="AG290" s="79" t="s">
        <v>2020</v>
      </c>
      <c r="AH290" s="79"/>
      <c r="AI290" s="85" t="s">
        <v>1939</v>
      </c>
      <c r="AJ290" s="79" t="b">
        <v>0</v>
      </c>
      <c r="AK290" s="79">
        <v>0</v>
      </c>
      <c r="AL290" s="85" t="s">
        <v>1939</v>
      </c>
      <c r="AM290" s="79" t="s">
        <v>2037</v>
      </c>
      <c r="AN290" s="79" t="b">
        <v>0</v>
      </c>
      <c r="AO290" s="85" t="s">
        <v>1919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19</v>
      </c>
      <c r="BC290" s="78" t="str">
        <f>REPLACE(INDEX(GroupVertices[Group],MATCH(Edges[[#This Row],[Vertex 2]],GroupVertices[Vertex],0)),1,1,"")</f>
        <v>19</v>
      </c>
      <c r="BD290" s="48">
        <v>0</v>
      </c>
      <c r="BE290" s="49">
        <v>0</v>
      </c>
      <c r="BF290" s="48">
        <v>0</v>
      </c>
      <c r="BG290" s="49">
        <v>0</v>
      </c>
      <c r="BH290" s="48">
        <v>0</v>
      </c>
      <c r="BI290" s="49">
        <v>0</v>
      </c>
      <c r="BJ290" s="48">
        <v>26</v>
      </c>
      <c r="BK290" s="49">
        <v>100</v>
      </c>
      <c r="BL290" s="48">
        <v>26</v>
      </c>
    </row>
    <row r="291" spans="1:64" ht="15">
      <c r="A291" s="64" t="s">
        <v>392</v>
      </c>
      <c r="B291" s="64" t="s">
        <v>391</v>
      </c>
      <c r="C291" s="65" t="s">
        <v>6162</v>
      </c>
      <c r="D291" s="66">
        <v>3</v>
      </c>
      <c r="E291" s="67" t="s">
        <v>132</v>
      </c>
      <c r="F291" s="68">
        <v>35</v>
      </c>
      <c r="G291" s="65"/>
      <c r="H291" s="69"/>
      <c r="I291" s="70"/>
      <c r="J291" s="70"/>
      <c r="K291" s="34" t="s">
        <v>65</v>
      </c>
      <c r="L291" s="77">
        <v>291</v>
      </c>
      <c r="M291" s="77"/>
      <c r="N291" s="72"/>
      <c r="O291" s="79" t="s">
        <v>591</v>
      </c>
      <c r="P291" s="81">
        <v>43754.01967592593</v>
      </c>
      <c r="Q291" s="79" t="s">
        <v>764</v>
      </c>
      <c r="R291" s="79"/>
      <c r="S291" s="79"/>
      <c r="T291" s="79"/>
      <c r="U291" s="79"/>
      <c r="V291" s="82" t="s">
        <v>1196</v>
      </c>
      <c r="W291" s="81">
        <v>43754.01967592593</v>
      </c>
      <c r="X291" s="82" t="s">
        <v>1434</v>
      </c>
      <c r="Y291" s="79"/>
      <c r="Z291" s="79"/>
      <c r="AA291" s="85" t="s">
        <v>1750</v>
      </c>
      <c r="AB291" s="85" t="s">
        <v>1920</v>
      </c>
      <c r="AC291" s="79" t="b">
        <v>0</v>
      </c>
      <c r="AD291" s="79">
        <v>1</v>
      </c>
      <c r="AE291" s="85" t="s">
        <v>1998</v>
      </c>
      <c r="AF291" s="79" t="b">
        <v>0</v>
      </c>
      <c r="AG291" s="79" t="s">
        <v>2020</v>
      </c>
      <c r="AH291" s="79"/>
      <c r="AI291" s="85" t="s">
        <v>1939</v>
      </c>
      <c r="AJ291" s="79" t="b">
        <v>0</v>
      </c>
      <c r="AK291" s="79">
        <v>0</v>
      </c>
      <c r="AL291" s="85" t="s">
        <v>1939</v>
      </c>
      <c r="AM291" s="79" t="s">
        <v>2037</v>
      </c>
      <c r="AN291" s="79" t="b">
        <v>0</v>
      </c>
      <c r="AO291" s="85" t="s">
        <v>1920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19</v>
      </c>
      <c r="BC291" s="78" t="str">
        <f>REPLACE(INDEX(GroupVertices[Group],MATCH(Edges[[#This Row],[Vertex 2]],GroupVertices[Vertex],0)),1,1,"")</f>
        <v>19</v>
      </c>
      <c r="BD291" s="48"/>
      <c r="BE291" s="49"/>
      <c r="BF291" s="48"/>
      <c r="BG291" s="49"/>
      <c r="BH291" s="48"/>
      <c r="BI291" s="49"/>
      <c r="BJ291" s="48"/>
      <c r="BK291" s="49"/>
      <c r="BL291" s="48"/>
    </row>
    <row r="292" spans="1:64" ht="15">
      <c r="A292" s="64" t="s">
        <v>392</v>
      </c>
      <c r="B292" s="64" t="s">
        <v>543</v>
      </c>
      <c r="C292" s="65" t="s">
        <v>6162</v>
      </c>
      <c r="D292" s="66">
        <v>3</v>
      </c>
      <c r="E292" s="67" t="s">
        <v>132</v>
      </c>
      <c r="F292" s="68">
        <v>35</v>
      </c>
      <c r="G292" s="65"/>
      <c r="H292" s="69"/>
      <c r="I292" s="70"/>
      <c r="J292" s="70"/>
      <c r="K292" s="34" t="s">
        <v>65</v>
      </c>
      <c r="L292" s="77">
        <v>292</v>
      </c>
      <c r="M292" s="77"/>
      <c r="N292" s="72"/>
      <c r="O292" s="79" t="s">
        <v>591</v>
      </c>
      <c r="P292" s="81">
        <v>43754.01967592593</v>
      </c>
      <c r="Q292" s="79" t="s">
        <v>764</v>
      </c>
      <c r="R292" s="79"/>
      <c r="S292" s="79"/>
      <c r="T292" s="79"/>
      <c r="U292" s="79"/>
      <c r="V292" s="82" t="s">
        <v>1196</v>
      </c>
      <c r="W292" s="81">
        <v>43754.01967592593</v>
      </c>
      <c r="X292" s="82" t="s">
        <v>1434</v>
      </c>
      <c r="Y292" s="79"/>
      <c r="Z292" s="79"/>
      <c r="AA292" s="85" t="s">
        <v>1750</v>
      </c>
      <c r="AB292" s="85" t="s">
        <v>1920</v>
      </c>
      <c r="AC292" s="79" t="b">
        <v>0</v>
      </c>
      <c r="AD292" s="79">
        <v>1</v>
      </c>
      <c r="AE292" s="85" t="s">
        <v>1998</v>
      </c>
      <c r="AF292" s="79" t="b">
        <v>0</v>
      </c>
      <c r="AG292" s="79" t="s">
        <v>2020</v>
      </c>
      <c r="AH292" s="79"/>
      <c r="AI292" s="85" t="s">
        <v>1939</v>
      </c>
      <c r="AJ292" s="79" t="b">
        <v>0</v>
      </c>
      <c r="AK292" s="79">
        <v>0</v>
      </c>
      <c r="AL292" s="85" t="s">
        <v>1939</v>
      </c>
      <c r="AM292" s="79" t="s">
        <v>2037</v>
      </c>
      <c r="AN292" s="79" t="b">
        <v>0</v>
      </c>
      <c r="AO292" s="85" t="s">
        <v>1920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19</v>
      </c>
      <c r="BC292" s="78" t="str">
        <f>REPLACE(INDEX(GroupVertices[Group],MATCH(Edges[[#This Row],[Vertex 2]],GroupVertices[Vertex],0)),1,1,"")</f>
        <v>19</v>
      </c>
      <c r="BD292" s="48">
        <v>1</v>
      </c>
      <c r="BE292" s="49">
        <v>3.3333333333333335</v>
      </c>
      <c r="BF292" s="48">
        <v>3</v>
      </c>
      <c r="BG292" s="49">
        <v>10</v>
      </c>
      <c r="BH292" s="48">
        <v>0</v>
      </c>
      <c r="BI292" s="49">
        <v>0</v>
      </c>
      <c r="BJ292" s="48">
        <v>26</v>
      </c>
      <c r="BK292" s="49">
        <v>86.66666666666667</v>
      </c>
      <c r="BL292" s="48">
        <v>30</v>
      </c>
    </row>
    <row r="293" spans="1:64" ht="15">
      <c r="A293" s="64" t="s">
        <v>392</v>
      </c>
      <c r="B293" s="64" t="s">
        <v>542</v>
      </c>
      <c r="C293" s="65" t="s">
        <v>6162</v>
      </c>
      <c r="D293" s="66">
        <v>3</v>
      </c>
      <c r="E293" s="67" t="s">
        <v>132</v>
      </c>
      <c r="F293" s="68">
        <v>35</v>
      </c>
      <c r="G293" s="65"/>
      <c r="H293" s="69"/>
      <c r="I293" s="70"/>
      <c r="J293" s="70"/>
      <c r="K293" s="34" t="s">
        <v>65</v>
      </c>
      <c r="L293" s="77">
        <v>293</v>
      </c>
      <c r="M293" s="77"/>
      <c r="N293" s="72"/>
      <c r="O293" s="79" t="s">
        <v>592</v>
      </c>
      <c r="P293" s="81">
        <v>43754.01967592593</v>
      </c>
      <c r="Q293" s="79" t="s">
        <v>764</v>
      </c>
      <c r="R293" s="79"/>
      <c r="S293" s="79"/>
      <c r="T293" s="79"/>
      <c r="U293" s="79"/>
      <c r="V293" s="82" t="s">
        <v>1196</v>
      </c>
      <c r="W293" s="81">
        <v>43754.01967592593</v>
      </c>
      <c r="X293" s="82" t="s">
        <v>1434</v>
      </c>
      <c r="Y293" s="79"/>
      <c r="Z293" s="79"/>
      <c r="AA293" s="85" t="s">
        <v>1750</v>
      </c>
      <c r="AB293" s="85" t="s">
        <v>1920</v>
      </c>
      <c r="AC293" s="79" t="b">
        <v>0</v>
      </c>
      <c r="AD293" s="79">
        <v>1</v>
      </c>
      <c r="AE293" s="85" t="s">
        <v>1998</v>
      </c>
      <c r="AF293" s="79" t="b">
        <v>0</v>
      </c>
      <c r="AG293" s="79" t="s">
        <v>2020</v>
      </c>
      <c r="AH293" s="79"/>
      <c r="AI293" s="85" t="s">
        <v>1939</v>
      </c>
      <c r="AJ293" s="79" t="b">
        <v>0</v>
      </c>
      <c r="AK293" s="79">
        <v>0</v>
      </c>
      <c r="AL293" s="85" t="s">
        <v>1939</v>
      </c>
      <c r="AM293" s="79" t="s">
        <v>2037</v>
      </c>
      <c r="AN293" s="79" t="b">
        <v>0</v>
      </c>
      <c r="AO293" s="85" t="s">
        <v>1920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19</v>
      </c>
      <c r="BC293" s="78" t="str">
        <f>REPLACE(INDEX(GroupVertices[Group],MATCH(Edges[[#This Row],[Vertex 2]],GroupVertices[Vertex],0)),1,1,"")</f>
        <v>19</v>
      </c>
      <c r="BD293" s="48"/>
      <c r="BE293" s="49"/>
      <c r="BF293" s="48"/>
      <c r="BG293" s="49"/>
      <c r="BH293" s="48"/>
      <c r="BI293" s="49"/>
      <c r="BJ293" s="48"/>
      <c r="BK293" s="49"/>
      <c r="BL293" s="48"/>
    </row>
    <row r="294" spans="1:64" ht="15">
      <c r="A294" s="64" t="s">
        <v>393</v>
      </c>
      <c r="B294" s="64" t="s">
        <v>393</v>
      </c>
      <c r="C294" s="65" t="s">
        <v>6162</v>
      </c>
      <c r="D294" s="66">
        <v>3</v>
      </c>
      <c r="E294" s="67" t="s">
        <v>132</v>
      </c>
      <c r="F294" s="68">
        <v>35</v>
      </c>
      <c r="G294" s="65"/>
      <c r="H294" s="69"/>
      <c r="I294" s="70"/>
      <c r="J294" s="70"/>
      <c r="K294" s="34" t="s">
        <v>65</v>
      </c>
      <c r="L294" s="77">
        <v>294</v>
      </c>
      <c r="M294" s="77"/>
      <c r="N294" s="72"/>
      <c r="O294" s="79" t="s">
        <v>176</v>
      </c>
      <c r="P294" s="81">
        <v>43754.06306712963</v>
      </c>
      <c r="Q294" s="79" t="s">
        <v>765</v>
      </c>
      <c r="R294" s="79" t="s">
        <v>894</v>
      </c>
      <c r="S294" s="79" t="s">
        <v>940</v>
      </c>
      <c r="T294" s="79" t="s">
        <v>974</v>
      </c>
      <c r="U294" s="79"/>
      <c r="V294" s="82" t="s">
        <v>1197</v>
      </c>
      <c r="W294" s="81">
        <v>43754.06306712963</v>
      </c>
      <c r="X294" s="82" t="s">
        <v>1435</v>
      </c>
      <c r="Y294" s="79"/>
      <c r="Z294" s="79"/>
      <c r="AA294" s="85" t="s">
        <v>1751</v>
      </c>
      <c r="AB294" s="79"/>
      <c r="AC294" s="79" t="b">
        <v>0</v>
      </c>
      <c r="AD294" s="79">
        <v>0</v>
      </c>
      <c r="AE294" s="85" t="s">
        <v>1939</v>
      </c>
      <c r="AF294" s="79" t="b">
        <v>0</v>
      </c>
      <c r="AG294" s="79" t="s">
        <v>2020</v>
      </c>
      <c r="AH294" s="79"/>
      <c r="AI294" s="85" t="s">
        <v>1939</v>
      </c>
      <c r="AJ294" s="79" t="b">
        <v>0</v>
      </c>
      <c r="AK294" s="79">
        <v>0</v>
      </c>
      <c r="AL294" s="85" t="s">
        <v>1939</v>
      </c>
      <c r="AM294" s="79" t="s">
        <v>2055</v>
      </c>
      <c r="AN294" s="79" t="b">
        <v>0</v>
      </c>
      <c r="AO294" s="85" t="s">
        <v>1751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9.090909090909092</v>
      </c>
      <c r="BF294" s="48">
        <v>1</v>
      </c>
      <c r="BG294" s="49">
        <v>9.090909090909092</v>
      </c>
      <c r="BH294" s="48">
        <v>0</v>
      </c>
      <c r="BI294" s="49">
        <v>0</v>
      </c>
      <c r="BJ294" s="48">
        <v>9</v>
      </c>
      <c r="BK294" s="49">
        <v>81.81818181818181</v>
      </c>
      <c r="BL294" s="48">
        <v>11</v>
      </c>
    </row>
    <row r="295" spans="1:64" ht="15">
      <c r="A295" s="64" t="s">
        <v>394</v>
      </c>
      <c r="B295" s="64" t="s">
        <v>544</v>
      </c>
      <c r="C295" s="65" t="s">
        <v>6162</v>
      </c>
      <c r="D295" s="66">
        <v>3</v>
      </c>
      <c r="E295" s="67" t="s">
        <v>132</v>
      </c>
      <c r="F295" s="68">
        <v>35</v>
      </c>
      <c r="G295" s="65"/>
      <c r="H295" s="69"/>
      <c r="I295" s="70"/>
      <c r="J295" s="70"/>
      <c r="K295" s="34" t="s">
        <v>65</v>
      </c>
      <c r="L295" s="77">
        <v>295</v>
      </c>
      <c r="M295" s="77"/>
      <c r="N295" s="72"/>
      <c r="O295" s="79" t="s">
        <v>591</v>
      </c>
      <c r="P295" s="81">
        <v>43754.10292824074</v>
      </c>
      <c r="Q295" s="79" t="s">
        <v>766</v>
      </c>
      <c r="R295" s="79"/>
      <c r="S295" s="79"/>
      <c r="T295" s="79"/>
      <c r="U295" s="79"/>
      <c r="V295" s="82" t="s">
        <v>1198</v>
      </c>
      <c r="W295" s="81">
        <v>43754.10292824074</v>
      </c>
      <c r="X295" s="82" t="s">
        <v>1436</v>
      </c>
      <c r="Y295" s="79"/>
      <c r="Z295" s="79"/>
      <c r="AA295" s="85" t="s">
        <v>1752</v>
      </c>
      <c r="AB295" s="85" t="s">
        <v>1921</v>
      </c>
      <c r="AC295" s="79" t="b">
        <v>0</v>
      </c>
      <c r="AD295" s="79">
        <v>1</v>
      </c>
      <c r="AE295" s="85" t="s">
        <v>1999</v>
      </c>
      <c r="AF295" s="79" t="b">
        <v>0</v>
      </c>
      <c r="AG295" s="79" t="s">
        <v>2020</v>
      </c>
      <c r="AH295" s="79"/>
      <c r="AI295" s="85" t="s">
        <v>1939</v>
      </c>
      <c r="AJ295" s="79" t="b">
        <v>0</v>
      </c>
      <c r="AK295" s="79">
        <v>0</v>
      </c>
      <c r="AL295" s="85" t="s">
        <v>1939</v>
      </c>
      <c r="AM295" s="79" t="s">
        <v>2036</v>
      </c>
      <c r="AN295" s="79" t="b">
        <v>0</v>
      </c>
      <c r="AO295" s="85" t="s">
        <v>1921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27</v>
      </c>
      <c r="BC295" s="78" t="str">
        <f>REPLACE(INDEX(GroupVertices[Group],MATCH(Edges[[#This Row],[Vertex 2]],GroupVertices[Vertex],0)),1,1,"")</f>
        <v>27</v>
      </c>
      <c r="BD295" s="48"/>
      <c r="BE295" s="49"/>
      <c r="BF295" s="48"/>
      <c r="BG295" s="49"/>
      <c r="BH295" s="48"/>
      <c r="BI295" s="49"/>
      <c r="BJ295" s="48"/>
      <c r="BK295" s="49"/>
      <c r="BL295" s="48"/>
    </row>
    <row r="296" spans="1:64" ht="15">
      <c r="A296" s="64" t="s">
        <v>394</v>
      </c>
      <c r="B296" s="64" t="s">
        <v>545</v>
      </c>
      <c r="C296" s="65" t="s">
        <v>6162</v>
      </c>
      <c r="D296" s="66">
        <v>3</v>
      </c>
      <c r="E296" s="67" t="s">
        <v>132</v>
      </c>
      <c r="F296" s="68">
        <v>35</v>
      </c>
      <c r="G296" s="65"/>
      <c r="H296" s="69"/>
      <c r="I296" s="70"/>
      <c r="J296" s="70"/>
      <c r="K296" s="34" t="s">
        <v>65</v>
      </c>
      <c r="L296" s="77">
        <v>296</v>
      </c>
      <c r="M296" s="77"/>
      <c r="N296" s="72"/>
      <c r="O296" s="79" t="s">
        <v>592</v>
      </c>
      <c r="P296" s="81">
        <v>43754.10292824074</v>
      </c>
      <c r="Q296" s="79" t="s">
        <v>766</v>
      </c>
      <c r="R296" s="79"/>
      <c r="S296" s="79"/>
      <c r="T296" s="79"/>
      <c r="U296" s="79"/>
      <c r="V296" s="82" t="s">
        <v>1198</v>
      </c>
      <c r="W296" s="81">
        <v>43754.10292824074</v>
      </c>
      <c r="X296" s="82" t="s">
        <v>1436</v>
      </c>
      <c r="Y296" s="79"/>
      <c r="Z296" s="79"/>
      <c r="AA296" s="85" t="s">
        <v>1752</v>
      </c>
      <c r="AB296" s="85" t="s">
        <v>1921</v>
      </c>
      <c r="AC296" s="79" t="b">
        <v>0</v>
      </c>
      <c r="AD296" s="79">
        <v>1</v>
      </c>
      <c r="AE296" s="85" t="s">
        <v>1999</v>
      </c>
      <c r="AF296" s="79" t="b">
        <v>0</v>
      </c>
      <c r="AG296" s="79" t="s">
        <v>2020</v>
      </c>
      <c r="AH296" s="79"/>
      <c r="AI296" s="85" t="s">
        <v>1939</v>
      </c>
      <c r="AJ296" s="79" t="b">
        <v>0</v>
      </c>
      <c r="AK296" s="79">
        <v>0</v>
      </c>
      <c r="AL296" s="85" t="s">
        <v>1939</v>
      </c>
      <c r="AM296" s="79" t="s">
        <v>2036</v>
      </c>
      <c r="AN296" s="79" t="b">
        <v>0</v>
      </c>
      <c r="AO296" s="85" t="s">
        <v>1921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27</v>
      </c>
      <c r="BC296" s="78" t="str">
        <f>REPLACE(INDEX(GroupVertices[Group],MATCH(Edges[[#This Row],[Vertex 2]],GroupVertices[Vertex],0)),1,1,"")</f>
        <v>27</v>
      </c>
      <c r="BD296" s="48">
        <v>1</v>
      </c>
      <c r="BE296" s="49">
        <v>2.7027027027027026</v>
      </c>
      <c r="BF296" s="48">
        <v>2</v>
      </c>
      <c r="BG296" s="49">
        <v>5.405405405405405</v>
      </c>
      <c r="BH296" s="48">
        <v>0</v>
      </c>
      <c r="BI296" s="49">
        <v>0</v>
      </c>
      <c r="BJ296" s="48">
        <v>34</v>
      </c>
      <c r="BK296" s="49">
        <v>91.89189189189189</v>
      </c>
      <c r="BL296" s="48">
        <v>37</v>
      </c>
    </row>
    <row r="297" spans="1:64" ht="15">
      <c r="A297" s="64" t="s">
        <v>395</v>
      </c>
      <c r="B297" s="64" t="s">
        <v>395</v>
      </c>
      <c r="C297" s="65" t="s">
        <v>6162</v>
      </c>
      <c r="D297" s="66">
        <v>3</v>
      </c>
      <c r="E297" s="67" t="s">
        <v>132</v>
      </c>
      <c r="F297" s="68">
        <v>35</v>
      </c>
      <c r="G297" s="65"/>
      <c r="H297" s="69"/>
      <c r="I297" s="70"/>
      <c r="J297" s="70"/>
      <c r="K297" s="34" t="s">
        <v>65</v>
      </c>
      <c r="L297" s="77">
        <v>297</v>
      </c>
      <c r="M297" s="77"/>
      <c r="N297" s="72"/>
      <c r="O297" s="79" t="s">
        <v>176</v>
      </c>
      <c r="P297" s="81">
        <v>43754.28868055555</v>
      </c>
      <c r="Q297" s="79" t="s">
        <v>767</v>
      </c>
      <c r="R297" s="79"/>
      <c r="S297" s="79"/>
      <c r="T297" s="79"/>
      <c r="U297" s="79"/>
      <c r="V297" s="82" t="s">
        <v>1199</v>
      </c>
      <c r="W297" s="81">
        <v>43754.28868055555</v>
      </c>
      <c r="X297" s="82" t="s">
        <v>1437</v>
      </c>
      <c r="Y297" s="79"/>
      <c r="Z297" s="79"/>
      <c r="AA297" s="85" t="s">
        <v>1753</v>
      </c>
      <c r="AB297" s="85" t="s">
        <v>1922</v>
      </c>
      <c r="AC297" s="79" t="b">
        <v>0</v>
      </c>
      <c r="AD297" s="79">
        <v>4</v>
      </c>
      <c r="AE297" s="85" t="s">
        <v>2000</v>
      </c>
      <c r="AF297" s="79" t="b">
        <v>0</v>
      </c>
      <c r="AG297" s="79" t="s">
        <v>2020</v>
      </c>
      <c r="AH297" s="79"/>
      <c r="AI297" s="85" t="s">
        <v>1939</v>
      </c>
      <c r="AJ297" s="79" t="b">
        <v>0</v>
      </c>
      <c r="AK297" s="79">
        <v>0</v>
      </c>
      <c r="AL297" s="85" t="s">
        <v>1939</v>
      </c>
      <c r="AM297" s="79" t="s">
        <v>2035</v>
      </c>
      <c r="AN297" s="79" t="b">
        <v>0</v>
      </c>
      <c r="AO297" s="85" t="s">
        <v>1922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1</v>
      </c>
      <c r="BE297" s="49">
        <v>6.666666666666667</v>
      </c>
      <c r="BF297" s="48">
        <v>0</v>
      </c>
      <c r="BG297" s="49">
        <v>0</v>
      </c>
      <c r="BH297" s="48">
        <v>0</v>
      </c>
      <c r="BI297" s="49">
        <v>0</v>
      </c>
      <c r="BJ297" s="48">
        <v>14</v>
      </c>
      <c r="BK297" s="49">
        <v>93.33333333333333</v>
      </c>
      <c r="BL297" s="48">
        <v>15</v>
      </c>
    </row>
    <row r="298" spans="1:64" ht="15">
      <c r="A298" s="64" t="s">
        <v>396</v>
      </c>
      <c r="B298" s="64" t="s">
        <v>396</v>
      </c>
      <c r="C298" s="65" t="s">
        <v>6162</v>
      </c>
      <c r="D298" s="66">
        <v>3</v>
      </c>
      <c r="E298" s="67" t="s">
        <v>132</v>
      </c>
      <c r="F298" s="68">
        <v>35</v>
      </c>
      <c r="G298" s="65"/>
      <c r="H298" s="69"/>
      <c r="I298" s="70"/>
      <c r="J298" s="70"/>
      <c r="K298" s="34" t="s">
        <v>65</v>
      </c>
      <c r="L298" s="77">
        <v>298</v>
      </c>
      <c r="M298" s="77"/>
      <c r="N298" s="72"/>
      <c r="O298" s="79" t="s">
        <v>176</v>
      </c>
      <c r="P298" s="81">
        <v>43754.35045138889</v>
      </c>
      <c r="Q298" s="79" t="s">
        <v>768</v>
      </c>
      <c r="R298" s="79"/>
      <c r="S298" s="79"/>
      <c r="T298" s="79"/>
      <c r="U298" s="79"/>
      <c r="V298" s="82" t="s">
        <v>1200</v>
      </c>
      <c r="W298" s="81">
        <v>43754.35045138889</v>
      </c>
      <c r="X298" s="82" t="s">
        <v>1438</v>
      </c>
      <c r="Y298" s="79"/>
      <c r="Z298" s="79"/>
      <c r="AA298" s="85" t="s">
        <v>1754</v>
      </c>
      <c r="AB298" s="79"/>
      <c r="AC298" s="79" t="b">
        <v>0</v>
      </c>
      <c r="AD298" s="79">
        <v>2</v>
      </c>
      <c r="AE298" s="85" t="s">
        <v>1939</v>
      </c>
      <c r="AF298" s="79" t="b">
        <v>0</v>
      </c>
      <c r="AG298" s="79" t="s">
        <v>2020</v>
      </c>
      <c r="AH298" s="79"/>
      <c r="AI298" s="85" t="s">
        <v>1939</v>
      </c>
      <c r="AJ298" s="79" t="b">
        <v>0</v>
      </c>
      <c r="AK298" s="79">
        <v>0</v>
      </c>
      <c r="AL298" s="85" t="s">
        <v>1939</v>
      </c>
      <c r="AM298" s="79" t="s">
        <v>2037</v>
      </c>
      <c r="AN298" s="79" t="b">
        <v>0</v>
      </c>
      <c r="AO298" s="85" t="s">
        <v>1754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5</v>
      </c>
      <c r="BK298" s="49">
        <v>100</v>
      </c>
      <c r="BL298" s="48">
        <v>5</v>
      </c>
    </row>
    <row r="299" spans="1:64" ht="15">
      <c r="A299" s="64" t="s">
        <v>397</v>
      </c>
      <c r="B299" s="64" t="s">
        <v>397</v>
      </c>
      <c r="C299" s="65" t="s">
        <v>6163</v>
      </c>
      <c r="D299" s="66">
        <v>5.333333333333334</v>
      </c>
      <c r="E299" s="67" t="s">
        <v>136</v>
      </c>
      <c r="F299" s="68">
        <v>27.333333333333332</v>
      </c>
      <c r="G299" s="65"/>
      <c r="H299" s="69"/>
      <c r="I299" s="70"/>
      <c r="J299" s="70"/>
      <c r="K299" s="34" t="s">
        <v>65</v>
      </c>
      <c r="L299" s="77">
        <v>299</v>
      </c>
      <c r="M299" s="77"/>
      <c r="N299" s="72"/>
      <c r="O299" s="79" t="s">
        <v>176</v>
      </c>
      <c r="P299" s="81">
        <v>43749.74725694444</v>
      </c>
      <c r="Q299" s="79" t="s">
        <v>769</v>
      </c>
      <c r="R299" s="82" t="s">
        <v>895</v>
      </c>
      <c r="S299" s="79" t="s">
        <v>924</v>
      </c>
      <c r="T299" s="79"/>
      <c r="U299" s="79"/>
      <c r="V299" s="82" t="s">
        <v>1201</v>
      </c>
      <c r="W299" s="81">
        <v>43749.74725694444</v>
      </c>
      <c r="X299" s="82" t="s">
        <v>1439</v>
      </c>
      <c r="Y299" s="79"/>
      <c r="Z299" s="79"/>
      <c r="AA299" s="85" t="s">
        <v>1755</v>
      </c>
      <c r="AB299" s="79"/>
      <c r="AC299" s="79" t="b">
        <v>0</v>
      </c>
      <c r="AD299" s="79">
        <v>0</v>
      </c>
      <c r="AE299" s="85" t="s">
        <v>1939</v>
      </c>
      <c r="AF299" s="79" t="b">
        <v>0</v>
      </c>
      <c r="AG299" s="79" t="s">
        <v>2020</v>
      </c>
      <c r="AH299" s="79"/>
      <c r="AI299" s="85" t="s">
        <v>1939</v>
      </c>
      <c r="AJ299" s="79" t="b">
        <v>0</v>
      </c>
      <c r="AK299" s="79">
        <v>0</v>
      </c>
      <c r="AL299" s="85" t="s">
        <v>1939</v>
      </c>
      <c r="AM299" s="79" t="s">
        <v>2056</v>
      </c>
      <c r="AN299" s="79" t="b">
        <v>0</v>
      </c>
      <c r="AO299" s="85" t="s">
        <v>1755</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v>1</v>
      </c>
      <c r="BE299" s="49">
        <v>8.333333333333334</v>
      </c>
      <c r="BF299" s="48">
        <v>0</v>
      </c>
      <c r="BG299" s="49">
        <v>0</v>
      </c>
      <c r="BH299" s="48">
        <v>0</v>
      </c>
      <c r="BI299" s="49">
        <v>0</v>
      </c>
      <c r="BJ299" s="48">
        <v>11</v>
      </c>
      <c r="BK299" s="49">
        <v>91.66666666666667</v>
      </c>
      <c r="BL299" s="48">
        <v>12</v>
      </c>
    </row>
    <row r="300" spans="1:64" ht="15">
      <c r="A300" s="64" t="s">
        <v>397</v>
      </c>
      <c r="B300" s="64" t="s">
        <v>397</v>
      </c>
      <c r="C300" s="65" t="s">
        <v>6163</v>
      </c>
      <c r="D300" s="66">
        <v>5.333333333333334</v>
      </c>
      <c r="E300" s="67" t="s">
        <v>136</v>
      </c>
      <c r="F300" s="68">
        <v>27.333333333333332</v>
      </c>
      <c r="G300" s="65"/>
      <c r="H300" s="69"/>
      <c r="I300" s="70"/>
      <c r="J300" s="70"/>
      <c r="K300" s="34" t="s">
        <v>65</v>
      </c>
      <c r="L300" s="77">
        <v>300</v>
      </c>
      <c r="M300" s="77"/>
      <c r="N300" s="72"/>
      <c r="O300" s="79" t="s">
        <v>176</v>
      </c>
      <c r="P300" s="81">
        <v>43754.45559027778</v>
      </c>
      <c r="Q300" s="79" t="s">
        <v>770</v>
      </c>
      <c r="R300" s="82" t="s">
        <v>896</v>
      </c>
      <c r="S300" s="79" t="s">
        <v>924</v>
      </c>
      <c r="T300" s="79"/>
      <c r="U300" s="79"/>
      <c r="V300" s="82" t="s">
        <v>1201</v>
      </c>
      <c r="W300" s="81">
        <v>43754.45559027778</v>
      </c>
      <c r="X300" s="82" t="s">
        <v>1440</v>
      </c>
      <c r="Y300" s="79"/>
      <c r="Z300" s="79"/>
      <c r="AA300" s="85" t="s">
        <v>1756</v>
      </c>
      <c r="AB300" s="79"/>
      <c r="AC300" s="79" t="b">
        <v>0</v>
      </c>
      <c r="AD300" s="79">
        <v>0</v>
      </c>
      <c r="AE300" s="85" t="s">
        <v>1939</v>
      </c>
      <c r="AF300" s="79" t="b">
        <v>0</v>
      </c>
      <c r="AG300" s="79" t="s">
        <v>2020</v>
      </c>
      <c r="AH300" s="79"/>
      <c r="AI300" s="85" t="s">
        <v>1939</v>
      </c>
      <c r="AJ300" s="79" t="b">
        <v>0</v>
      </c>
      <c r="AK300" s="79">
        <v>0</v>
      </c>
      <c r="AL300" s="85" t="s">
        <v>1939</v>
      </c>
      <c r="AM300" s="79" t="s">
        <v>2056</v>
      </c>
      <c r="AN300" s="79" t="b">
        <v>0</v>
      </c>
      <c r="AO300" s="85" t="s">
        <v>1756</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4</v>
      </c>
      <c r="BK300" s="49">
        <v>100</v>
      </c>
      <c r="BL300" s="48">
        <v>4</v>
      </c>
    </row>
    <row r="301" spans="1:64" ht="15">
      <c r="A301" s="64" t="s">
        <v>398</v>
      </c>
      <c r="B301" s="64" t="s">
        <v>546</v>
      </c>
      <c r="C301" s="65" t="s">
        <v>6163</v>
      </c>
      <c r="D301" s="66">
        <v>5.333333333333334</v>
      </c>
      <c r="E301" s="67" t="s">
        <v>136</v>
      </c>
      <c r="F301" s="68">
        <v>27.333333333333332</v>
      </c>
      <c r="G301" s="65"/>
      <c r="H301" s="69"/>
      <c r="I301" s="70"/>
      <c r="J301" s="70"/>
      <c r="K301" s="34" t="s">
        <v>65</v>
      </c>
      <c r="L301" s="77">
        <v>301</v>
      </c>
      <c r="M301" s="77"/>
      <c r="N301" s="72"/>
      <c r="O301" s="79" t="s">
        <v>591</v>
      </c>
      <c r="P301" s="81">
        <v>43754.52108796296</v>
      </c>
      <c r="Q301" s="79" t="s">
        <v>771</v>
      </c>
      <c r="R301" s="82" t="s">
        <v>897</v>
      </c>
      <c r="S301" s="79" t="s">
        <v>941</v>
      </c>
      <c r="T301" s="79" t="s">
        <v>975</v>
      </c>
      <c r="U301" s="82" t="s">
        <v>1003</v>
      </c>
      <c r="V301" s="82" t="s">
        <v>1003</v>
      </c>
      <c r="W301" s="81">
        <v>43754.52108796296</v>
      </c>
      <c r="X301" s="82" t="s">
        <v>1441</v>
      </c>
      <c r="Y301" s="79"/>
      <c r="Z301" s="79"/>
      <c r="AA301" s="85" t="s">
        <v>1757</v>
      </c>
      <c r="AB301" s="85" t="s">
        <v>1923</v>
      </c>
      <c r="AC301" s="79" t="b">
        <v>0</v>
      </c>
      <c r="AD301" s="79">
        <v>1</v>
      </c>
      <c r="AE301" s="85" t="s">
        <v>2001</v>
      </c>
      <c r="AF301" s="79" t="b">
        <v>0</v>
      </c>
      <c r="AG301" s="79" t="s">
        <v>2020</v>
      </c>
      <c r="AH301" s="79"/>
      <c r="AI301" s="85" t="s">
        <v>1939</v>
      </c>
      <c r="AJ301" s="79" t="b">
        <v>0</v>
      </c>
      <c r="AK301" s="79">
        <v>0</v>
      </c>
      <c r="AL301" s="85" t="s">
        <v>1939</v>
      </c>
      <c r="AM301" s="79" t="s">
        <v>2037</v>
      </c>
      <c r="AN301" s="79" t="b">
        <v>0</v>
      </c>
      <c r="AO301" s="85" t="s">
        <v>1923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18</v>
      </c>
      <c r="BC301" s="78" t="str">
        <f>REPLACE(INDEX(GroupVertices[Group],MATCH(Edges[[#This Row],[Vertex 2]],GroupVertices[Vertex],0)),1,1,"")</f>
        <v>18</v>
      </c>
      <c r="BD301" s="48"/>
      <c r="BE301" s="49"/>
      <c r="BF301" s="48"/>
      <c r="BG301" s="49"/>
      <c r="BH301" s="48"/>
      <c r="BI301" s="49"/>
      <c r="BJ301" s="48"/>
      <c r="BK301" s="49"/>
      <c r="BL301" s="48"/>
    </row>
    <row r="302" spans="1:64" ht="15">
      <c r="A302" s="64" t="s">
        <v>398</v>
      </c>
      <c r="B302" s="64" t="s">
        <v>546</v>
      </c>
      <c r="C302" s="65" t="s">
        <v>6163</v>
      </c>
      <c r="D302" s="66">
        <v>5.333333333333334</v>
      </c>
      <c r="E302" s="67" t="s">
        <v>136</v>
      </c>
      <c r="F302" s="68">
        <v>27.333333333333332</v>
      </c>
      <c r="G302" s="65"/>
      <c r="H302" s="69"/>
      <c r="I302" s="70"/>
      <c r="J302" s="70"/>
      <c r="K302" s="34" t="s">
        <v>65</v>
      </c>
      <c r="L302" s="77">
        <v>302</v>
      </c>
      <c r="M302" s="77"/>
      <c r="N302" s="72"/>
      <c r="O302" s="79" t="s">
        <v>591</v>
      </c>
      <c r="P302" s="81">
        <v>43754.52415509259</v>
      </c>
      <c r="Q302" s="79" t="s">
        <v>772</v>
      </c>
      <c r="R302" s="79"/>
      <c r="S302" s="79"/>
      <c r="T302" s="79" t="s">
        <v>976</v>
      </c>
      <c r="U302" s="79"/>
      <c r="V302" s="82" t="s">
        <v>1202</v>
      </c>
      <c r="W302" s="81">
        <v>43754.52415509259</v>
      </c>
      <c r="X302" s="82" t="s">
        <v>1442</v>
      </c>
      <c r="Y302" s="79"/>
      <c r="Z302" s="79"/>
      <c r="AA302" s="85" t="s">
        <v>1758</v>
      </c>
      <c r="AB302" s="85" t="s">
        <v>1757</v>
      </c>
      <c r="AC302" s="79" t="b">
        <v>0</v>
      </c>
      <c r="AD302" s="79">
        <v>0</v>
      </c>
      <c r="AE302" s="85" t="s">
        <v>2002</v>
      </c>
      <c r="AF302" s="79" t="b">
        <v>0</v>
      </c>
      <c r="AG302" s="79" t="s">
        <v>2020</v>
      </c>
      <c r="AH302" s="79"/>
      <c r="AI302" s="85" t="s">
        <v>1939</v>
      </c>
      <c r="AJ302" s="79" t="b">
        <v>0</v>
      </c>
      <c r="AK302" s="79">
        <v>0</v>
      </c>
      <c r="AL302" s="85" t="s">
        <v>1939</v>
      </c>
      <c r="AM302" s="79" t="s">
        <v>2037</v>
      </c>
      <c r="AN302" s="79" t="b">
        <v>0</v>
      </c>
      <c r="AO302" s="85" t="s">
        <v>1757</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18</v>
      </c>
      <c r="BC302" s="78" t="str">
        <f>REPLACE(INDEX(GroupVertices[Group],MATCH(Edges[[#This Row],[Vertex 2]],GroupVertices[Vertex],0)),1,1,"")</f>
        <v>18</v>
      </c>
      <c r="BD302" s="48"/>
      <c r="BE302" s="49"/>
      <c r="BF302" s="48"/>
      <c r="BG302" s="49"/>
      <c r="BH302" s="48"/>
      <c r="BI302" s="49"/>
      <c r="BJ302" s="48"/>
      <c r="BK302" s="49"/>
      <c r="BL302" s="48"/>
    </row>
    <row r="303" spans="1:64" ht="15">
      <c r="A303" s="64" t="s">
        <v>398</v>
      </c>
      <c r="B303" s="64" t="s">
        <v>547</v>
      </c>
      <c r="C303" s="65" t="s">
        <v>6163</v>
      </c>
      <c r="D303" s="66">
        <v>5.333333333333334</v>
      </c>
      <c r="E303" s="67" t="s">
        <v>136</v>
      </c>
      <c r="F303" s="68">
        <v>27.333333333333332</v>
      </c>
      <c r="G303" s="65"/>
      <c r="H303" s="69"/>
      <c r="I303" s="70"/>
      <c r="J303" s="70"/>
      <c r="K303" s="34" t="s">
        <v>65</v>
      </c>
      <c r="L303" s="77">
        <v>303</v>
      </c>
      <c r="M303" s="77"/>
      <c r="N303" s="72"/>
      <c r="O303" s="79" t="s">
        <v>591</v>
      </c>
      <c r="P303" s="81">
        <v>43754.52108796296</v>
      </c>
      <c r="Q303" s="79" t="s">
        <v>771</v>
      </c>
      <c r="R303" s="82" t="s">
        <v>897</v>
      </c>
      <c r="S303" s="79" t="s">
        <v>941</v>
      </c>
      <c r="T303" s="79" t="s">
        <v>975</v>
      </c>
      <c r="U303" s="82" t="s">
        <v>1003</v>
      </c>
      <c r="V303" s="82" t="s">
        <v>1003</v>
      </c>
      <c r="W303" s="81">
        <v>43754.52108796296</v>
      </c>
      <c r="X303" s="82" t="s">
        <v>1441</v>
      </c>
      <c r="Y303" s="79"/>
      <c r="Z303" s="79"/>
      <c r="AA303" s="85" t="s">
        <v>1757</v>
      </c>
      <c r="AB303" s="85" t="s">
        <v>1923</v>
      </c>
      <c r="AC303" s="79" t="b">
        <v>0</v>
      </c>
      <c r="AD303" s="79">
        <v>1</v>
      </c>
      <c r="AE303" s="85" t="s">
        <v>2001</v>
      </c>
      <c r="AF303" s="79" t="b">
        <v>0</v>
      </c>
      <c r="AG303" s="79" t="s">
        <v>2020</v>
      </c>
      <c r="AH303" s="79"/>
      <c r="AI303" s="85" t="s">
        <v>1939</v>
      </c>
      <c r="AJ303" s="79" t="b">
        <v>0</v>
      </c>
      <c r="AK303" s="79">
        <v>0</v>
      </c>
      <c r="AL303" s="85" t="s">
        <v>1939</v>
      </c>
      <c r="AM303" s="79" t="s">
        <v>2037</v>
      </c>
      <c r="AN303" s="79" t="b">
        <v>0</v>
      </c>
      <c r="AO303" s="85" t="s">
        <v>1923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18</v>
      </c>
      <c r="BC303" s="78" t="str">
        <f>REPLACE(INDEX(GroupVertices[Group],MATCH(Edges[[#This Row],[Vertex 2]],GroupVertices[Vertex],0)),1,1,"")</f>
        <v>18</v>
      </c>
      <c r="BD303" s="48"/>
      <c r="BE303" s="49"/>
      <c r="BF303" s="48"/>
      <c r="BG303" s="49"/>
      <c r="BH303" s="48"/>
      <c r="BI303" s="49"/>
      <c r="BJ303" s="48"/>
      <c r="BK303" s="49"/>
      <c r="BL303" s="48"/>
    </row>
    <row r="304" spans="1:64" ht="15">
      <c r="A304" s="64" t="s">
        <v>398</v>
      </c>
      <c r="B304" s="64" t="s">
        <v>547</v>
      </c>
      <c r="C304" s="65" t="s">
        <v>6163</v>
      </c>
      <c r="D304" s="66">
        <v>5.333333333333334</v>
      </c>
      <c r="E304" s="67" t="s">
        <v>136</v>
      </c>
      <c r="F304" s="68">
        <v>27.333333333333332</v>
      </c>
      <c r="G304" s="65"/>
      <c r="H304" s="69"/>
      <c r="I304" s="70"/>
      <c r="J304" s="70"/>
      <c r="K304" s="34" t="s">
        <v>65</v>
      </c>
      <c r="L304" s="77">
        <v>304</v>
      </c>
      <c r="M304" s="77"/>
      <c r="N304" s="72"/>
      <c r="O304" s="79" t="s">
        <v>591</v>
      </c>
      <c r="P304" s="81">
        <v>43754.52415509259</v>
      </c>
      <c r="Q304" s="79" t="s">
        <v>772</v>
      </c>
      <c r="R304" s="79"/>
      <c r="S304" s="79"/>
      <c r="T304" s="79" t="s">
        <v>976</v>
      </c>
      <c r="U304" s="79"/>
      <c r="V304" s="82" t="s">
        <v>1202</v>
      </c>
      <c r="W304" s="81">
        <v>43754.52415509259</v>
      </c>
      <c r="X304" s="82" t="s">
        <v>1442</v>
      </c>
      <c r="Y304" s="79"/>
      <c r="Z304" s="79"/>
      <c r="AA304" s="85" t="s">
        <v>1758</v>
      </c>
      <c r="AB304" s="85" t="s">
        <v>1757</v>
      </c>
      <c r="AC304" s="79" t="b">
        <v>0</v>
      </c>
      <c r="AD304" s="79">
        <v>0</v>
      </c>
      <c r="AE304" s="85" t="s">
        <v>2002</v>
      </c>
      <c r="AF304" s="79" t="b">
        <v>0</v>
      </c>
      <c r="AG304" s="79" t="s">
        <v>2020</v>
      </c>
      <c r="AH304" s="79"/>
      <c r="AI304" s="85" t="s">
        <v>1939</v>
      </c>
      <c r="AJ304" s="79" t="b">
        <v>0</v>
      </c>
      <c r="AK304" s="79">
        <v>0</v>
      </c>
      <c r="AL304" s="85" t="s">
        <v>1939</v>
      </c>
      <c r="AM304" s="79" t="s">
        <v>2037</v>
      </c>
      <c r="AN304" s="79" t="b">
        <v>0</v>
      </c>
      <c r="AO304" s="85" t="s">
        <v>1757</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18</v>
      </c>
      <c r="BC304" s="78" t="str">
        <f>REPLACE(INDEX(GroupVertices[Group],MATCH(Edges[[#This Row],[Vertex 2]],GroupVertices[Vertex],0)),1,1,"")</f>
        <v>18</v>
      </c>
      <c r="BD304" s="48"/>
      <c r="BE304" s="49"/>
      <c r="BF304" s="48"/>
      <c r="BG304" s="49"/>
      <c r="BH304" s="48"/>
      <c r="BI304" s="49"/>
      <c r="BJ304" s="48"/>
      <c r="BK304" s="49"/>
      <c r="BL304" s="48"/>
    </row>
    <row r="305" spans="1:64" ht="15">
      <c r="A305" s="64" t="s">
        <v>398</v>
      </c>
      <c r="B305" s="64" t="s">
        <v>548</v>
      </c>
      <c r="C305" s="65" t="s">
        <v>6163</v>
      </c>
      <c r="D305" s="66">
        <v>5.333333333333334</v>
      </c>
      <c r="E305" s="67" t="s">
        <v>136</v>
      </c>
      <c r="F305" s="68">
        <v>27.333333333333332</v>
      </c>
      <c r="G305" s="65"/>
      <c r="H305" s="69"/>
      <c r="I305" s="70"/>
      <c r="J305" s="70"/>
      <c r="K305" s="34" t="s">
        <v>65</v>
      </c>
      <c r="L305" s="77">
        <v>305</v>
      </c>
      <c r="M305" s="77"/>
      <c r="N305" s="72"/>
      <c r="O305" s="79" t="s">
        <v>592</v>
      </c>
      <c r="P305" s="81">
        <v>43754.52108796296</v>
      </c>
      <c r="Q305" s="79" t="s">
        <v>771</v>
      </c>
      <c r="R305" s="82" t="s">
        <v>897</v>
      </c>
      <c r="S305" s="79" t="s">
        <v>941</v>
      </c>
      <c r="T305" s="79" t="s">
        <v>975</v>
      </c>
      <c r="U305" s="82" t="s">
        <v>1003</v>
      </c>
      <c r="V305" s="82" t="s">
        <v>1003</v>
      </c>
      <c r="W305" s="81">
        <v>43754.52108796296</v>
      </c>
      <c r="X305" s="82" t="s">
        <v>1441</v>
      </c>
      <c r="Y305" s="79"/>
      <c r="Z305" s="79"/>
      <c r="AA305" s="85" t="s">
        <v>1757</v>
      </c>
      <c r="AB305" s="85" t="s">
        <v>1923</v>
      </c>
      <c r="AC305" s="79" t="b">
        <v>0</v>
      </c>
      <c r="AD305" s="79">
        <v>1</v>
      </c>
      <c r="AE305" s="85" t="s">
        <v>2001</v>
      </c>
      <c r="AF305" s="79" t="b">
        <v>0</v>
      </c>
      <c r="AG305" s="79" t="s">
        <v>2020</v>
      </c>
      <c r="AH305" s="79"/>
      <c r="AI305" s="85" t="s">
        <v>1939</v>
      </c>
      <c r="AJ305" s="79" t="b">
        <v>0</v>
      </c>
      <c r="AK305" s="79">
        <v>0</v>
      </c>
      <c r="AL305" s="85" t="s">
        <v>1939</v>
      </c>
      <c r="AM305" s="79" t="s">
        <v>2037</v>
      </c>
      <c r="AN305" s="79" t="b">
        <v>0</v>
      </c>
      <c r="AO305" s="85" t="s">
        <v>1923</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18</v>
      </c>
      <c r="BC305" s="78" t="str">
        <f>REPLACE(INDEX(GroupVertices[Group],MATCH(Edges[[#This Row],[Vertex 2]],GroupVertices[Vertex],0)),1,1,"")</f>
        <v>18</v>
      </c>
      <c r="BD305" s="48">
        <v>2</v>
      </c>
      <c r="BE305" s="49">
        <v>5.405405405405405</v>
      </c>
      <c r="BF305" s="48">
        <v>1</v>
      </c>
      <c r="BG305" s="49">
        <v>2.7027027027027026</v>
      </c>
      <c r="BH305" s="48">
        <v>0</v>
      </c>
      <c r="BI305" s="49">
        <v>0</v>
      </c>
      <c r="BJ305" s="48">
        <v>34</v>
      </c>
      <c r="BK305" s="49">
        <v>91.89189189189189</v>
      </c>
      <c r="BL305" s="48">
        <v>37</v>
      </c>
    </row>
    <row r="306" spans="1:64" ht="15">
      <c r="A306" s="64" t="s">
        <v>398</v>
      </c>
      <c r="B306" s="64" t="s">
        <v>548</v>
      </c>
      <c r="C306" s="65" t="s">
        <v>6163</v>
      </c>
      <c r="D306" s="66">
        <v>5.333333333333334</v>
      </c>
      <c r="E306" s="67" t="s">
        <v>136</v>
      </c>
      <c r="F306" s="68">
        <v>27.333333333333332</v>
      </c>
      <c r="G306" s="65"/>
      <c r="H306" s="69"/>
      <c r="I306" s="70"/>
      <c r="J306" s="70"/>
      <c r="K306" s="34" t="s">
        <v>65</v>
      </c>
      <c r="L306" s="77">
        <v>306</v>
      </c>
      <c r="M306" s="77"/>
      <c r="N306" s="72"/>
      <c r="O306" s="79" t="s">
        <v>592</v>
      </c>
      <c r="P306" s="81">
        <v>43754.52415509259</v>
      </c>
      <c r="Q306" s="79" t="s">
        <v>772</v>
      </c>
      <c r="R306" s="79"/>
      <c r="S306" s="79"/>
      <c r="T306" s="79" t="s">
        <v>976</v>
      </c>
      <c r="U306" s="79"/>
      <c r="V306" s="82" t="s">
        <v>1202</v>
      </c>
      <c r="W306" s="81">
        <v>43754.52415509259</v>
      </c>
      <c r="X306" s="82" t="s">
        <v>1442</v>
      </c>
      <c r="Y306" s="79"/>
      <c r="Z306" s="79"/>
      <c r="AA306" s="85" t="s">
        <v>1758</v>
      </c>
      <c r="AB306" s="85" t="s">
        <v>1757</v>
      </c>
      <c r="AC306" s="79" t="b">
        <v>0</v>
      </c>
      <c r="AD306" s="79">
        <v>0</v>
      </c>
      <c r="AE306" s="85" t="s">
        <v>2002</v>
      </c>
      <c r="AF306" s="79" t="b">
        <v>0</v>
      </c>
      <c r="AG306" s="79" t="s">
        <v>2020</v>
      </c>
      <c r="AH306" s="79"/>
      <c r="AI306" s="85" t="s">
        <v>1939</v>
      </c>
      <c r="AJ306" s="79" t="b">
        <v>0</v>
      </c>
      <c r="AK306" s="79">
        <v>0</v>
      </c>
      <c r="AL306" s="85" t="s">
        <v>1939</v>
      </c>
      <c r="AM306" s="79" t="s">
        <v>2037</v>
      </c>
      <c r="AN306" s="79" t="b">
        <v>0</v>
      </c>
      <c r="AO306" s="85" t="s">
        <v>1757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18</v>
      </c>
      <c r="BC306" s="78" t="str">
        <f>REPLACE(INDEX(GroupVertices[Group],MATCH(Edges[[#This Row],[Vertex 2]],GroupVertices[Vertex],0)),1,1,"")</f>
        <v>18</v>
      </c>
      <c r="BD306" s="48">
        <v>2</v>
      </c>
      <c r="BE306" s="49">
        <v>4.25531914893617</v>
      </c>
      <c r="BF306" s="48">
        <v>1</v>
      </c>
      <c r="BG306" s="49">
        <v>2.127659574468085</v>
      </c>
      <c r="BH306" s="48">
        <v>0</v>
      </c>
      <c r="BI306" s="49">
        <v>0</v>
      </c>
      <c r="BJ306" s="48">
        <v>44</v>
      </c>
      <c r="BK306" s="49">
        <v>93.61702127659575</v>
      </c>
      <c r="BL306" s="48">
        <v>47</v>
      </c>
    </row>
    <row r="307" spans="1:64" ht="15">
      <c r="A307" s="64" t="s">
        <v>399</v>
      </c>
      <c r="B307" s="64" t="s">
        <v>549</v>
      </c>
      <c r="C307" s="65" t="s">
        <v>6162</v>
      </c>
      <c r="D307" s="66">
        <v>3</v>
      </c>
      <c r="E307" s="67" t="s">
        <v>132</v>
      </c>
      <c r="F307" s="68">
        <v>35</v>
      </c>
      <c r="G307" s="65"/>
      <c r="H307" s="69"/>
      <c r="I307" s="70"/>
      <c r="J307" s="70"/>
      <c r="K307" s="34" t="s">
        <v>65</v>
      </c>
      <c r="L307" s="77">
        <v>307</v>
      </c>
      <c r="M307" s="77"/>
      <c r="N307" s="72"/>
      <c r="O307" s="79" t="s">
        <v>591</v>
      </c>
      <c r="P307" s="81">
        <v>43754.586481481485</v>
      </c>
      <c r="Q307" s="79" t="s">
        <v>773</v>
      </c>
      <c r="R307" s="79"/>
      <c r="S307" s="79"/>
      <c r="T307" s="79"/>
      <c r="U307" s="79"/>
      <c r="V307" s="82" t="s">
        <v>1203</v>
      </c>
      <c r="W307" s="81">
        <v>43754.586481481485</v>
      </c>
      <c r="X307" s="82" t="s">
        <v>1443</v>
      </c>
      <c r="Y307" s="79"/>
      <c r="Z307" s="79"/>
      <c r="AA307" s="85" t="s">
        <v>1759</v>
      </c>
      <c r="AB307" s="79"/>
      <c r="AC307" s="79" t="b">
        <v>0</v>
      </c>
      <c r="AD307" s="79">
        <v>4</v>
      </c>
      <c r="AE307" s="85" t="s">
        <v>1939</v>
      </c>
      <c r="AF307" s="79" t="b">
        <v>0</v>
      </c>
      <c r="AG307" s="79" t="s">
        <v>2020</v>
      </c>
      <c r="AH307" s="79"/>
      <c r="AI307" s="85" t="s">
        <v>1939</v>
      </c>
      <c r="AJ307" s="79" t="b">
        <v>0</v>
      </c>
      <c r="AK307" s="79">
        <v>0</v>
      </c>
      <c r="AL307" s="85" t="s">
        <v>1939</v>
      </c>
      <c r="AM307" s="79" t="s">
        <v>2037</v>
      </c>
      <c r="AN307" s="79" t="b">
        <v>0</v>
      </c>
      <c r="AO307" s="85" t="s">
        <v>1759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47</v>
      </c>
      <c r="BC307" s="78" t="str">
        <f>REPLACE(INDEX(GroupVertices[Group],MATCH(Edges[[#This Row],[Vertex 2]],GroupVertices[Vertex],0)),1,1,"")</f>
        <v>47</v>
      </c>
      <c r="BD307" s="48">
        <v>1</v>
      </c>
      <c r="BE307" s="49">
        <v>6.25</v>
      </c>
      <c r="BF307" s="48">
        <v>1</v>
      </c>
      <c r="BG307" s="49">
        <v>6.25</v>
      </c>
      <c r="BH307" s="48">
        <v>0</v>
      </c>
      <c r="BI307" s="49">
        <v>0</v>
      </c>
      <c r="BJ307" s="48">
        <v>14</v>
      </c>
      <c r="BK307" s="49">
        <v>87.5</v>
      </c>
      <c r="BL307" s="48">
        <v>16</v>
      </c>
    </row>
    <row r="308" spans="1:64" ht="15">
      <c r="A308" s="64" t="s">
        <v>400</v>
      </c>
      <c r="B308" s="64" t="s">
        <v>550</v>
      </c>
      <c r="C308" s="65" t="s">
        <v>6162</v>
      </c>
      <c r="D308" s="66">
        <v>3</v>
      </c>
      <c r="E308" s="67" t="s">
        <v>132</v>
      </c>
      <c r="F308" s="68">
        <v>35</v>
      </c>
      <c r="G308" s="65"/>
      <c r="H308" s="69"/>
      <c r="I308" s="70"/>
      <c r="J308" s="70"/>
      <c r="K308" s="34" t="s">
        <v>65</v>
      </c>
      <c r="L308" s="77">
        <v>308</v>
      </c>
      <c r="M308" s="77"/>
      <c r="N308" s="72"/>
      <c r="O308" s="79" t="s">
        <v>591</v>
      </c>
      <c r="P308" s="81">
        <v>43754.61927083333</v>
      </c>
      <c r="Q308" s="79" t="s">
        <v>774</v>
      </c>
      <c r="R308" s="79"/>
      <c r="S308" s="79"/>
      <c r="T308" s="79"/>
      <c r="U308" s="79"/>
      <c r="V308" s="82" t="s">
        <v>1204</v>
      </c>
      <c r="W308" s="81">
        <v>43754.61927083333</v>
      </c>
      <c r="X308" s="82" t="s">
        <v>1444</v>
      </c>
      <c r="Y308" s="79"/>
      <c r="Z308" s="79"/>
      <c r="AA308" s="85" t="s">
        <v>1760</v>
      </c>
      <c r="AB308" s="85" t="s">
        <v>1924</v>
      </c>
      <c r="AC308" s="79" t="b">
        <v>0</v>
      </c>
      <c r="AD308" s="79">
        <v>2</v>
      </c>
      <c r="AE308" s="85" t="s">
        <v>2003</v>
      </c>
      <c r="AF308" s="79" t="b">
        <v>0</v>
      </c>
      <c r="AG308" s="79" t="s">
        <v>2020</v>
      </c>
      <c r="AH308" s="79"/>
      <c r="AI308" s="85" t="s">
        <v>1939</v>
      </c>
      <c r="AJ308" s="79" t="b">
        <v>0</v>
      </c>
      <c r="AK308" s="79">
        <v>0</v>
      </c>
      <c r="AL308" s="85" t="s">
        <v>1939</v>
      </c>
      <c r="AM308" s="79" t="s">
        <v>2036</v>
      </c>
      <c r="AN308" s="79" t="b">
        <v>0</v>
      </c>
      <c r="AO308" s="85" t="s">
        <v>1924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10</v>
      </c>
      <c r="BC308" s="78" t="str">
        <f>REPLACE(INDEX(GroupVertices[Group],MATCH(Edges[[#This Row],[Vertex 2]],GroupVertices[Vertex],0)),1,1,"")</f>
        <v>10</v>
      </c>
      <c r="BD308" s="48"/>
      <c r="BE308" s="49"/>
      <c r="BF308" s="48"/>
      <c r="BG308" s="49"/>
      <c r="BH308" s="48"/>
      <c r="BI308" s="49"/>
      <c r="BJ308" s="48"/>
      <c r="BK308" s="49"/>
      <c r="BL308" s="48"/>
    </row>
    <row r="309" spans="1:64" ht="15">
      <c r="A309" s="64" t="s">
        <v>400</v>
      </c>
      <c r="B309" s="64" t="s">
        <v>551</v>
      </c>
      <c r="C309" s="65" t="s">
        <v>6162</v>
      </c>
      <c r="D309" s="66">
        <v>3</v>
      </c>
      <c r="E309" s="67" t="s">
        <v>132</v>
      </c>
      <c r="F309" s="68">
        <v>35</v>
      </c>
      <c r="G309" s="65"/>
      <c r="H309" s="69"/>
      <c r="I309" s="70"/>
      <c r="J309" s="70"/>
      <c r="K309" s="34" t="s">
        <v>65</v>
      </c>
      <c r="L309" s="77">
        <v>309</v>
      </c>
      <c r="M309" s="77"/>
      <c r="N309" s="72"/>
      <c r="O309" s="79" t="s">
        <v>591</v>
      </c>
      <c r="P309" s="81">
        <v>43754.61927083333</v>
      </c>
      <c r="Q309" s="79" t="s">
        <v>774</v>
      </c>
      <c r="R309" s="79"/>
      <c r="S309" s="79"/>
      <c r="T309" s="79"/>
      <c r="U309" s="79"/>
      <c r="V309" s="82" t="s">
        <v>1204</v>
      </c>
      <c r="W309" s="81">
        <v>43754.61927083333</v>
      </c>
      <c r="X309" s="82" t="s">
        <v>1444</v>
      </c>
      <c r="Y309" s="79"/>
      <c r="Z309" s="79"/>
      <c r="AA309" s="85" t="s">
        <v>1760</v>
      </c>
      <c r="AB309" s="85" t="s">
        <v>1924</v>
      </c>
      <c r="AC309" s="79" t="b">
        <v>0</v>
      </c>
      <c r="AD309" s="79">
        <v>2</v>
      </c>
      <c r="AE309" s="85" t="s">
        <v>2003</v>
      </c>
      <c r="AF309" s="79" t="b">
        <v>0</v>
      </c>
      <c r="AG309" s="79" t="s">
        <v>2020</v>
      </c>
      <c r="AH309" s="79"/>
      <c r="AI309" s="85" t="s">
        <v>1939</v>
      </c>
      <c r="AJ309" s="79" t="b">
        <v>0</v>
      </c>
      <c r="AK309" s="79">
        <v>0</v>
      </c>
      <c r="AL309" s="85" t="s">
        <v>1939</v>
      </c>
      <c r="AM309" s="79" t="s">
        <v>2036</v>
      </c>
      <c r="AN309" s="79" t="b">
        <v>0</v>
      </c>
      <c r="AO309" s="85" t="s">
        <v>1924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10</v>
      </c>
      <c r="BC309" s="78" t="str">
        <f>REPLACE(INDEX(GroupVertices[Group],MATCH(Edges[[#This Row],[Vertex 2]],GroupVertices[Vertex],0)),1,1,"")</f>
        <v>10</v>
      </c>
      <c r="BD309" s="48"/>
      <c r="BE309" s="49"/>
      <c r="BF309" s="48"/>
      <c r="BG309" s="49"/>
      <c r="BH309" s="48"/>
      <c r="BI309" s="49"/>
      <c r="BJ309" s="48"/>
      <c r="BK309" s="49"/>
      <c r="BL309" s="48"/>
    </row>
    <row r="310" spans="1:64" ht="15">
      <c r="A310" s="64" t="s">
        <v>400</v>
      </c>
      <c r="B310" s="64" t="s">
        <v>552</v>
      </c>
      <c r="C310" s="65" t="s">
        <v>6162</v>
      </c>
      <c r="D310" s="66">
        <v>3</v>
      </c>
      <c r="E310" s="67" t="s">
        <v>132</v>
      </c>
      <c r="F310" s="68">
        <v>35</v>
      </c>
      <c r="G310" s="65"/>
      <c r="H310" s="69"/>
      <c r="I310" s="70"/>
      <c r="J310" s="70"/>
      <c r="K310" s="34" t="s">
        <v>65</v>
      </c>
      <c r="L310" s="77">
        <v>310</v>
      </c>
      <c r="M310" s="77"/>
      <c r="N310" s="72"/>
      <c r="O310" s="79" t="s">
        <v>591</v>
      </c>
      <c r="P310" s="81">
        <v>43754.61927083333</v>
      </c>
      <c r="Q310" s="79" t="s">
        <v>774</v>
      </c>
      <c r="R310" s="79"/>
      <c r="S310" s="79"/>
      <c r="T310" s="79"/>
      <c r="U310" s="79"/>
      <c r="V310" s="82" t="s">
        <v>1204</v>
      </c>
      <c r="W310" s="81">
        <v>43754.61927083333</v>
      </c>
      <c r="X310" s="82" t="s">
        <v>1444</v>
      </c>
      <c r="Y310" s="79"/>
      <c r="Z310" s="79"/>
      <c r="AA310" s="85" t="s">
        <v>1760</v>
      </c>
      <c r="AB310" s="85" t="s">
        <v>1924</v>
      </c>
      <c r="AC310" s="79" t="b">
        <v>0</v>
      </c>
      <c r="AD310" s="79">
        <v>2</v>
      </c>
      <c r="AE310" s="85" t="s">
        <v>2003</v>
      </c>
      <c r="AF310" s="79" t="b">
        <v>0</v>
      </c>
      <c r="AG310" s="79" t="s">
        <v>2020</v>
      </c>
      <c r="AH310" s="79"/>
      <c r="AI310" s="85" t="s">
        <v>1939</v>
      </c>
      <c r="AJ310" s="79" t="b">
        <v>0</v>
      </c>
      <c r="AK310" s="79">
        <v>0</v>
      </c>
      <c r="AL310" s="85" t="s">
        <v>1939</v>
      </c>
      <c r="AM310" s="79" t="s">
        <v>2036</v>
      </c>
      <c r="AN310" s="79" t="b">
        <v>0</v>
      </c>
      <c r="AO310" s="85" t="s">
        <v>1924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10</v>
      </c>
      <c r="BC310" s="78" t="str">
        <f>REPLACE(INDEX(GroupVertices[Group],MATCH(Edges[[#This Row],[Vertex 2]],GroupVertices[Vertex],0)),1,1,"")</f>
        <v>10</v>
      </c>
      <c r="BD310" s="48"/>
      <c r="BE310" s="49"/>
      <c r="BF310" s="48"/>
      <c r="BG310" s="49"/>
      <c r="BH310" s="48"/>
      <c r="BI310" s="49"/>
      <c r="BJ310" s="48"/>
      <c r="BK310" s="49"/>
      <c r="BL310" s="48"/>
    </row>
    <row r="311" spans="1:64" ht="15">
      <c r="A311" s="64" t="s">
        <v>400</v>
      </c>
      <c r="B311" s="64" t="s">
        <v>553</v>
      </c>
      <c r="C311" s="65" t="s">
        <v>6162</v>
      </c>
      <c r="D311" s="66">
        <v>3</v>
      </c>
      <c r="E311" s="67" t="s">
        <v>132</v>
      </c>
      <c r="F311" s="68">
        <v>35</v>
      </c>
      <c r="G311" s="65"/>
      <c r="H311" s="69"/>
      <c r="I311" s="70"/>
      <c r="J311" s="70"/>
      <c r="K311" s="34" t="s">
        <v>65</v>
      </c>
      <c r="L311" s="77">
        <v>311</v>
      </c>
      <c r="M311" s="77"/>
      <c r="N311" s="72"/>
      <c r="O311" s="79" t="s">
        <v>591</v>
      </c>
      <c r="P311" s="81">
        <v>43754.61927083333</v>
      </c>
      <c r="Q311" s="79" t="s">
        <v>774</v>
      </c>
      <c r="R311" s="79"/>
      <c r="S311" s="79"/>
      <c r="T311" s="79"/>
      <c r="U311" s="79"/>
      <c r="V311" s="82" t="s">
        <v>1204</v>
      </c>
      <c r="W311" s="81">
        <v>43754.61927083333</v>
      </c>
      <c r="X311" s="82" t="s">
        <v>1444</v>
      </c>
      <c r="Y311" s="79"/>
      <c r="Z311" s="79"/>
      <c r="AA311" s="85" t="s">
        <v>1760</v>
      </c>
      <c r="AB311" s="85" t="s">
        <v>1924</v>
      </c>
      <c r="AC311" s="79" t="b">
        <v>0</v>
      </c>
      <c r="AD311" s="79">
        <v>2</v>
      </c>
      <c r="AE311" s="85" t="s">
        <v>2003</v>
      </c>
      <c r="AF311" s="79" t="b">
        <v>0</v>
      </c>
      <c r="AG311" s="79" t="s">
        <v>2020</v>
      </c>
      <c r="AH311" s="79"/>
      <c r="AI311" s="85" t="s">
        <v>1939</v>
      </c>
      <c r="AJ311" s="79" t="b">
        <v>0</v>
      </c>
      <c r="AK311" s="79">
        <v>0</v>
      </c>
      <c r="AL311" s="85" t="s">
        <v>1939</v>
      </c>
      <c r="AM311" s="79" t="s">
        <v>2036</v>
      </c>
      <c r="AN311" s="79" t="b">
        <v>0</v>
      </c>
      <c r="AO311" s="85" t="s">
        <v>1924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10</v>
      </c>
      <c r="BC311" s="78" t="str">
        <f>REPLACE(INDEX(GroupVertices[Group],MATCH(Edges[[#This Row],[Vertex 2]],GroupVertices[Vertex],0)),1,1,"")</f>
        <v>10</v>
      </c>
      <c r="BD311" s="48"/>
      <c r="BE311" s="49"/>
      <c r="BF311" s="48"/>
      <c r="BG311" s="49"/>
      <c r="BH311" s="48"/>
      <c r="BI311" s="49"/>
      <c r="BJ311" s="48"/>
      <c r="BK311" s="49"/>
      <c r="BL311" s="48"/>
    </row>
    <row r="312" spans="1:64" ht="15">
      <c r="A312" s="64" t="s">
        <v>400</v>
      </c>
      <c r="B312" s="64" t="s">
        <v>554</v>
      </c>
      <c r="C312" s="65" t="s">
        <v>6162</v>
      </c>
      <c r="D312" s="66">
        <v>3</v>
      </c>
      <c r="E312" s="67" t="s">
        <v>132</v>
      </c>
      <c r="F312" s="68">
        <v>35</v>
      </c>
      <c r="G312" s="65"/>
      <c r="H312" s="69"/>
      <c r="I312" s="70"/>
      <c r="J312" s="70"/>
      <c r="K312" s="34" t="s">
        <v>65</v>
      </c>
      <c r="L312" s="77">
        <v>312</v>
      </c>
      <c r="M312" s="77"/>
      <c r="N312" s="72"/>
      <c r="O312" s="79" t="s">
        <v>591</v>
      </c>
      <c r="P312" s="81">
        <v>43754.61927083333</v>
      </c>
      <c r="Q312" s="79" t="s">
        <v>774</v>
      </c>
      <c r="R312" s="79"/>
      <c r="S312" s="79"/>
      <c r="T312" s="79"/>
      <c r="U312" s="79"/>
      <c r="V312" s="82" t="s">
        <v>1204</v>
      </c>
      <c r="W312" s="81">
        <v>43754.61927083333</v>
      </c>
      <c r="X312" s="82" t="s">
        <v>1444</v>
      </c>
      <c r="Y312" s="79"/>
      <c r="Z312" s="79"/>
      <c r="AA312" s="85" t="s">
        <v>1760</v>
      </c>
      <c r="AB312" s="85" t="s">
        <v>1924</v>
      </c>
      <c r="AC312" s="79" t="b">
        <v>0</v>
      </c>
      <c r="AD312" s="79">
        <v>2</v>
      </c>
      <c r="AE312" s="85" t="s">
        <v>2003</v>
      </c>
      <c r="AF312" s="79" t="b">
        <v>0</v>
      </c>
      <c r="AG312" s="79" t="s">
        <v>2020</v>
      </c>
      <c r="AH312" s="79"/>
      <c r="AI312" s="85" t="s">
        <v>1939</v>
      </c>
      <c r="AJ312" s="79" t="b">
        <v>0</v>
      </c>
      <c r="AK312" s="79">
        <v>0</v>
      </c>
      <c r="AL312" s="85" t="s">
        <v>1939</v>
      </c>
      <c r="AM312" s="79" t="s">
        <v>2036</v>
      </c>
      <c r="AN312" s="79" t="b">
        <v>0</v>
      </c>
      <c r="AO312" s="85" t="s">
        <v>1924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10</v>
      </c>
      <c r="BC312" s="78" t="str">
        <f>REPLACE(INDEX(GroupVertices[Group],MATCH(Edges[[#This Row],[Vertex 2]],GroupVertices[Vertex],0)),1,1,"")</f>
        <v>10</v>
      </c>
      <c r="BD312" s="48"/>
      <c r="BE312" s="49"/>
      <c r="BF312" s="48"/>
      <c r="BG312" s="49"/>
      <c r="BH312" s="48"/>
      <c r="BI312" s="49"/>
      <c r="BJ312" s="48"/>
      <c r="BK312" s="49"/>
      <c r="BL312" s="48"/>
    </row>
    <row r="313" spans="1:64" ht="15">
      <c r="A313" s="64" t="s">
        <v>400</v>
      </c>
      <c r="B313" s="64" t="s">
        <v>555</v>
      </c>
      <c r="C313" s="65" t="s">
        <v>6162</v>
      </c>
      <c r="D313" s="66">
        <v>3</v>
      </c>
      <c r="E313" s="67" t="s">
        <v>132</v>
      </c>
      <c r="F313" s="68">
        <v>35</v>
      </c>
      <c r="G313" s="65"/>
      <c r="H313" s="69"/>
      <c r="I313" s="70"/>
      <c r="J313" s="70"/>
      <c r="K313" s="34" t="s">
        <v>65</v>
      </c>
      <c r="L313" s="77">
        <v>313</v>
      </c>
      <c r="M313" s="77"/>
      <c r="N313" s="72"/>
      <c r="O313" s="79" t="s">
        <v>592</v>
      </c>
      <c r="P313" s="81">
        <v>43754.61927083333</v>
      </c>
      <c r="Q313" s="79" t="s">
        <v>774</v>
      </c>
      <c r="R313" s="79"/>
      <c r="S313" s="79"/>
      <c r="T313" s="79"/>
      <c r="U313" s="79"/>
      <c r="V313" s="82" t="s">
        <v>1204</v>
      </c>
      <c r="W313" s="81">
        <v>43754.61927083333</v>
      </c>
      <c r="X313" s="82" t="s">
        <v>1444</v>
      </c>
      <c r="Y313" s="79"/>
      <c r="Z313" s="79"/>
      <c r="AA313" s="85" t="s">
        <v>1760</v>
      </c>
      <c r="AB313" s="85" t="s">
        <v>1924</v>
      </c>
      <c r="AC313" s="79" t="b">
        <v>0</v>
      </c>
      <c r="AD313" s="79">
        <v>2</v>
      </c>
      <c r="AE313" s="85" t="s">
        <v>2003</v>
      </c>
      <c r="AF313" s="79" t="b">
        <v>0</v>
      </c>
      <c r="AG313" s="79" t="s">
        <v>2020</v>
      </c>
      <c r="AH313" s="79"/>
      <c r="AI313" s="85" t="s">
        <v>1939</v>
      </c>
      <c r="AJ313" s="79" t="b">
        <v>0</v>
      </c>
      <c r="AK313" s="79">
        <v>0</v>
      </c>
      <c r="AL313" s="85" t="s">
        <v>1939</v>
      </c>
      <c r="AM313" s="79" t="s">
        <v>2036</v>
      </c>
      <c r="AN313" s="79" t="b">
        <v>0</v>
      </c>
      <c r="AO313" s="85" t="s">
        <v>1924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10</v>
      </c>
      <c r="BC313" s="78" t="str">
        <f>REPLACE(INDEX(GroupVertices[Group],MATCH(Edges[[#This Row],[Vertex 2]],GroupVertices[Vertex],0)),1,1,"")</f>
        <v>10</v>
      </c>
      <c r="BD313" s="48">
        <v>1</v>
      </c>
      <c r="BE313" s="49">
        <v>2.6315789473684212</v>
      </c>
      <c r="BF313" s="48">
        <v>0</v>
      </c>
      <c r="BG313" s="49">
        <v>0</v>
      </c>
      <c r="BH313" s="48">
        <v>0</v>
      </c>
      <c r="BI313" s="49">
        <v>0</v>
      </c>
      <c r="BJ313" s="48">
        <v>37</v>
      </c>
      <c r="BK313" s="49">
        <v>97.36842105263158</v>
      </c>
      <c r="BL313" s="48">
        <v>38</v>
      </c>
    </row>
    <row r="314" spans="1:64" ht="15">
      <c r="A314" s="64" t="s">
        <v>401</v>
      </c>
      <c r="B314" s="64" t="s">
        <v>401</v>
      </c>
      <c r="C314" s="65" t="s">
        <v>6162</v>
      </c>
      <c r="D314" s="66">
        <v>3</v>
      </c>
      <c r="E314" s="67" t="s">
        <v>132</v>
      </c>
      <c r="F314" s="68">
        <v>35</v>
      </c>
      <c r="G314" s="65"/>
      <c r="H314" s="69"/>
      <c r="I314" s="70"/>
      <c r="J314" s="70"/>
      <c r="K314" s="34" t="s">
        <v>65</v>
      </c>
      <c r="L314" s="77">
        <v>314</v>
      </c>
      <c r="M314" s="77"/>
      <c r="N314" s="72"/>
      <c r="O314" s="79" t="s">
        <v>176</v>
      </c>
      <c r="P314" s="81">
        <v>43740.72083333333</v>
      </c>
      <c r="Q314" s="79" t="s">
        <v>775</v>
      </c>
      <c r="R314" s="82" t="s">
        <v>898</v>
      </c>
      <c r="S314" s="79" t="s">
        <v>921</v>
      </c>
      <c r="T314" s="79"/>
      <c r="U314" s="82" t="s">
        <v>1004</v>
      </c>
      <c r="V314" s="82" t="s">
        <v>1004</v>
      </c>
      <c r="W314" s="81">
        <v>43740.72083333333</v>
      </c>
      <c r="X314" s="82" t="s">
        <v>1445</v>
      </c>
      <c r="Y314" s="79"/>
      <c r="Z314" s="79"/>
      <c r="AA314" s="85" t="s">
        <v>1761</v>
      </c>
      <c r="AB314" s="79"/>
      <c r="AC314" s="79" t="b">
        <v>0</v>
      </c>
      <c r="AD314" s="79">
        <v>1</v>
      </c>
      <c r="AE314" s="85" t="s">
        <v>1939</v>
      </c>
      <c r="AF314" s="79" t="b">
        <v>0</v>
      </c>
      <c r="AG314" s="79" t="s">
        <v>2020</v>
      </c>
      <c r="AH314" s="79"/>
      <c r="AI314" s="85" t="s">
        <v>1939</v>
      </c>
      <c r="AJ314" s="79" t="b">
        <v>0</v>
      </c>
      <c r="AK314" s="79">
        <v>1</v>
      </c>
      <c r="AL314" s="85" t="s">
        <v>1939</v>
      </c>
      <c r="AM314" s="79" t="s">
        <v>2040</v>
      </c>
      <c r="AN314" s="79" t="b">
        <v>0</v>
      </c>
      <c r="AO314" s="85" t="s">
        <v>1761</v>
      </c>
      <c r="AP314" s="79" t="s">
        <v>2059</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v>0</v>
      </c>
      <c r="BE314" s="49">
        <v>0</v>
      </c>
      <c r="BF314" s="48">
        <v>0</v>
      </c>
      <c r="BG314" s="49">
        <v>0</v>
      </c>
      <c r="BH314" s="48">
        <v>0</v>
      </c>
      <c r="BI314" s="49">
        <v>0</v>
      </c>
      <c r="BJ314" s="48">
        <v>40</v>
      </c>
      <c r="BK314" s="49">
        <v>100</v>
      </c>
      <c r="BL314" s="48">
        <v>40</v>
      </c>
    </row>
    <row r="315" spans="1:64" ht="15">
      <c r="A315" s="64" t="s">
        <v>402</v>
      </c>
      <c r="B315" s="64" t="s">
        <v>401</v>
      </c>
      <c r="C315" s="65" t="s">
        <v>6162</v>
      </c>
      <c r="D315" s="66">
        <v>3</v>
      </c>
      <c r="E315" s="67" t="s">
        <v>132</v>
      </c>
      <c r="F315" s="68">
        <v>35</v>
      </c>
      <c r="G315" s="65"/>
      <c r="H315" s="69"/>
      <c r="I315" s="70"/>
      <c r="J315" s="70"/>
      <c r="K315" s="34" t="s">
        <v>65</v>
      </c>
      <c r="L315" s="77">
        <v>315</v>
      </c>
      <c r="M315" s="77"/>
      <c r="N315" s="72"/>
      <c r="O315" s="79" t="s">
        <v>591</v>
      </c>
      <c r="P315" s="81">
        <v>43746.64232638889</v>
      </c>
      <c r="Q315" s="79" t="s">
        <v>776</v>
      </c>
      <c r="R315" s="79"/>
      <c r="S315" s="79"/>
      <c r="T315" s="79"/>
      <c r="U315" s="79"/>
      <c r="V315" s="82" t="s">
        <v>1205</v>
      </c>
      <c r="W315" s="81">
        <v>43746.64232638889</v>
      </c>
      <c r="X315" s="82" t="s">
        <v>1446</v>
      </c>
      <c r="Y315" s="79"/>
      <c r="Z315" s="79"/>
      <c r="AA315" s="85" t="s">
        <v>1762</v>
      </c>
      <c r="AB315" s="79"/>
      <c r="AC315" s="79" t="b">
        <v>0</v>
      </c>
      <c r="AD315" s="79">
        <v>0</v>
      </c>
      <c r="AE315" s="85" t="s">
        <v>1939</v>
      </c>
      <c r="AF315" s="79" t="b">
        <v>0</v>
      </c>
      <c r="AG315" s="79" t="s">
        <v>2020</v>
      </c>
      <c r="AH315" s="79"/>
      <c r="AI315" s="85" t="s">
        <v>1939</v>
      </c>
      <c r="AJ315" s="79" t="b">
        <v>0</v>
      </c>
      <c r="AK315" s="79">
        <v>1</v>
      </c>
      <c r="AL315" s="85" t="s">
        <v>1761</v>
      </c>
      <c r="AM315" s="79" t="s">
        <v>2038</v>
      </c>
      <c r="AN315" s="79" t="b">
        <v>0</v>
      </c>
      <c r="AO315" s="85" t="s">
        <v>1761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28</v>
      </c>
      <c r="BK315" s="49">
        <v>100</v>
      </c>
      <c r="BL315" s="48">
        <v>28</v>
      </c>
    </row>
    <row r="316" spans="1:64" ht="15">
      <c r="A316" s="64" t="s">
        <v>298</v>
      </c>
      <c r="B316" s="64" t="s">
        <v>402</v>
      </c>
      <c r="C316" s="65" t="s">
        <v>6162</v>
      </c>
      <c r="D316" s="66">
        <v>3</v>
      </c>
      <c r="E316" s="67" t="s">
        <v>132</v>
      </c>
      <c r="F316" s="68">
        <v>35</v>
      </c>
      <c r="G316" s="65"/>
      <c r="H316" s="69"/>
      <c r="I316" s="70"/>
      <c r="J316" s="70"/>
      <c r="K316" s="34" t="s">
        <v>66</v>
      </c>
      <c r="L316" s="77">
        <v>316</v>
      </c>
      <c r="M316" s="77"/>
      <c r="N316" s="72"/>
      <c r="O316" s="79" t="s">
        <v>591</v>
      </c>
      <c r="P316" s="81">
        <v>43747.59086805556</v>
      </c>
      <c r="Q316" s="79" t="s">
        <v>666</v>
      </c>
      <c r="R316" s="79"/>
      <c r="S316" s="79"/>
      <c r="T316" s="79"/>
      <c r="U316" s="79"/>
      <c r="V316" s="82" t="s">
        <v>1109</v>
      </c>
      <c r="W316" s="81">
        <v>43747.59086805556</v>
      </c>
      <c r="X316" s="82" t="s">
        <v>1324</v>
      </c>
      <c r="Y316" s="79"/>
      <c r="Z316" s="79"/>
      <c r="AA316" s="85" t="s">
        <v>1640</v>
      </c>
      <c r="AB316" s="79"/>
      <c r="AC316" s="79" t="b">
        <v>0</v>
      </c>
      <c r="AD316" s="79">
        <v>0</v>
      </c>
      <c r="AE316" s="85" t="s">
        <v>1939</v>
      </c>
      <c r="AF316" s="79" t="b">
        <v>0</v>
      </c>
      <c r="AG316" s="79" t="s">
        <v>2020</v>
      </c>
      <c r="AH316" s="79"/>
      <c r="AI316" s="85" t="s">
        <v>1939</v>
      </c>
      <c r="AJ316" s="79" t="b">
        <v>0</v>
      </c>
      <c r="AK316" s="79">
        <v>3</v>
      </c>
      <c r="AL316" s="85" t="s">
        <v>1763</v>
      </c>
      <c r="AM316" s="79" t="s">
        <v>2045</v>
      </c>
      <c r="AN316" s="79" t="b">
        <v>0</v>
      </c>
      <c r="AO316" s="85" t="s">
        <v>1763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v>2</v>
      </c>
      <c r="BE316" s="49">
        <v>10</v>
      </c>
      <c r="BF316" s="48">
        <v>1</v>
      </c>
      <c r="BG316" s="49">
        <v>5</v>
      </c>
      <c r="BH316" s="48">
        <v>0</v>
      </c>
      <c r="BI316" s="49">
        <v>0</v>
      </c>
      <c r="BJ316" s="48">
        <v>17</v>
      </c>
      <c r="BK316" s="49">
        <v>85</v>
      </c>
      <c r="BL316" s="48">
        <v>20</v>
      </c>
    </row>
    <row r="317" spans="1:64" ht="15">
      <c r="A317" s="64" t="s">
        <v>402</v>
      </c>
      <c r="B317" s="64" t="s">
        <v>298</v>
      </c>
      <c r="C317" s="65" t="s">
        <v>6162</v>
      </c>
      <c r="D317" s="66">
        <v>3</v>
      </c>
      <c r="E317" s="67" t="s">
        <v>132</v>
      </c>
      <c r="F317" s="68">
        <v>35</v>
      </c>
      <c r="G317" s="65"/>
      <c r="H317" s="69"/>
      <c r="I317" s="70"/>
      <c r="J317" s="70"/>
      <c r="K317" s="34" t="s">
        <v>66</v>
      </c>
      <c r="L317" s="77">
        <v>317</v>
      </c>
      <c r="M317" s="77"/>
      <c r="N317" s="72"/>
      <c r="O317" s="79" t="s">
        <v>591</v>
      </c>
      <c r="P317" s="81">
        <v>43747.029282407406</v>
      </c>
      <c r="Q317" s="79" t="s">
        <v>777</v>
      </c>
      <c r="R317" s="82" t="s">
        <v>899</v>
      </c>
      <c r="S317" s="79" t="s">
        <v>928</v>
      </c>
      <c r="T317" s="79"/>
      <c r="U317" s="79"/>
      <c r="V317" s="82" t="s">
        <v>1205</v>
      </c>
      <c r="W317" s="81">
        <v>43747.029282407406</v>
      </c>
      <c r="X317" s="82" t="s">
        <v>1447</v>
      </c>
      <c r="Y317" s="79"/>
      <c r="Z317" s="79"/>
      <c r="AA317" s="85" t="s">
        <v>1763</v>
      </c>
      <c r="AB317" s="79"/>
      <c r="AC317" s="79" t="b">
        <v>0</v>
      </c>
      <c r="AD317" s="79">
        <v>0</v>
      </c>
      <c r="AE317" s="85" t="s">
        <v>1939</v>
      </c>
      <c r="AF317" s="79" t="b">
        <v>0</v>
      </c>
      <c r="AG317" s="79" t="s">
        <v>2020</v>
      </c>
      <c r="AH317" s="79"/>
      <c r="AI317" s="85" t="s">
        <v>1939</v>
      </c>
      <c r="AJ317" s="79" t="b">
        <v>0</v>
      </c>
      <c r="AK317" s="79">
        <v>0</v>
      </c>
      <c r="AL317" s="85" t="s">
        <v>1939</v>
      </c>
      <c r="AM317" s="79" t="s">
        <v>2038</v>
      </c>
      <c r="AN317" s="79" t="b">
        <v>0</v>
      </c>
      <c r="AO317" s="85" t="s">
        <v>1763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402</v>
      </c>
      <c r="B318" s="64" t="s">
        <v>556</v>
      </c>
      <c r="C318" s="65" t="s">
        <v>6162</v>
      </c>
      <c r="D318" s="66">
        <v>3</v>
      </c>
      <c r="E318" s="67" t="s">
        <v>132</v>
      </c>
      <c r="F318" s="68">
        <v>35</v>
      </c>
      <c r="G318" s="65"/>
      <c r="H318" s="69"/>
      <c r="I318" s="70"/>
      <c r="J318" s="70"/>
      <c r="K318" s="34" t="s">
        <v>65</v>
      </c>
      <c r="L318" s="77">
        <v>318</v>
      </c>
      <c r="M318" s="77"/>
      <c r="N318" s="72"/>
      <c r="O318" s="79" t="s">
        <v>591</v>
      </c>
      <c r="P318" s="81">
        <v>43747.689479166664</v>
      </c>
      <c r="Q318" s="79" t="s">
        <v>778</v>
      </c>
      <c r="R318" s="82" t="s">
        <v>900</v>
      </c>
      <c r="S318" s="79" t="s">
        <v>921</v>
      </c>
      <c r="T318" s="79"/>
      <c r="U318" s="79"/>
      <c r="V318" s="82" t="s">
        <v>1205</v>
      </c>
      <c r="W318" s="81">
        <v>43747.689479166664</v>
      </c>
      <c r="X318" s="82" t="s">
        <v>1448</v>
      </c>
      <c r="Y318" s="79"/>
      <c r="Z318" s="79"/>
      <c r="AA318" s="85" t="s">
        <v>1764</v>
      </c>
      <c r="AB318" s="79"/>
      <c r="AC318" s="79" t="b">
        <v>0</v>
      </c>
      <c r="AD318" s="79">
        <v>1</v>
      </c>
      <c r="AE318" s="85" t="s">
        <v>1939</v>
      </c>
      <c r="AF318" s="79" t="b">
        <v>0</v>
      </c>
      <c r="AG318" s="79" t="s">
        <v>2020</v>
      </c>
      <c r="AH318" s="79"/>
      <c r="AI318" s="85" t="s">
        <v>1939</v>
      </c>
      <c r="AJ318" s="79" t="b">
        <v>0</v>
      </c>
      <c r="AK318" s="79">
        <v>0</v>
      </c>
      <c r="AL318" s="85" t="s">
        <v>1939</v>
      </c>
      <c r="AM318" s="79" t="s">
        <v>2041</v>
      </c>
      <c r="AN318" s="79" t="b">
        <v>0</v>
      </c>
      <c r="AO318" s="85" t="s">
        <v>1764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0</v>
      </c>
      <c r="BE318" s="49">
        <v>0</v>
      </c>
      <c r="BF318" s="48">
        <v>0</v>
      </c>
      <c r="BG318" s="49">
        <v>0</v>
      </c>
      <c r="BH318" s="48">
        <v>0</v>
      </c>
      <c r="BI318" s="49">
        <v>0</v>
      </c>
      <c r="BJ318" s="48">
        <v>12</v>
      </c>
      <c r="BK318" s="49">
        <v>100</v>
      </c>
      <c r="BL318" s="48">
        <v>12</v>
      </c>
    </row>
    <row r="319" spans="1:64" ht="15">
      <c r="A319" s="64" t="s">
        <v>402</v>
      </c>
      <c r="B319" s="64" t="s">
        <v>402</v>
      </c>
      <c r="C319" s="65" t="s">
        <v>6164</v>
      </c>
      <c r="D319" s="66">
        <v>7.666666666666667</v>
      </c>
      <c r="E319" s="67" t="s">
        <v>136</v>
      </c>
      <c r="F319" s="68">
        <v>19.666666666666664</v>
      </c>
      <c r="G319" s="65"/>
      <c r="H319" s="69"/>
      <c r="I319" s="70"/>
      <c r="J319" s="70"/>
      <c r="K319" s="34" t="s">
        <v>65</v>
      </c>
      <c r="L319" s="77">
        <v>319</v>
      </c>
      <c r="M319" s="77"/>
      <c r="N319" s="72"/>
      <c r="O319" s="79" t="s">
        <v>176</v>
      </c>
      <c r="P319" s="81">
        <v>43742.54114583333</v>
      </c>
      <c r="Q319" s="79" t="s">
        <v>779</v>
      </c>
      <c r="R319" s="82" t="s">
        <v>901</v>
      </c>
      <c r="S319" s="79" t="s">
        <v>921</v>
      </c>
      <c r="T319" s="79"/>
      <c r="U319" s="82" t="s">
        <v>1005</v>
      </c>
      <c r="V319" s="82" t="s">
        <v>1005</v>
      </c>
      <c r="W319" s="81">
        <v>43742.54114583333</v>
      </c>
      <c r="X319" s="82" t="s">
        <v>1449</v>
      </c>
      <c r="Y319" s="79"/>
      <c r="Z319" s="79"/>
      <c r="AA319" s="85" t="s">
        <v>1765</v>
      </c>
      <c r="AB319" s="79"/>
      <c r="AC319" s="79" t="b">
        <v>0</v>
      </c>
      <c r="AD319" s="79">
        <v>1</v>
      </c>
      <c r="AE319" s="85" t="s">
        <v>1939</v>
      </c>
      <c r="AF319" s="79" t="b">
        <v>0</v>
      </c>
      <c r="AG319" s="79" t="s">
        <v>2026</v>
      </c>
      <c r="AH319" s="79"/>
      <c r="AI319" s="85" t="s">
        <v>1939</v>
      </c>
      <c r="AJ319" s="79" t="b">
        <v>0</v>
      </c>
      <c r="AK319" s="79">
        <v>0</v>
      </c>
      <c r="AL319" s="85" t="s">
        <v>1939</v>
      </c>
      <c r="AM319" s="79" t="s">
        <v>2035</v>
      </c>
      <c r="AN319" s="79" t="b">
        <v>0</v>
      </c>
      <c r="AO319" s="85" t="s">
        <v>1765</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5</v>
      </c>
      <c r="BC319" s="78" t="str">
        <f>REPLACE(INDEX(GroupVertices[Group],MATCH(Edges[[#This Row],[Vertex 2]],GroupVertices[Vertex],0)),1,1,"")</f>
        <v>5</v>
      </c>
      <c r="BD319" s="48">
        <v>0</v>
      </c>
      <c r="BE319" s="49">
        <v>0</v>
      </c>
      <c r="BF319" s="48">
        <v>0</v>
      </c>
      <c r="BG319" s="49">
        <v>0</v>
      </c>
      <c r="BH319" s="48">
        <v>0</v>
      </c>
      <c r="BI319" s="49">
        <v>0</v>
      </c>
      <c r="BJ319" s="48">
        <v>0</v>
      </c>
      <c r="BK319" s="49">
        <v>0</v>
      </c>
      <c r="BL319" s="48">
        <v>0</v>
      </c>
    </row>
    <row r="320" spans="1:64" ht="15">
      <c r="A320" s="64" t="s">
        <v>402</v>
      </c>
      <c r="B320" s="64" t="s">
        <v>402</v>
      </c>
      <c r="C320" s="65" t="s">
        <v>6164</v>
      </c>
      <c r="D320" s="66">
        <v>7.666666666666667</v>
      </c>
      <c r="E320" s="67" t="s">
        <v>136</v>
      </c>
      <c r="F320" s="68">
        <v>19.666666666666664</v>
      </c>
      <c r="G320" s="65"/>
      <c r="H320" s="69"/>
      <c r="I320" s="70"/>
      <c r="J320" s="70"/>
      <c r="K320" s="34" t="s">
        <v>65</v>
      </c>
      <c r="L320" s="77">
        <v>320</v>
      </c>
      <c r="M320" s="77"/>
      <c r="N320" s="72"/>
      <c r="O320" s="79" t="s">
        <v>176</v>
      </c>
      <c r="P320" s="81">
        <v>43742.629537037035</v>
      </c>
      <c r="Q320" s="82" t="s">
        <v>780</v>
      </c>
      <c r="R320" s="82" t="s">
        <v>901</v>
      </c>
      <c r="S320" s="79" t="s">
        <v>921</v>
      </c>
      <c r="T320" s="79"/>
      <c r="U320" s="79"/>
      <c r="V320" s="82" t="s">
        <v>1205</v>
      </c>
      <c r="W320" s="81">
        <v>43742.629537037035</v>
      </c>
      <c r="X320" s="82" t="s">
        <v>1450</v>
      </c>
      <c r="Y320" s="79"/>
      <c r="Z320" s="79"/>
      <c r="AA320" s="85" t="s">
        <v>1766</v>
      </c>
      <c r="AB320" s="79"/>
      <c r="AC320" s="79" t="b">
        <v>0</v>
      </c>
      <c r="AD320" s="79">
        <v>0</v>
      </c>
      <c r="AE320" s="85" t="s">
        <v>1939</v>
      </c>
      <c r="AF320" s="79" t="b">
        <v>0</v>
      </c>
      <c r="AG320" s="79" t="s">
        <v>2026</v>
      </c>
      <c r="AH320" s="79"/>
      <c r="AI320" s="85" t="s">
        <v>1939</v>
      </c>
      <c r="AJ320" s="79" t="b">
        <v>0</v>
      </c>
      <c r="AK320" s="79">
        <v>0</v>
      </c>
      <c r="AL320" s="85" t="s">
        <v>1939</v>
      </c>
      <c r="AM320" s="79" t="s">
        <v>2035</v>
      </c>
      <c r="AN320" s="79" t="b">
        <v>0</v>
      </c>
      <c r="AO320" s="85" t="s">
        <v>1766</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5</v>
      </c>
      <c r="BC320" s="78" t="str">
        <f>REPLACE(INDEX(GroupVertices[Group],MATCH(Edges[[#This Row],[Vertex 2]],GroupVertices[Vertex],0)),1,1,"")</f>
        <v>5</v>
      </c>
      <c r="BD320" s="48">
        <v>0</v>
      </c>
      <c r="BE320" s="49">
        <v>0</v>
      </c>
      <c r="BF320" s="48">
        <v>0</v>
      </c>
      <c r="BG320" s="49">
        <v>0</v>
      </c>
      <c r="BH320" s="48">
        <v>0</v>
      </c>
      <c r="BI320" s="49">
        <v>0</v>
      </c>
      <c r="BJ320" s="48">
        <v>0</v>
      </c>
      <c r="BK320" s="49">
        <v>0</v>
      </c>
      <c r="BL320" s="48">
        <v>0</v>
      </c>
    </row>
    <row r="321" spans="1:64" ht="15">
      <c r="A321" s="64" t="s">
        <v>402</v>
      </c>
      <c r="B321" s="64" t="s">
        <v>432</v>
      </c>
      <c r="C321" s="65" t="s">
        <v>6163</v>
      </c>
      <c r="D321" s="66">
        <v>5.333333333333334</v>
      </c>
      <c r="E321" s="67" t="s">
        <v>136</v>
      </c>
      <c r="F321" s="68">
        <v>27.333333333333332</v>
      </c>
      <c r="G321" s="65"/>
      <c r="H321" s="69"/>
      <c r="I321" s="70"/>
      <c r="J321" s="70"/>
      <c r="K321" s="34" t="s">
        <v>65</v>
      </c>
      <c r="L321" s="77">
        <v>321</v>
      </c>
      <c r="M321" s="77"/>
      <c r="N321" s="72"/>
      <c r="O321" s="79" t="s">
        <v>591</v>
      </c>
      <c r="P321" s="81">
        <v>43747.029282407406</v>
      </c>
      <c r="Q321" s="79" t="s">
        <v>777</v>
      </c>
      <c r="R321" s="82" t="s">
        <v>899</v>
      </c>
      <c r="S321" s="79" t="s">
        <v>928</v>
      </c>
      <c r="T321" s="79"/>
      <c r="U321" s="79"/>
      <c r="V321" s="82" t="s">
        <v>1205</v>
      </c>
      <c r="W321" s="81">
        <v>43747.029282407406</v>
      </c>
      <c r="X321" s="82" t="s">
        <v>1447</v>
      </c>
      <c r="Y321" s="79"/>
      <c r="Z321" s="79"/>
      <c r="AA321" s="85" t="s">
        <v>1763</v>
      </c>
      <c r="AB321" s="79"/>
      <c r="AC321" s="79" t="b">
        <v>0</v>
      </c>
      <c r="AD321" s="79">
        <v>0</v>
      </c>
      <c r="AE321" s="85" t="s">
        <v>1939</v>
      </c>
      <c r="AF321" s="79" t="b">
        <v>0</v>
      </c>
      <c r="AG321" s="79" t="s">
        <v>2020</v>
      </c>
      <c r="AH321" s="79"/>
      <c r="AI321" s="85" t="s">
        <v>1939</v>
      </c>
      <c r="AJ321" s="79" t="b">
        <v>0</v>
      </c>
      <c r="AK321" s="79">
        <v>0</v>
      </c>
      <c r="AL321" s="85" t="s">
        <v>1939</v>
      </c>
      <c r="AM321" s="79" t="s">
        <v>2038</v>
      </c>
      <c r="AN321" s="79" t="b">
        <v>0</v>
      </c>
      <c r="AO321" s="85" t="s">
        <v>1763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5</v>
      </c>
      <c r="BC321" s="78" t="str">
        <f>REPLACE(INDEX(GroupVertices[Group],MATCH(Edges[[#This Row],[Vertex 2]],GroupVertices[Vertex],0)),1,1,"")</f>
        <v>5</v>
      </c>
      <c r="BD321" s="48">
        <v>2</v>
      </c>
      <c r="BE321" s="49">
        <v>11.11111111111111</v>
      </c>
      <c r="BF321" s="48">
        <v>1</v>
      </c>
      <c r="BG321" s="49">
        <v>5.555555555555555</v>
      </c>
      <c r="BH321" s="48">
        <v>0</v>
      </c>
      <c r="BI321" s="49">
        <v>0</v>
      </c>
      <c r="BJ321" s="48">
        <v>15</v>
      </c>
      <c r="BK321" s="49">
        <v>83.33333333333333</v>
      </c>
      <c r="BL321" s="48">
        <v>18</v>
      </c>
    </row>
    <row r="322" spans="1:64" ht="15">
      <c r="A322" s="64" t="s">
        <v>402</v>
      </c>
      <c r="B322" s="64" t="s">
        <v>432</v>
      </c>
      <c r="C322" s="65" t="s">
        <v>6163</v>
      </c>
      <c r="D322" s="66">
        <v>5.333333333333334</v>
      </c>
      <c r="E322" s="67" t="s">
        <v>136</v>
      </c>
      <c r="F322" s="68">
        <v>27.333333333333332</v>
      </c>
      <c r="G322" s="65"/>
      <c r="H322" s="69"/>
      <c r="I322" s="70"/>
      <c r="J322" s="70"/>
      <c r="K322" s="34" t="s">
        <v>65</v>
      </c>
      <c r="L322" s="77">
        <v>322</v>
      </c>
      <c r="M322" s="77"/>
      <c r="N322" s="72"/>
      <c r="O322" s="79" t="s">
        <v>591</v>
      </c>
      <c r="P322" s="81">
        <v>43754.64355324074</v>
      </c>
      <c r="Q322" s="79" t="s">
        <v>781</v>
      </c>
      <c r="R322" s="79"/>
      <c r="S322" s="79"/>
      <c r="T322" s="79" t="s">
        <v>977</v>
      </c>
      <c r="U322" s="79"/>
      <c r="V322" s="82" t="s">
        <v>1205</v>
      </c>
      <c r="W322" s="81">
        <v>43754.64355324074</v>
      </c>
      <c r="X322" s="82" t="s">
        <v>1451</v>
      </c>
      <c r="Y322" s="79"/>
      <c r="Z322" s="79"/>
      <c r="AA322" s="85" t="s">
        <v>1767</v>
      </c>
      <c r="AB322" s="79"/>
      <c r="AC322" s="79" t="b">
        <v>0</v>
      </c>
      <c r="AD322" s="79">
        <v>0</v>
      </c>
      <c r="AE322" s="85" t="s">
        <v>1939</v>
      </c>
      <c r="AF322" s="79" t="b">
        <v>0</v>
      </c>
      <c r="AG322" s="79" t="s">
        <v>2020</v>
      </c>
      <c r="AH322" s="79"/>
      <c r="AI322" s="85" t="s">
        <v>1939</v>
      </c>
      <c r="AJ322" s="79" t="b">
        <v>0</v>
      </c>
      <c r="AK322" s="79">
        <v>1</v>
      </c>
      <c r="AL322" s="85" t="s">
        <v>1852</v>
      </c>
      <c r="AM322" s="79" t="s">
        <v>2035</v>
      </c>
      <c r="AN322" s="79" t="b">
        <v>0</v>
      </c>
      <c r="AO322" s="85" t="s">
        <v>1852</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5</v>
      </c>
      <c r="BC322" s="78" t="str">
        <f>REPLACE(INDEX(GroupVertices[Group],MATCH(Edges[[#This Row],[Vertex 2]],GroupVertices[Vertex],0)),1,1,"")</f>
        <v>5</v>
      </c>
      <c r="BD322" s="48">
        <v>1</v>
      </c>
      <c r="BE322" s="49">
        <v>3.8461538461538463</v>
      </c>
      <c r="BF322" s="48">
        <v>1</v>
      </c>
      <c r="BG322" s="49">
        <v>3.8461538461538463</v>
      </c>
      <c r="BH322" s="48">
        <v>0</v>
      </c>
      <c r="BI322" s="49">
        <v>0</v>
      </c>
      <c r="BJ322" s="48">
        <v>24</v>
      </c>
      <c r="BK322" s="49">
        <v>92.3076923076923</v>
      </c>
      <c r="BL322" s="48">
        <v>26</v>
      </c>
    </row>
    <row r="323" spans="1:64" ht="15">
      <c r="A323" s="64" t="s">
        <v>402</v>
      </c>
      <c r="B323" s="64" t="s">
        <v>402</v>
      </c>
      <c r="C323" s="65" t="s">
        <v>6164</v>
      </c>
      <c r="D323" s="66">
        <v>7.666666666666667</v>
      </c>
      <c r="E323" s="67" t="s">
        <v>136</v>
      </c>
      <c r="F323" s="68">
        <v>19.666666666666664</v>
      </c>
      <c r="G323" s="65"/>
      <c r="H323" s="69"/>
      <c r="I323" s="70"/>
      <c r="J323" s="70"/>
      <c r="K323" s="34" t="s">
        <v>65</v>
      </c>
      <c r="L323" s="77">
        <v>323</v>
      </c>
      <c r="M323" s="77"/>
      <c r="N323" s="72"/>
      <c r="O323" s="79" t="s">
        <v>176</v>
      </c>
      <c r="P323" s="81">
        <v>43754.643912037034</v>
      </c>
      <c r="Q323" s="79" t="s">
        <v>782</v>
      </c>
      <c r="R323" s="82" t="s">
        <v>902</v>
      </c>
      <c r="S323" s="79" t="s">
        <v>928</v>
      </c>
      <c r="T323" s="79"/>
      <c r="U323" s="79"/>
      <c r="V323" s="82" t="s">
        <v>1205</v>
      </c>
      <c r="W323" s="81">
        <v>43754.643912037034</v>
      </c>
      <c r="X323" s="82" t="s">
        <v>1452</v>
      </c>
      <c r="Y323" s="79"/>
      <c r="Z323" s="79"/>
      <c r="AA323" s="85" t="s">
        <v>1768</v>
      </c>
      <c r="AB323" s="79"/>
      <c r="AC323" s="79" t="b">
        <v>0</v>
      </c>
      <c r="AD323" s="79">
        <v>0</v>
      </c>
      <c r="AE323" s="85" t="s">
        <v>1939</v>
      </c>
      <c r="AF323" s="79" t="b">
        <v>0</v>
      </c>
      <c r="AG323" s="79" t="s">
        <v>2020</v>
      </c>
      <c r="AH323" s="79"/>
      <c r="AI323" s="85" t="s">
        <v>1939</v>
      </c>
      <c r="AJ323" s="79" t="b">
        <v>0</v>
      </c>
      <c r="AK323" s="79">
        <v>0</v>
      </c>
      <c r="AL323" s="85" t="s">
        <v>1939</v>
      </c>
      <c r="AM323" s="79" t="s">
        <v>2041</v>
      </c>
      <c r="AN323" s="79" t="b">
        <v>0</v>
      </c>
      <c r="AO323" s="85" t="s">
        <v>1768</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5</v>
      </c>
      <c r="BC323" s="78" t="str">
        <f>REPLACE(INDEX(GroupVertices[Group],MATCH(Edges[[#This Row],[Vertex 2]],GroupVertices[Vertex],0)),1,1,"")</f>
        <v>5</v>
      </c>
      <c r="BD323" s="48">
        <v>1</v>
      </c>
      <c r="BE323" s="49">
        <v>11.11111111111111</v>
      </c>
      <c r="BF323" s="48">
        <v>0</v>
      </c>
      <c r="BG323" s="49">
        <v>0</v>
      </c>
      <c r="BH323" s="48">
        <v>0</v>
      </c>
      <c r="BI323" s="49">
        <v>0</v>
      </c>
      <c r="BJ323" s="48">
        <v>8</v>
      </c>
      <c r="BK323" s="49">
        <v>88.88888888888889</v>
      </c>
      <c r="BL323" s="48">
        <v>9</v>
      </c>
    </row>
    <row r="324" spans="1:64" ht="15">
      <c r="A324" s="64" t="s">
        <v>403</v>
      </c>
      <c r="B324" s="64" t="s">
        <v>403</v>
      </c>
      <c r="C324" s="65" t="s">
        <v>6162</v>
      </c>
      <c r="D324" s="66">
        <v>3</v>
      </c>
      <c r="E324" s="67" t="s">
        <v>132</v>
      </c>
      <c r="F324" s="68">
        <v>35</v>
      </c>
      <c r="G324" s="65"/>
      <c r="H324" s="69"/>
      <c r="I324" s="70"/>
      <c r="J324" s="70"/>
      <c r="K324" s="34" t="s">
        <v>65</v>
      </c>
      <c r="L324" s="77">
        <v>324</v>
      </c>
      <c r="M324" s="77"/>
      <c r="N324" s="72"/>
      <c r="O324" s="79" t="s">
        <v>176</v>
      </c>
      <c r="P324" s="81">
        <v>43754.65951388889</v>
      </c>
      <c r="Q324" s="79" t="s">
        <v>783</v>
      </c>
      <c r="R324" s="79"/>
      <c r="S324" s="79"/>
      <c r="T324" s="79" t="s">
        <v>978</v>
      </c>
      <c r="U324" s="82" t="s">
        <v>1006</v>
      </c>
      <c r="V324" s="82" t="s">
        <v>1006</v>
      </c>
      <c r="W324" s="81">
        <v>43754.65951388889</v>
      </c>
      <c r="X324" s="82" t="s">
        <v>1453</v>
      </c>
      <c r="Y324" s="79"/>
      <c r="Z324" s="79"/>
      <c r="AA324" s="85" t="s">
        <v>1769</v>
      </c>
      <c r="AB324" s="79"/>
      <c r="AC324" s="79" t="b">
        <v>0</v>
      </c>
      <c r="AD324" s="79">
        <v>0</v>
      </c>
      <c r="AE324" s="85" t="s">
        <v>1939</v>
      </c>
      <c r="AF324" s="79" t="b">
        <v>0</v>
      </c>
      <c r="AG324" s="79" t="s">
        <v>2020</v>
      </c>
      <c r="AH324" s="79"/>
      <c r="AI324" s="85" t="s">
        <v>1939</v>
      </c>
      <c r="AJ324" s="79" t="b">
        <v>0</v>
      </c>
      <c r="AK324" s="79">
        <v>0</v>
      </c>
      <c r="AL324" s="85" t="s">
        <v>1939</v>
      </c>
      <c r="AM324" s="79" t="s">
        <v>2035</v>
      </c>
      <c r="AN324" s="79" t="b">
        <v>0</v>
      </c>
      <c r="AO324" s="85" t="s">
        <v>1769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1</v>
      </c>
      <c r="BE324" s="49">
        <v>2.857142857142857</v>
      </c>
      <c r="BF324" s="48">
        <v>0</v>
      </c>
      <c r="BG324" s="49">
        <v>0</v>
      </c>
      <c r="BH324" s="48">
        <v>0</v>
      </c>
      <c r="BI324" s="49">
        <v>0</v>
      </c>
      <c r="BJ324" s="48">
        <v>34</v>
      </c>
      <c r="BK324" s="49">
        <v>97.14285714285714</v>
      </c>
      <c r="BL324" s="48">
        <v>35</v>
      </c>
    </row>
    <row r="325" spans="1:64" ht="15">
      <c r="A325" s="64" t="s">
        <v>404</v>
      </c>
      <c r="B325" s="64" t="s">
        <v>557</v>
      </c>
      <c r="C325" s="65" t="s">
        <v>6162</v>
      </c>
      <c r="D325" s="66">
        <v>3</v>
      </c>
      <c r="E325" s="67" t="s">
        <v>132</v>
      </c>
      <c r="F325" s="68">
        <v>35</v>
      </c>
      <c r="G325" s="65"/>
      <c r="H325" s="69"/>
      <c r="I325" s="70"/>
      <c r="J325" s="70"/>
      <c r="K325" s="34" t="s">
        <v>65</v>
      </c>
      <c r="L325" s="77">
        <v>325</v>
      </c>
      <c r="M325" s="77"/>
      <c r="N325" s="72"/>
      <c r="O325" s="79" t="s">
        <v>592</v>
      </c>
      <c r="P325" s="81">
        <v>43754.72310185185</v>
      </c>
      <c r="Q325" s="79" t="s">
        <v>784</v>
      </c>
      <c r="R325" s="79"/>
      <c r="S325" s="79"/>
      <c r="T325" s="79"/>
      <c r="U325" s="79"/>
      <c r="V325" s="82" t="s">
        <v>1206</v>
      </c>
      <c r="W325" s="81">
        <v>43754.72310185185</v>
      </c>
      <c r="X325" s="82" t="s">
        <v>1454</v>
      </c>
      <c r="Y325" s="79"/>
      <c r="Z325" s="79"/>
      <c r="AA325" s="85" t="s">
        <v>1770</v>
      </c>
      <c r="AB325" s="85" t="s">
        <v>1925</v>
      </c>
      <c r="AC325" s="79" t="b">
        <v>0</v>
      </c>
      <c r="AD325" s="79">
        <v>0</v>
      </c>
      <c r="AE325" s="85" t="s">
        <v>2004</v>
      </c>
      <c r="AF325" s="79" t="b">
        <v>0</v>
      </c>
      <c r="AG325" s="79" t="s">
        <v>2020</v>
      </c>
      <c r="AH325" s="79"/>
      <c r="AI325" s="85" t="s">
        <v>1939</v>
      </c>
      <c r="AJ325" s="79" t="b">
        <v>0</v>
      </c>
      <c r="AK325" s="79">
        <v>0</v>
      </c>
      <c r="AL325" s="85" t="s">
        <v>1939</v>
      </c>
      <c r="AM325" s="79" t="s">
        <v>2037</v>
      </c>
      <c r="AN325" s="79" t="b">
        <v>0</v>
      </c>
      <c r="AO325" s="85" t="s">
        <v>1925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46</v>
      </c>
      <c r="BC325" s="78" t="str">
        <f>REPLACE(INDEX(GroupVertices[Group],MATCH(Edges[[#This Row],[Vertex 2]],GroupVertices[Vertex],0)),1,1,"")</f>
        <v>46</v>
      </c>
      <c r="BD325" s="48">
        <v>0</v>
      </c>
      <c r="BE325" s="49">
        <v>0</v>
      </c>
      <c r="BF325" s="48">
        <v>0</v>
      </c>
      <c r="BG325" s="49">
        <v>0</v>
      </c>
      <c r="BH325" s="48">
        <v>0</v>
      </c>
      <c r="BI325" s="49">
        <v>0</v>
      </c>
      <c r="BJ325" s="48">
        <v>12</v>
      </c>
      <c r="BK325" s="49">
        <v>100</v>
      </c>
      <c r="BL325" s="48">
        <v>12</v>
      </c>
    </row>
    <row r="326" spans="1:64" ht="15">
      <c r="A326" s="64" t="s">
        <v>405</v>
      </c>
      <c r="B326" s="64" t="s">
        <v>405</v>
      </c>
      <c r="C326" s="65" t="s">
        <v>6163</v>
      </c>
      <c r="D326" s="66">
        <v>5.333333333333334</v>
      </c>
      <c r="E326" s="67" t="s">
        <v>136</v>
      </c>
      <c r="F326" s="68">
        <v>27.333333333333332</v>
      </c>
      <c r="G326" s="65"/>
      <c r="H326" s="69"/>
      <c r="I326" s="70"/>
      <c r="J326" s="70"/>
      <c r="K326" s="34" t="s">
        <v>65</v>
      </c>
      <c r="L326" s="77">
        <v>326</v>
      </c>
      <c r="M326" s="77"/>
      <c r="N326" s="72"/>
      <c r="O326" s="79" t="s">
        <v>176</v>
      </c>
      <c r="P326" s="81">
        <v>43753.96052083333</v>
      </c>
      <c r="Q326" s="79" t="s">
        <v>785</v>
      </c>
      <c r="R326" s="79"/>
      <c r="S326" s="79"/>
      <c r="T326" s="79"/>
      <c r="U326" s="79"/>
      <c r="V326" s="82" t="s">
        <v>1207</v>
      </c>
      <c r="W326" s="81">
        <v>43753.96052083333</v>
      </c>
      <c r="X326" s="82" t="s">
        <v>1455</v>
      </c>
      <c r="Y326" s="79"/>
      <c r="Z326" s="79"/>
      <c r="AA326" s="85" t="s">
        <v>1771</v>
      </c>
      <c r="AB326" s="79"/>
      <c r="AC326" s="79" t="b">
        <v>0</v>
      </c>
      <c r="AD326" s="79">
        <v>15</v>
      </c>
      <c r="AE326" s="85" t="s">
        <v>1939</v>
      </c>
      <c r="AF326" s="79" t="b">
        <v>0</v>
      </c>
      <c r="AG326" s="79" t="s">
        <v>2020</v>
      </c>
      <c r="AH326" s="79"/>
      <c r="AI326" s="85" t="s">
        <v>1939</v>
      </c>
      <c r="AJ326" s="79" t="b">
        <v>0</v>
      </c>
      <c r="AK326" s="79">
        <v>2</v>
      </c>
      <c r="AL326" s="85" t="s">
        <v>1939</v>
      </c>
      <c r="AM326" s="79" t="s">
        <v>2035</v>
      </c>
      <c r="AN326" s="79" t="b">
        <v>0</v>
      </c>
      <c r="AO326" s="85" t="s">
        <v>1771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11</v>
      </c>
      <c r="BC326" s="78" t="str">
        <f>REPLACE(INDEX(GroupVertices[Group],MATCH(Edges[[#This Row],[Vertex 2]],GroupVertices[Vertex],0)),1,1,"")</f>
        <v>11</v>
      </c>
      <c r="BD326" s="48">
        <v>0</v>
      </c>
      <c r="BE326" s="49">
        <v>0</v>
      </c>
      <c r="BF326" s="48">
        <v>1</v>
      </c>
      <c r="BG326" s="49">
        <v>4.166666666666667</v>
      </c>
      <c r="BH326" s="48">
        <v>0</v>
      </c>
      <c r="BI326" s="49">
        <v>0</v>
      </c>
      <c r="BJ326" s="48">
        <v>23</v>
      </c>
      <c r="BK326" s="49">
        <v>95.83333333333333</v>
      </c>
      <c r="BL326" s="48">
        <v>24</v>
      </c>
    </row>
    <row r="327" spans="1:64" ht="15">
      <c r="A327" s="64" t="s">
        <v>405</v>
      </c>
      <c r="B327" s="64" t="s">
        <v>405</v>
      </c>
      <c r="C327" s="65" t="s">
        <v>6163</v>
      </c>
      <c r="D327" s="66">
        <v>5.333333333333334</v>
      </c>
      <c r="E327" s="67" t="s">
        <v>136</v>
      </c>
      <c r="F327" s="68">
        <v>27.333333333333332</v>
      </c>
      <c r="G327" s="65"/>
      <c r="H327" s="69"/>
      <c r="I327" s="70"/>
      <c r="J327" s="70"/>
      <c r="K327" s="34" t="s">
        <v>65</v>
      </c>
      <c r="L327" s="77">
        <v>327</v>
      </c>
      <c r="M327" s="77"/>
      <c r="N327" s="72"/>
      <c r="O327" s="79" t="s">
        <v>176</v>
      </c>
      <c r="P327" s="81">
        <v>43754.73789351852</v>
      </c>
      <c r="Q327" s="79" t="s">
        <v>759</v>
      </c>
      <c r="R327" s="79"/>
      <c r="S327" s="79"/>
      <c r="T327" s="79"/>
      <c r="U327" s="79"/>
      <c r="V327" s="82" t="s">
        <v>1207</v>
      </c>
      <c r="W327" s="81">
        <v>43754.73789351852</v>
      </c>
      <c r="X327" s="82" t="s">
        <v>1456</v>
      </c>
      <c r="Y327" s="79"/>
      <c r="Z327" s="79"/>
      <c r="AA327" s="85" t="s">
        <v>1772</v>
      </c>
      <c r="AB327" s="79"/>
      <c r="AC327" s="79" t="b">
        <v>0</v>
      </c>
      <c r="AD327" s="79">
        <v>0</v>
      </c>
      <c r="AE327" s="85" t="s">
        <v>1939</v>
      </c>
      <c r="AF327" s="79" t="b">
        <v>0</v>
      </c>
      <c r="AG327" s="79" t="s">
        <v>2020</v>
      </c>
      <c r="AH327" s="79"/>
      <c r="AI327" s="85" t="s">
        <v>1939</v>
      </c>
      <c r="AJ327" s="79" t="b">
        <v>0</v>
      </c>
      <c r="AK327" s="79">
        <v>3</v>
      </c>
      <c r="AL327" s="85" t="s">
        <v>1771</v>
      </c>
      <c r="AM327" s="79" t="s">
        <v>2035</v>
      </c>
      <c r="AN327" s="79" t="b">
        <v>0</v>
      </c>
      <c r="AO327" s="85" t="s">
        <v>1771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11</v>
      </c>
      <c r="BC327" s="78" t="str">
        <f>REPLACE(INDEX(GroupVertices[Group],MATCH(Edges[[#This Row],[Vertex 2]],GroupVertices[Vertex],0)),1,1,"")</f>
        <v>11</v>
      </c>
      <c r="BD327" s="48">
        <v>0</v>
      </c>
      <c r="BE327" s="49">
        <v>0</v>
      </c>
      <c r="BF327" s="48">
        <v>1</v>
      </c>
      <c r="BG327" s="49">
        <v>3.8461538461538463</v>
      </c>
      <c r="BH327" s="48">
        <v>0</v>
      </c>
      <c r="BI327" s="49">
        <v>0</v>
      </c>
      <c r="BJ327" s="48">
        <v>25</v>
      </c>
      <c r="BK327" s="49">
        <v>96.15384615384616</v>
      </c>
      <c r="BL327" s="48">
        <v>26</v>
      </c>
    </row>
    <row r="328" spans="1:64" ht="15">
      <c r="A328" s="64" t="s">
        <v>406</v>
      </c>
      <c r="B328" s="64" t="s">
        <v>406</v>
      </c>
      <c r="C328" s="65" t="s">
        <v>6162</v>
      </c>
      <c r="D328" s="66">
        <v>3</v>
      </c>
      <c r="E328" s="67" t="s">
        <v>132</v>
      </c>
      <c r="F328" s="68">
        <v>35</v>
      </c>
      <c r="G328" s="65"/>
      <c r="H328" s="69"/>
      <c r="I328" s="70"/>
      <c r="J328" s="70"/>
      <c r="K328" s="34" t="s">
        <v>65</v>
      </c>
      <c r="L328" s="77">
        <v>328</v>
      </c>
      <c r="M328" s="77"/>
      <c r="N328" s="72"/>
      <c r="O328" s="79" t="s">
        <v>176</v>
      </c>
      <c r="P328" s="81">
        <v>43754.805</v>
      </c>
      <c r="Q328" s="79" t="s">
        <v>786</v>
      </c>
      <c r="R328" s="79"/>
      <c r="S328" s="79"/>
      <c r="T328" s="79"/>
      <c r="U328" s="79"/>
      <c r="V328" s="82" t="s">
        <v>1208</v>
      </c>
      <c r="W328" s="81">
        <v>43754.805</v>
      </c>
      <c r="X328" s="82" t="s">
        <v>1457</v>
      </c>
      <c r="Y328" s="79"/>
      <c r="Z328" s="79"/>
      <c r="AA328" s="85" t="s">
        <v>1773</v>
      </c>
      <c r="AB328" s="79"/>
      <c r="AC328" s="79" t="b">
        <v>0</v>
      </c>
      <c r="AD328" s="79">
        <v>0</v>
      </c>
      <c r="AE328" s="85" t="s">
        <v>1939</v>
      </c>
      <c r="AF328" s="79" t="b">
        <v>0</v>
      </c>
      <c r="AG328" s="79" t="s">
        <v>2020</v>
      </c>
      <c r="AH328" s="79"/>
      <c r="AI328" s="85" t="s">
        <v>1939</v>
      </c>
      <c r="AJ328" s="79" t="b">
        <v>0</v>
      </c>
      <c r="AK328" s="79">
        <v>0</v>
      </c>
      <c r="AL328" s="85" t="s">
        <v>1939</v>
      </c>
      <c r="AM328" s="79" t="s">
        <v>2037</v>
      </c>
      <c r="AN328" s="79" t="b">
        <v>0</v>
      </c>
      <c r="AO328" s="85" t="s">
        <v>1773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2</v>
      </c>
      <c r="BE328" s="49">
        <v>5.405405405405405</v>
      </c>
      <c r="BF328" s="48">
        <v>0</v>
      </c>
      <c r="BG328" s="49">
        <v>0</v>
      </c>
      <c r="BH328" s="48">
        <v>0</v>
      </c>
      <c r="BI328" s="49">
        <v>0</v>
      </c>
      <c r="BJ328" s="48">
        <v>35</v>
      </c>
      <c r="BK328" s="49">
        <v>94.5945945945946</v>
      </c>
      <c r="BL328" s="48">
        <v>37</v>
      </c>
    </row>
    <row r="329" spans="1:64" ht="15">
      <c r="A329" s="64" t="s">
        <v>407</v>
      </c>
      <c r="B329" s="64" t="s">
        <v>558</v>
      </c>
      <c r="C329" s="65" t="s">
        <v>6162</v>
      </c>
      <c r="D329" s="66">
        <v>3</v>
      </c>
      <c r="E329" s="67" t="s">
        <v>132</v>
      </c>
      <c r="F329" s="68">
        <v>35</v>
      </c>
      <c r="G329" s="65"/>
      <c r="H329" s="69"/>
      <c r="I329" s="70"/>
      <c r="J329" s="70"/>
      <c r="K329" s="34" t="s">
        <v>65</v>
      </c>
      <c r="L329" s="77">
        <v>329</v>
      </c>
      <c r="M329" s="77"/>
      <c r="N329" s="72"/>
      <c r="O329" s="79" t="s">
        <v>592</v>
      </c>
      <c r="P329" s="81">
        <v>43754.80721064815</v>
      </c>
      <c r="Q329" s="79" t="s">
        <v>787</v>
      </c>
      <c r="R329" s="79"/>
      <c r="S329" s="79"/>
      <c r="T329" s="79"/>
      <c r="U329" s="79"/>
      <c r="V329" s="82" t="s">
        <v>1209</v>
      </c>
      <c r="W329" s="81">
        <v>43754.80721064815</v>
      </c>
      <c r="X329" s="82" t="s">
        <v>1458</v>
      </c>
      <c r="Y329" s="79"/>
      <c r="Z329" s="79"/>
      <c r="AA329" s="85" t="s">
        <v>1774</v>
      </c>
      <c r="AB329" s="85" t="s">
        <v>1926</v>
      </c>
      <c r="AC329" s="79" t="b">
        <v>0</v>
      </c>
      <c r="AD329" s="79">
        <v>0</v>
      </c>
      <c r="AE329" s="85" t="s">
        <v>2005</v>
      </c>
      <c r="AF329" s="79" t="b">
        <v>0</v>
      </c>
      <c r="AG329" s="79" t="s">
        <v>2028</v>
      </c>
      <c r="AH329" s="79"/>
      <c r="AI329" s="85" t="s">
        <v>1939</v>
      </c>
      <c r="AJ329" s="79" t="b">
        <v>0</v>
      </c>
      <c r="AK329" s="79">
        <v>0</v>
      </c>
      <c r="AL329" s="85" t="s">
        <v>1939</v>
      </c>
      <c r="AM329" s="79" t="s">
        <v>2035</v>
      </c>
      <c r="AN329" s="79" t="b">
        <v>0</v>
      </c>
      <c r="AO329" s="85" t="s">
        <v>1926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45</v>
      </c>
      <c r="BC329" s="78" t="str">
        <f>REPLACE(INDEX(GroupVertices[Group],MATCH(Edges[[#This Row],[Vertex 2]],GroupVertices[Vertex],0)),1,1,"")</f>
        <v>45</v>
      </c>
      <c r="BD329" s="48">
        <v>0</v>
      </c>
      <c r="BE329" s="49">
        <v>0</v>
      </c>
      <c r="BF329" s="48">
        <v>0</v>
      </c>
      <c r="BG329" s="49">
        <v>0</v>
      </c>
      <c r="BH329" s="48">
        <v>0</v>
      </c>
      <c r="BI329" s="49">
        <v>0</v>
      </c>
      <c r="BJ329" s="48">
        <v>4</v>
      </c>
      <c r="BK329" s="49">
        <v>100</v>
      </c>
      <c r="BL329" s="48">
        <v>4</v>
      </c>
    </row>
    <row r="330" spans="1:64" ht="15">
      <c r="A330" s="64" t="s">
        <v>408</v>
      </c>
      <c r="B330" s="64" t="s">
        <v>418</v>
      </c>
      <c r="C330" s="65" t="s">
        <v>6162</v>
      </c>
      <c r="D330" s="66">
        <v>3</v>
      </c>
      <c r="E330" s="67" t="s">
        <v>132</v>
      </c>
      <c r="F330" s="68">
        <v>35</v>
      </c>
      <c r="G330" s="65"/>
      <c r="H330" s="69"/>
      <c r="I330" s="70"/>
      <c r="J330" s="70"/>
      <c r="K330" s="34" t="s">
        <v>65</v>
      </c>
      <c r="L330" s="77">
        <v>330</v>
      </c>
      <c r="M330" s="77"/>
      <c r="N330" s="72"/>
      <c r="O330" s="79" t="s">
        <v>591</v>
      </c>
      <c r="P330" s="81">
        <v>43742.74989583333</v>
      </c>
      <c r="Q330" s="79" t="s">
        <v>788</v>
      </c>
      <c r="R330" s="79"/>
      <c r="S330" s="79"/>
      <c r="T330" s="79"/>
      <c r="U330" s="82" t="s">
        <v>1007</v>
      </c>
      <c r="V330" s="82" t="s">
        <v>1007</v>
      </c>
      <c r="W330" s="81">
        <v>43742.74989583333</v>
      </c>
      <c r="X330" s="82" t="s">
        <v>1459</v>
      </c>
      <c r="Y330" s="79"/>
      <c r="Z330" s="79"/>
      <c r="AA330" s="85" t="s">
        <v>1775</v>
      </c>
      <c r="AB330" s="79"/>
      <c r="AC330" s="79" t="b">
        <v>0</v>
      </c>
      <c r="AD330" s="79">
        <v>1723</v>
      </c>
      <c r="AE330" s="85" t="s">
        <v>1939</v>
      </c>
      <c r="AF330" s="79" t="b">
        <v>0</v>
      </c>
      <c r="AG330" s="79" t="s">
        <v>2020</v>
      </c>
      <c r="AH330" s="79"/>
      <c r="AI330" s="85" t="s">
        <v>1939</v>
      </c>
      <c r="AJ330" s="79" t="b">
        <v>0</v>
      </c>
      <c r="AK330" s="79">
        <v>234</v>
      </c>
      <c r="AL330" s="85" t="s">
        <v>1939</v>
      </c>
      <c r="AM330" s="79" t="s">
        <v>2036</v>
      </c>
      <c r="AN330" s="79" t="b">
        <v>0</v>
      </c>
      <c r="AO330" s="85" t="s">
        <v>1775</v>
      </c>
      <c r="AP330" s="79" t="s">
        <v>2059</v>
      </c>
      <c r="AQ330" s="79">
        <v>0</v>
      </c>
      <c r="AR330" s="79">
        <v>0</v>
      </c>
      <c r="AS330" s="79"/>
      <c r="AT330" s="79"/>
      <c r="AU330" s="79"/>
      <c r="AV330" s="79"/>
      <c r="AW330" s="79"/>
      <c r="AX330" s="79"/>
      <c r="AY330" s="79"/>
      <c r="AZ330" s="79"/>
      <c r="BA330">
        <v>1</v>
      </c>
      <c r="BB330" s="78" t="str">
        <f>REPLACE(INDEX(GroupVertices[Group],MATCH(Edges[[#This Row],[Vertex 1]],GroupVertices[Vertex],0)),1,1,"")</f>
        <v>4</v>
      </c>
      <c r="BC330" s="78" t="str">
        <f>REPLACE(INDEX(GroupVertices[Group],MATCH(Edges[[#This Row],[Vertex 2]],GroupVertices[Vertex],0)),1,1,"")</f>
        <v>4</v>
      </c>
      <c r="BD330" s="48">
        <v>1</v>
      </c>
      <c r="BE330" s="49">
        <v>11.11111111111111</v>
      </c>
      <c r="BF330" s="48">
        <v>0</v>
      </c>
      <c r="BG330" s="49">
        <v>0</v>
      </c>
      <c r="BH330" s="48">
        <v>0</v>
      </c>
      <c r="BI330" s="49">
        <v>0</v>
      </c>
      <c r="BJ330" s="48">
        <v>8</v>
      </c>
      <c r="BK330" s="49">
        <v>88.88888888888889</v>
      </c>
      <c r="BL330" s="48">
        <v>9</v>
      </c>
    </row>
    <row r="331" spans="1:64" ht="15">
      <c r="A331" s="64" t="s">
        <v>409</v>
      </c>
      <c r="B331" s="64" t="s">
        <v>408</v>
      </c>
      <c r="C331" s="65" t="s">
        <v>6162</v>
      </c>
      <c r="D331" s="66">
        <v>3</v>
      </c>
      <c r="E331" s="67" t="s">
        <v>132</v>
      </c>
      <c r="F331" s="68">
        <v>35</v>
      </c>
      <c r="G331" s="65"/>
      <c r="H331" s="69"/>
      <c r="I331" s="70"/>
      <c r="J331" s="70"/>
      <c r="K331" s="34" t="s">
        <v>65</v>
      </c>
      <c r="L331" s="77">
        <v>331</v>
      </c>
      <c r="M331" s="77"/>
      <c r="N331" s="72"/>
      <c r="O331" s="79" t="s">
        <v>591</v>
      </c>
      <c r="P331" s="81">
        <v>43743.26526620371</v>
      </c>
      <c r="Q331" s="79" t="s">
        <v>789</v>
      </c>
      <c r="R331" s="79"/>
      <c r="S331" s="79"/>
      <c r="T331" s="79"/>
      <c r="U331" s="82" t="s">
        <v>1007</v>
      </c>
      <c r="V331" s="82" t="s">
        <v>1007</v>
      </c>
      <c r="W331" s="81">
        <v>43743.26526620371</v>
      </c>
      <c r="X331" s="82" t="s">
        <v>1460</v>
      </c>
      <c r="Y331" s="79"/>
      <c r="Z331" s="79"/>
      <c r="AA331" s="85" t="s">
        <v>1776</v>
      </c>
      <c r="AB331" s="79"/>
      <c r="AC331" s="79" t="b">
        <v>0</v>
      </c>
      <c r="AD331" s="79">
        <v>0</v>
      </c>
      <c r="AE331" s="85" t="s">
        <v>1939</v>
      </c>
      <c r="AF331" s="79" t="b">
        <v>0</v>
      </c>
      <c r="AG331" s="79" t="s">
        <v>2020</v>
      </c>
      <c r="AH331" s="79"/>
      <c r="AI331" s="85" t="s">
        <v>1939</v>
      </c>
      <c r="AJ331" s="79" t="b">
        <v>0</v>
      </c>
      <c r="AK331" s="79">
        <v>234</v>
      </c>
      <c r="AL331" s="85" t="s">
        <v>1775</v>
      </c>
      <c r="AM331" s="79" t="s">
        <v>2037</v>
      </c>
      <c r="AN331" s="79" t="b">
        <v>0</v>
      </c>
      <c r="AO331" s="85" t="s">
        <v>1775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410</v>
      </c>
      <c r="B332" s="64" t="s">
        <v>410</v>
      </c>
      <c r="C332" s="65" t="s">
        <v>6162</v>
      </c>
      <c r="D332" s="66">
        <v>3</v>
      </c>
      <c r="E332" s="67" t="s">
        <v>132</v>
      </c>
      <c r="F332" s="68">
        <v>35</v>
      </c>
      <c r="G332" s="65"/>
      <c r="H332" s="69"/>
      <c r="I332" s="70"/>
      <c r="J332" s="70"/>
      <c r="K332" s="34" t="s">
        <v>65</v>
      </c>
      <c r="L332" s="77">
        <v>332</v>
      </c>
      <c r="M332" s="77"/>
      <c r="N332" s="72"/>
      <c r="O332" s="79" t="s">
        <v>176</v>
      </c>
      <c r="P332" s="81">
        <v>43751.76665509259</v>
      </c>
      <c r="Q332" s="79" t="s">
        <v>790</v>
      </c>
      <c r="R332" s="79"/>
      <c r="S332" s="79"/>
      <c r="T332" s="79"/>
      <c r="U332" s="79"/>
      <c r="V332" s="82" t="s">
        <v>1210</v>
      </c>
      <c r="W332" s="81">
        <v>43751.76665509259</v>
      </c>
      <c r="X332" s="82" t="s">
        <v>1461</v>
      </c>
      <c r="Y332" s="79"/>
      <c r="Z332" s="79"/>
      <c r="AA332" s="85" t="s">
        <v>1777</v>
      </c>
      <c r="AB332" s="79"/>
      <c r="AC332" s="79" t="b">
        <v>0</v>
      </c>
      <c r="AD332" s="79">
        <v>11391</v>
      </c>
      <c r="AE332" s="85" t="s">
        <v>1939</v>
      </c>
      <c r="AF332" s="79" t="b">
        <v>0</v>
      </c>
      <c r="AG332" s="79" t="s">
        <v>2020</v>
      </c>
      <c r="AH332" s="79"/>
      <c r="AI332" s="85" t="s">
        <v>1939</v>
      </c>
      <c r="AJ332" s="79" t="b">
        <v>0</v>
      </c>
      <c r="AK332" s="79">
        <v>6055</v>
      </c>
      <c r="AL332" s="85" t="s">
        <v>1939</v>
      </c>
      <c r="AM332" s="79" t="s">
        <v>2035</v>
      </c>
      <c r="AN332" s="79" t="b">
        <v>0</v>
      </c>
      <c r="AO332" s="85" t="s">
        <v>1777</v>
      </c>
      <c r="AP332" s="79" t="s">
        <v>2059</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1</v>
      </c>
      <c r="BE332" s="49">
        <v>7.142857142857143</v>
      </c>
      <c r="BF332" s="48">
        <v>0</v>
      </c>
      <c r="BG332" s="49">
        <v>0</v>
      </c>
      <c r="BH332" s="48">
        <v>0</v>
      </c>
      <c r="BI332" s="49">
        <v>0</v>
      </c>
      <c r="BJ332" s="48">
        <v>13</v>
      </c>
      <c r="BK332" s="49">
        <v>92.85714285714286</v>
      </c>
      <c r="BL332" s="48">
        <v>14</v>
      </c>
    </row>
    <row r="333" spans="1:64" ht="15">
      <c r="A333" s="64" t="s">
        <v>409</v>
      </c>
      <c r="B333" s="64" t="s">
        <v>410</v>
      </c>
      <c r="C333" s="65" t="s">
        <v>6162</v>
      </c>
      <c r="D333" s="66">
        <v>3</v>
      </c>
      <c r="E333" s="67" t="s">
        <v>132</v>
      </c>
      <c r="F333" s="68">
        <v>35</v>
      </c>
      <c r="G333" s="65"/>
      <c r="H333" s="69"/>
      <c r="I333" s="70"/>
      <c r="J333" s="70"/>
      <c r="K333" s="34" t="s">
        <v>65</v>
      </c>
      <c r="L333" s="77">
        <v>333</v>
      </c>
      <c r="M333" s="77"/>
      <c r="N333" s="72"/>
      <c r="O333" s="79" t="s">
        <v>591</v>
      </c>
      <c r="P333" s="81">
        <v>43751.767488425925</v>
      </c>
      <c r="Q333" s="79" t="s">
        <v>791</v>
      </c>
      <c r="R333" s="79"/>
      <c r="S333" s="79"/>
      <c r="T333" s="79"/>
      <c r="U333" s="79"/>
      <c r="V333" s="82" t="s">
        <v>1211</v>
      </c>
      <c r="W333" s="81">
        <v>43751.767488425925</v>
      </c>
      <c r="X333" s="82" t="s">
        <v>1462</v>
      </c>
      <c r="Y333" s="79"/>
      <c r="Z333" s="79"/>
      <c r="AA333" s="85" t="s">
        <v>1778</v>
      </c>
      <c r="AB333" s="79"/>
      <c r="AC333" s="79" t="b">
        <v>0</v>
      </c>
      <c r="AD333" s="79">
        <v>0</v>
      </c>
      <c r="AE333" s="85" t="s">
        <v>1939</v>
      </c>
      <c r="AF333" s="79" t="b">
        <v>0</v>
      </c>
      <c r="AG333" s="79" t="s">
        <v>2020</v>
      </c>
      <c r="AH333" s="79"/>
      <c r="AI333" s="85" t="s">
        <v>1939</v>
      </c>
      <c r="AJ333" s="79" t="b">
        <v>0</v>
      </c>
      <c r="AK333" s="79">
        <v>6055</v>
      </c>
      <c r="AL333" s="85" t="s">
        <v>1777</v>
      </c>
      <c r="AM333" s="79" t="s">
        <v>2037</v>
      </c>
      <c r="AN333" s="79" t="b">
        <v>0</v>
      </c>
      <c r="AO333" s="85" t="s">
        <v>1777</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1</v>
      </c>
      <c r="BE333" s="49">
        <v>6.25</v>
      </c>
      <c r="BF333" s="48">
        <v>0</v>
      </c>
      <c r="BG333" s="49">
        <v>0</v>
      </c>
      <c r="BH333" s="48">
        <v>0</v>
      </c>
      <c r="BI333" s="49">
        <v>0</v>
      </c>
      <c r="BJ333" s="48">
        <v>15</v>
      </c>
      <c r="BK333" s="49">
        <v>93.75</v>
      </c>
      <c r="BL333" s="48">
        <v>16</v>
      </c>
    </row>
    <row r="334" spans="1:64" ht="15">
      <c r="A334" s="64" t="s">
        <v>411</v>
      </c>
      <c r="B334" s="64" t="s">
        <v>411</v>
      </c>
      <c r="C334" s="65" t="s">
        <v>6162</v>
      </c>
      <c r="D334" s="66">
        <v>3</v>
      </c>
      <c r="E334" s="67" t="s">
        <v>132</v>
      </c>
      <c r="F334" s="68">
        <v>35</v>
      </c>
      <c r="G334" s="65"/>
      <c r="H334" s="69"/>
      <c r="I334" s="70"/>
      <c r="J334" s="70"/>
      <c r="K334" s="34" t="s">
        <v>65</v>
      </c>
      <c r="L334" s="77">
        <v>334</v>
      </c>
      <c r="M334" s="77"/>
      <c r="N334" s="72"/>
      <c r="O334" s="79" t="s">
        <v>176</v>
      </c>
      <c r="P334" s="81">
        <v>43751.76526620371</v>
      </c>
      <c r="Q334" s="79" t="s">
        <v>792</v>
      </c>
      <c r="R334" s="79"/>
      <c r="S334" s="79"/>
      <c r="T334" s="79"/>
      <c r="U334" s="82" t="s">
        <v>1008</v>
      </c>
      <c r="V334" s="82" t="s">
        <v>1008</v>
      </c>
      <c r="W334" s="81">
        <v>43751.76526620371</v>
      </c>
      <c r="X334" s="82" t="s">
        <v>1463</v>
      </c>
      <c r="Y334" s="79"/>
      <c r="Z334" s="79"/>
      <c r="AA334" s="85" t="s">
        <v>1779</v>
      </c>
      <c r="AB334" s="79"/>
      <c r="AC334" s="79" t="b">
        <v>0</v>
      </c>
      <c r="AD334" s="79">
        <v>4503</v>
      </c>
      <c r="AE334" s="85" t="s">
        <v>1939</v>
      </c>
      <c r="AF334" s="79" t="b">
        <v>0</v>
      </c>
      <c r="AG334" s="79" t="s">
        <v>2020</v>
      </c>
      <c r="AH334" s="79"/>
      <c r="AI334" s="85" t="s">
        <v>1939</v>
      </c>
      <c r="AJ334" s="79" t="b">
        <v>0</v>
      </c>
      <c r="AK334" s="79">
        <v>406</v>
      </c>
      <c r="AL334" s="85" t="s">
        <v>1939</v>
      </c>
      <c r="AM334" s="79" t="s">
        <v>2035</v>
      </c>
      <c r="AN334" s="79" t="b">
        <v>0</v>
      </c>
      <c r="AO334" s="85" t="s">
        <v>1779</v>
      </c>
      <c r="AP334" s="79" t="s">
        <v>2059</v>
      </c>
      <c r="AQ334" s="79">
        <v>0</v>
      </c>
      <c r="AR334" s="79">
        <v>0</v>
      </c>
      <c r="AS334" s="79"/>
      <c r="AT334" s="79"/>
      <c r="AU334" s="79"/>
      <c r="AV334" s="79"/>
      <c r="AW334" s="79"/>
      <c r="AX334" s="79"/>
      <c r="AY334" s="79"/>
      <c r="AZ334" s="79"/>
      <c r="BA334">
        <v>1</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2</v>
      </c>
      <c r="BK334" s="49">
        <v>100</v>
      </c>
      <c r="BL334" s="48">
        <v>2</v>
      </c>
    </row>
    <row r="335" spans="1:64" ht="15">
      <c r="A335" s="64" t="s">
        <v>409</v>
      </c>
      <c r="B335" s="64" t="s">
        <v>411</v>
      </c>
      <c r="C335" s="65" t="s">
        <v>6162</v>
      </c>
      <c r="D335" s="66">
        <v>3</v>
      </c>
      <c r="E335" s="67" t="s">
        <v>132</v>
      </c>
      <c r="F335" s="68">
        <v>35</v>
      </c>
      <c r="G335" s="65"/>
      <c r="H335" s="69"/>
      <c r="I335" s="70"/>
      <c r="J335" s="70"/>
      <c r="K335" s="34" t="s">
        <v>65</v>
      </c>
      <c r="L335" s="77">
        <v>335</v>
      </c>
      <c r="M335" s="77"/>
      <c r="N335" s="72"/>
      <c r="O335" s="79" t="s">
        <v>591</v>
      </c>
      <c r="P335" s="81">
        <v>43751.76804398148</v>
      </c>
      <c r="Q335" s="79" t="s">
        <v>793</v>
      </c>
      <c r="R335" s="79"/>
      <c r="S335" s="79"/>
      <c r="T335" s="79"/>
      <c r="U335" s="82" t="s">
        <v>1008</v>
      </c>
      <c r="V335" s="82" t="s">
        <v>1008</v>
      </c>
      <c r="W335" s="81">
        <v>43751.76804398148</v>
      </c>
      <c r="X335" s="82" t="s">
        <v>1464</v>
      </c>
      <c r="Y335" s="79"/>
      <c r="Z335" s="79"/>
      <c r="AA335" s="85" t="s">
        <v>1780</v>
      </c>
      <c r="AB335" s="79"/>
      <c r="AC335" s="79" t="b">
        <v>0</v>
      </c>
      <c r="AD335" s="79">
        <v>0</v>
      </c>
      <c r="AE335" s="85" t="s">
        <v>1939</v>
      </c>
      <c r="AF335" s="79" t="b">
        <v>0</v>
      </c>
      <c r="AG335" s="79" t="s">
        <v>2020</v>
      </c>
      <c r="AH335" s="79"/>
      <c r="AI335" s="85" t="s">
        <v>1939</v>
      </c>
      <c r="AJ335" s="79" t="b">
        <v>0</v>
      </c>
      <c r="AK335" s="79">
        <v>406</v>
      </c>
      <c r="AL335" s="85" t="s">
        <v>1779</v>
      </c>
      <c r="AM335" s="79" t="s">
        <v>2037</v>
      </c>
      <c r="AN335" s="79" t="b">
        <v>0</v>
      </c>
      <c r="AO335" s="85" t="s">
        <v>1779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4</v>
      </c>
      <c r="BK335" s="49">
        <v>100</v>
      </c>
      <c r="BL335" s="48">
        <v>4</v>
      </c>
    </row>
    <row r="336" spans="1:64" ht="15">
      <c r="A336" s="64" t="s">
        <v>412</v>
      </c>
      <c r="B336" s="64" t="s">
        <v>412</v>
      </c>
      <c r="C336" s="65" t="s">
        <v>6162</v>
      </c>
      <c r="D336" s="66">
        <v>3</v>
      </c>
      <c r="E336" s="67" t="s">
        <v>132</v>
      </c>
      <c r="F336" s="68">
        <v>35</v>
      </c>
      <c r="G336" s="65"/>
      <c r="H336" s="69"/>
      <c r="I336" s="70"/>
      <c r="J336" s="70"/>
      <c r="K336" s="34" t="s">
        <v>65</v>
      </c>
      <c r="L336" s="77">
        <v>336</v>
      </c>
      <c r="M336" s="77"/>
      <c r="N336" s="72"/>
      <c r="O336" s="79" t="s">
        <v>176</v>
      </c>
      <c r="P336" s="81">
        <v>43751.768055555556</v>
      </c>
      <c r="Q336" s="79" t="s">
        <v>794</v>
      </c>
      <c r="R336" s="79"/>
      <c r="S336" s="79"/>
      <c r="T336" s="79"/>
      <c r="U336" s="79"/>
      <c r="V336" s="82" t="s">
        <v>1212</v>
      </c>
      <c r="W336" s="81">
        <v>43751.768055555556</v>
      </c>
      <c r="X336" s="82" t="s">
        <v>1465</v>
      </c>
      <c r="Y336" s="79"/>
      <c r="Z336" s="79"/>
      <c r="AA336" s="85" t="s">
        <v>1781</v>
      </c>
      <c r="AB336" s="79"/>
      <c r="AC336" s="79" t="b">
        <v>0</v>
      </c>
      <c r="AD336" s="79">
        <v>4400</v>
      </c>
      <c r="AE336" s="85" t="s">
        <v>1939</v>
      </c>
      <c r="AF336" s="79" t="b">
        <v>0</v>
      </c>
      <c r="AG336" s="79" t="s">
        <v>2022</v>
      </c>
      <c r="AH336" s="79"/>
      <c r="AI336" s="85" t="s">
        <v>1939</v>
      </c>
      <c r="AJ336" s="79" t="b">
        <v>0</v>
      </c>
      <c r="AK336" s="79">
        <v>10704</v>
      </c>
      <c r="AL336" s="85" t="s">
        <v>1939</v>
      </c>
      <c r="AM336" s="79" t="s">
        <v>2035</v>
      </c>
      <c r="AN336" s="79" t="b">
        <v>0</v>
      </c>
      <c r="AO336" s="85" t="s">
        <v>1781</v>
      </c>
      <c r="AP336" s="79" t="s">
        <v>2059</v>
      </c>
      <c r="AQ336" s="79">
        <v>0</v>
      </c>
      <c r="AR336" s="79">
        <v>0</v>
      </c>
      <c r="AS336" s="79"/>
      <c r="AT336" s="79"/>
      <c r="AU336" s="79"/>
      <c r="AV336" s="79"/>
      <c r="AW336" s="79"/>
      <c r="AX336" s="79"/>
      <c r="AY336" s="79"/>
      <c r="AZ336" s="79"/>
      <c r="BA336">
        <v>1</v>
      </c>
      <c r="BB336" s="78" t="str">
        <f>REPLACE(INDEX(GroupVertices[Group],MATCH(Edges[[#This Row],[Vertex 1]],GroupVertices[Vertex],0)),1,1,"")</f>
        <v>4</v>
      </c>
      <c r="BC336" s="78" t="str">
        <f>REPLACE(INDEX(GroupVertices[Group],MATCH(Edges[[#This Row],[Vertex 2]],GroupVertices[Vertex],0)),1,1,"")</f>
        <v>4</v>
      </c>
      <c r="BD336" s="48">
        <v>0</v>
      </c>
      <c r="BE336" s="49">
        <v>0</v>
      </c>
      <c r="BF336" s="48">
        <v>0</v>
      </c>
      <c r="BG336" s="49">
        <v>0</v>
      </c>
      <c r="BH336" s="48">
        <v>0</v>
      </c>
      <c r="BI336" s="49">
        <v>0</v>
      </c>
      <c r="BJ336" s="48">
        <v>11</v>
      </c>
      <c r="BK336" s="49">
        <v>100</v>
      </c>
      <c r="BL336" s="48">
        <v>11</v>
      </c>
    </row>
    <row r="337" spans="1:64" ht="15">
      <c r="A337" s="64" t="s">
        <v>409</v>
      </c>
      <c r="B337" s="64" t="s">
        <v>412</v>
      </c>
      <c r="C337" s="65" t="s">
        <v>6162</v>
      </c>
      <c r="D337" s="66">
        <v>3</v>
      </c>
      <c r="E337" s="67" t="s">
        <v>132</v>
      </c>
      <c r="F337" s="68">
        <v>35</v>
      </c>
      <c r="G337" s="65"/>
      <c r="H337" s="69"/>
      <c r="I337" s="70"/>
      <c r="J337" s="70"/>
      <c r="K337" s="34" t="s">
        <v>65</v>
      </c>
      <c r="L337" s="77">
        <v>337</v>
      </c>
      <c r="M337" s="77"/>
      <c r="N337" s="72"/>
      <c r="O337" s="79" t="s">
        <v>591</v>
      </c>
      <c r="P337" s="81">
        <v>43751.769733796296</v>
      </c>
      <c r="Q337" s="79" t="s">
        <v>795</v>
      </c>
      <c r="R337" s="79"/>
      <c r="S337" s="79"/>
      <c r="T337" s="79"/>
      <c r="U337" s="79"/>
      <c r="V337" s="82" t="s">
        <v>1211</v>
      </c>
      <c r="W337" s="81">
        <v>43751.769733796296</v>
      </c>
      <c r="X337" s="82" t="s">
        <v>1466</v>
      </c>
      <c r="Y337" s="79"/>
      <c r="Z337" s="79"/>
      <c r="AA337" s="85" t="s">
        <v>1782</v>
      </c>
      <c r="AB337" s="79"/>
      <c r="AC337" s="79" t="b">
        <v>0</v>
      </c>
      <c r="AD337" s="79">
        <v>0</v>
      </c>
      <c r="AE337" s="85" t="s">
        <v>1939</v>
      </c>
      <c r="AF337" s="79" t="b">
        <v>0</v>
      </c>
      <c r="AG337" s="79" t="s">
        <v>2022</v>
      </c>
      <c r="AH337" s="79"/>
      <c r="AI337" s="85" t="s">
        <v>1939</v>
      </c>
      <c r="AJ337" s="79" t="b">
        <v>0</v>
      </c>
      <c r="AK337" s="79">
        <v>10704</v>
      </c>
      <c r="AL337" s="85" t="s">
        <v>1781</v>
      </c>
      <c r="AM337" s="79" t="s">
        <v>2037</v>
      </c>
      <c r="AN337" s="79" t="b">
        <v>0</v>
      </c>
      <c r="AO337" s="85" t="s">
        <v>1781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4</v>
      </c>
      <c r="BD337" s="48">
        <v>0</v>
      </c>
      <c r="BE337" s="49">
        <v>0</v>
      </c>
      <c r="BF337" s="48">
        <v>0</v>
      </c>
      <c r="BG337" s="49">
        <v>0</v>
      </c>
      <c r="BH337" s="48">
        <v>0</v>
      </c>
      <c r="BI337" s="49">
        <v>0</v>
      </c>
      <c r="BJ337" s="48">
        <v>13</v>
      </c>
      <c r="BK337" s="49">
        <v>100</v>
      </c>
      <c r="BL337" s="48">
        <v>13</v>
      </c>
    </row>
    <row r="338" spans="1:64" ht="15">
      <c r="A338" s="64" t="s">
        <v>413</v>
      </c>
      <c r="B338" s="64" t="s">
        <v>413</v>
      </c>
      <c r="C338" s="65" t="s">
        <v>6162</v>
      </c>
      <c r="D338" s="66">
        <v>3</v>
      </c>
      <c r="E338" s="67" t="s">
        <v>132</v>
      </c>
      <c r="F338" s="68">
        <v>35</v>
      </c>
      <c r="G338" s="65"/>
      <c r="H338" s="69"/>
      <c r="I338" s="70"/>
      <c r="J338" s="70"/>
      <c r="K338" s="34" t="s">
        <v>65</v>
      </c>
      <c r="L338" s="77">
        <v>338</v>
      </c>
      <c r="M338" s="77"/>
      <c r="N338" s="72"/>
      <c r="O338" s="79" t="s">
        <v>176</v>
      </c>
      <c r="P338" s="81">
        <v>43751.77048611111</v>
      </c>
      <c r="Q338" s="79" t="s">
        <v>796</v>
      </c>
      <c r="R338" s="79"/>
      <c r="S338" s="79"/>
      <c r="T338" s="79"/>
      <c r="U338" s="79"/>
      <c r="V338" s="82" t="s">
        <v>1213</v>
      </c>
      <c r="W338" s="81">
        <v>43751.77048611111</v>
      </c>
      <c r="X338" s="82" t="s">
        <v>1467</v>
      </c>
      <c r="Y338" s="79"/>
      <c r="Z338" s="79"/>
      <c r="AA338" s="85" t="s">
        <v>1783</v>
      </c>
      <c r="AB338" s="79"/>
      <c r="AC338" s="79" t="b">
        <v>0</v>
      </c>
      <c r="AD338" s="79">
        <v>2079</v>
      </c>
      <c r="AE338" s="85" t="s">
        <v>1939</v>
      </c>
      <c r="AF338" s="79" t="b">
        <v>0</v>
      </c>
      <c r="AG338" s="79" t="s">
        <v>2022</v>
      </c>
      <c r="AH338" s="79"/>
      <c r="AI338" s="85" t="s">
        <v>1939</v>
      </c>
      <c r="AJ338" s="79" t="b">
        <v>0</v>
      </c>
      <c r="AK338" s="79">
        <v>1050</v>
      </c>
      <c r="AL338" s="85" t="s">
        <v>1939</v>
      </c>
      <c r="AM338" s="79" t="s">
        <v>2037</v>
      </c>
      <c r="AN338" s="79" t="b">
        <v>0</v>
      </c>
      <c r="AO338" s="85" t="s">
        <v>1783</v>
      </c>
      <c r="AP338" s="79" t="s">
        <v>2059</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0</v>
      </c>
      <c r="BE338" s="49">
        <v>0</v>
      </c>
      <c r="BF338" s="48">
        <v>0</v>
      </c>
      <c r="BG338" s="49">
        <v>0</v>
      </c>
      <c r="BH338" s="48">
        <v>0</v>
      </c>
      <c r="BI338" s="49">
        <v>0</v>
      </c>
      <c r="BJ338" s="48">
        <v>12</v>
      </c>
      <c r="BK338" s="49">
        <v>100</v>
      </c>
      <c r="BL338" s="48">
        <v>12</v>
      </c>
    </row>
    <row r="339" spans="1:64" ht="15">
      <c r="A339" s="64" t="s">
        <v>409</v>
      </c>
      <c r="B339" s="64" t="s">
        <v>413</v>
      </c>
      <c r="C339" s="65" t="s">
        <v>6162</v>
      </c>
      <c r="D339" s="66">
        <v>3</v>
      </c>
      <c r="E339" s="67" t="s">
        <v>132</v>
      </c>
      <c r="F339" s="68">
        <v>35</v>
      </c>
      <c r="G339" s="65"/>
      <c r="H339" s="69"/>
      <c r="I339" s="70"/>
      <c r="J339" s="70"/>
      <c r="K339" s="34" t="s">
        <v>65</v>
      </c>
      <c r="L339" s="77">
        <v>339</v>
      </c>
      <c r="M339" s="77"/>
      <c r="N339" s="72"/>
      <c r="O339" s="79" t="s">
        <v>591</v>
      </c>
      <c r="P339" s="81">
        <v>43751.77087962963</v>
      </c>
      <c r="Q339" s="79" t="s">
        <v>797</v>
      </c>
      <c r="R339" s="79"/>
      <c r="S339" s="79"/>
      <c r="T339" s="79"/>
      <c r="U339" s="79"/>
      <c r="V339" s="82" t="s">
        <v>1211</v>
      </c>
      <c r="W339" s="81">
        <v>43751.77087962963</v>
      </c>
      <c r="X339" s="82" t="s">
        <v>1468</v>
      </c>
      <c r="Y339" s="79"/>
      <c r="Z339" s="79"/>
      <c r="AA339" s="85" t="s">
        <v>1784</v>
      </c>
      <c r="AB339" s="79"/>
      <c r="AC339" s="79" t="b">
        <v>0</v>
      </c>
      <c r="AD339" s="79">
        <v>0</v>
      </c>
      <c r="AE339" s="85" t="s">
        <v>1939</v>
      </c>
      <c r="AF339" s="79" t="b">
        <v>0</v>
      </c>
      <c r="AG339" s="79" t="s">
        <v>2022</v>
      </c>
      <c r="AH339" s="79"/>
      <c r="AI339" s="85" t="s">
        <v>1939</v>
      </c>
      <c r="AJ339" s="79" t="b">
        <v>0</v>
      </c>
      <c r="AK339" s="79">
        <v>1050</v>
      </c>
      <c r="AL339" s="85" t="s">
        <v>1783</v>
      </c>
      <c r="AM339" s="79" t="s">
        <v>2037</v>
      </c>
      <c r="AN339" s="79" t="b">
        <v>0</v>
      </c>
      <c r="AO339" s="85" t="s">
        <v>1783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v>0</v>
      </c>
      <c r="BE339" s="49">
        <v>0</v>
      </c>
      <c r="BF339" s="48">
        <v>0</v>
      </c>
      <c r="BG339" s="49">
        <v>0</v>
      </c>
      <c r="BH339" s="48">
        <v>0</v>
      </c>
      <c r="BI339" s="49">
        <v>0</v>
      </c>
      <c r="BJ339" s="48">
        <v>14</v>
      </c>
      <c r="BK339" s="49">
        <v>100</v>
      </c>
      <c r="BL339" s="48">
        <v>14</v>
      </c>
    </row>
    <row r="340" spans="1:64" ht="15">
      <c r="A340" s="64" t="s">
        <v>409</v>
      </c>
      <c r="B340" s="64" t="s">
        <v>413</v>
      </c>
      <c r="C340" s="65" t="s">
        <v>6162</v>
      </c>
      <c r="D340" s="66">
        <v>3</v>
      </c>
      <c r="E340" s="67" t="s">
        <v>132</v>
      </c>
      <c r="F340" s="68">
        <v>35</v>
      </c>
      <c r="G340" s="65"/>
      <c r="H340" s="69"/>
      <c r="I340" s="70"/>
      <c r="J340" s="70"/>
      <c r="K340" s="34" t="s">
        <v>65</v>
      </c>
      <c r="L340" s="77">
        <v>340</v>
      </c>
      <c r="M340" s="77"/>
      <c r="N340" s="72"/>
      <c r="O340" s="79" t="s">
        <v>592</v>
      </c>
      <c r="P340" s="81">
        <v>43751.771261574075</v>
      </c>
      <c r="Q340" s="79" t="s">
        <v>798</v>
      </c>
      <c r="R340" s="79"/>
      <c r="S340" s="79"/>
      <c r="T340" s="79"/>
      <c r="U340" s="79"/>
      <c r="V340" s="82" t="s">
        <v>1211</v>
      </c>
      <c r="W340" s="81">
        <v>43751.771261574075</v>
      </c>
      <c r="X340" s="82" t="s">
        <v>1469</v>
      </c>
      <c r="Y340" s="79"/>
      <c r="Z340" s="79"/>
      <c r="AA340" s="85" t="s">
        <v>1785</v>
      </c>
      <c r="AB340" s="85" t="s">
        <v>1783</v>
      </c>
      <c r="AC340" s="79" t="b">
        <v>0</v>
      </c>
      <c r="AD340" s="79">
        <v>0</v>
      </c>
      <c r="AE340" s="85" t="s">
        <v>2006</v>
      </c>
      <c r="AF340" s="79" t="b">
        <v>0</v>
      </c>
      <c r="AG340" s="79" t="s">
        <v>2022</v>
      </c>
      <c r="AH340" s="79"/>
      <c r="AI340" s="85" t="s">
        <v>1939</v>
      </c>
      <c r="AJ340" s="79" t="b">
        <v>0</v>
      </c>
      <c r="AK340" s="79">
        <v>0</v>
      </c>
      <c r="AL340" s="85" t="s">
        <v>1939</v>
      </c>
      <c r="AM340" s="79" t="s">
        <v>2037</v>
      </c>
      <c r="AN340" s="79" t="b">
        <v>0</v>
      </c>
      <c r="AO340" s="85" t="s">
        <v>1783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v>1</v>
      </c>
      <c r="BE340" s="49">
        <v>12.5</v>
      </c>
      <c r="BF340" s="48">
        <v>0</v>
      </c>
      <c r="BG340" s="49">
        <v>0</v>
      </c>
      <c r="BH340" s="48">
        <v>0</v>
      </c>
      <c r="BI340" s="49">
        <v>0</v>
      </c>
      <c r="BJ340" s="48">
        <v>7</v>
      </c>
      <c r="BK340" s="49">
        <v>87.5</v>
      </c>
      <c r="BL340" s="48">
        <v>8</v>
      </c>
    </row>
    <row r="341" spans="1:64" ht="15">
      <c r="A341" s="64" t="s">
        <v>414</v>
      </c>
      <c r="B341" s="64" t="s">
        <v>559</v>
      </c>
      <c r="C341" s="65" t="s">
        <v>6162</v>
      </c>
      <c r="D341" s="66">
        <v>3</v>
      </c>
      <c r="E341" s="67" t="s">
        <v>132</v>
      </c>
      <c r="F341" s="68">
        <v>35</v>
      </c>
      <c r="G341" s="65"/>
      <c r="H341" s="69"/>
      <c r="I341" s="70"/>
      <c r="J341" s="70"/>
      <c r="K341" s="34" t="s">
        <v>65</v>
      </c>
      <c r="L341" s="77">
        <v>341</v>
      </c>
      <c r="M341" s="77"/>
      <c r="N341" s="72"/>
      <c r="O341" s="79" t="s">
        <v>591</v>
      </c>
      <c r="P341" s="81">
        <v>43751.780590277776</v>
      </c>
      <c r="Q341" s="79" t="s">
        <v>799</v>
      </c>
      <c r="R341" s="79"/>
      <c r="S341" s="79"/>
      <c r="T341" s="79"/>
      <c r="U341" s="79"/>
      <c r="V341" s="82" t="s">
        <v>1214</v>
      </c>
      <c r="W341" s="81">
        <v>43751.780590277776</v>
      </c>
      <c r="X341" s="82" t="s">
        <v>1470</v>
      </c>
      <c r="Y341" s="79"/>
      <c r="Z341" s="79"/>
      <c r="AA341" s="85" t="s">
        <v>1786</v>
      </c>
      <c r="AB341" s="79"/>
      <c r="AC341" s="79" t="b">
        <v>0</v>
      </c>
      <c r="AD341" s="79">
        <v>1981</v>
      </c>
      <c r="AE341" s="85" t="s">
        <v>1939</v>
      </c>
      <c r="AF341" s="79" t="b">
        <v>0</v>
      </c>
      <c r="AG341" s="79" t="s">
        <v>2020</v>
      </c>
      <c r="AH341" s="79"/>
      <c r="AI341" s="85" t="s">
        <v>1939</v>
      </c>
      <c r="AJ341" s="79" t="b">
        <v>0</v>
      </c>
      <c r="AK341" s="79">
        <v>439</v>
      </c>
      <c r="AL341" s="85" t="s">
        <v>1939</v>
      </c>
      <c r="AM341" s="79" t="s">
        <v>2035</v>
      </c>
      <c r="AN341" s="79" t="b">
        <v>0</v>
      </c>
      <c r="AO341" s="85" t="s">
        <v>1786</v>
      </c>
      <c r="AP341" s="79" t="s">
        <v>2059</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409</v>
      </c>
      <c r="B342" s="64" t="s">
        <v>559</v>
      </c>
      <c r="C342" s="65" t="s">
        <v>6162</v>
      </c>
      <c r="D342" s="66">
        <v>3</v>
      </c>
      <c r="E342" s="67" t="s">
        <v>132</v>
      </c>
      <c r="F342" s="68">
        <v>35</v>
      </c>
      <c r="G342" s="65"/>
      <c r="H342" s="69"/>
      <c r="I342" s="70"/>
      <c r="J342" s="70"/>
      <c r="K342" s="34" t="s">
        <v>65</v>
      </c>
      <c r="L342" s="77">
        <v>342</v>
      </c>
      <c r="M342" s="77"/>
      <c r="N342" s="72"/>
      <c r="O342" s="79" t="s">
        <v>591</v>
      </c>
      <c r="P342" s="81">
        <v>43751.78076388889</v>
      </c>
      <c r="Q342" s="79" t="s">
        <v>800</v>
      </c>
      <c r="R342" s="79"/>
      <c r="S342" s="79"/>
      <c r="T342" s="79"/>
      <c r="U342" s="79"/>
      <c r="V342" s="82" t="s">
        <v>1211</v>
      </c>
      <c r="W342" s="81">
        <v>43751.78076388889</v>
      </c>
      <c r="X342" s="82" t="s">
        <v>1471</v>
      </c>
      <c r="Y342" s="79"/>
      <c r="Z342" s="79"/>
      <c r="AA342" s="85" t="s">
        <v>1787</v>
      </c>
      <c r="AB342" s="79"/>
      <c r="AC342" s="79" t="b">
        <v>0</v>
      </c>
      <c r="AD342" s="79">
        <v>0</v>
      </c>
      <c r="AE342" s="85" t="s">
        <v>1939</v>
      </c>
      <c r="AF342" s="79" t="b">
        <v>0</v>
      </c>
      <c r="AG342" s="79" t="s">
        <v>2020</v>
      </c>
      <c r="AH342" s="79"/>
      <c r="AI342" s="85" t="s">
        <v>1939</v>
      </c>
      <c r="AJ342" s="79" t="b">
        <v>0</v>
      </c>
      <c r="AK342" s="79">
        <v>439</v>
      </c>
      <c r="AL342" s="85" t="s">
        <v>1786</v>
      </c>
      <c r="AM342" s="79" t="s">
        <v>2037</v>
      </c>
      <c r="AN342" s="79" t="b">
        <v>0</v>
      </c>
      <c r="AO342" s="85" t="s">
        <v>1786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414</v>
      </c>
      <c r="B343" s="64" t="s">
        <v>560</v>
      </c>
      <c r="C343" s="65" t="s">
        <v>6162</v>
      </c>
      <c r="D343" s="66">
        <v>3</v>
      </c>
      <c r="E343" s="67" t="s">
        <v>132</v>
      </c>
      <c r="F343" s="68">
        <v>35</v>
      </c>
      <c r="G343" s="65"/>
      <c r="H343" s="69"/>
      <c r="I343" s="70"/>
      <c r="J343" s="70"/>
      <c r="K343" s="34" t="s">
        <v>65</v>
      </c>
      <c r="L343" s="77">
        <v>343</v>
      </c>
      <c r="M343" s="77"/>
      <c r="N343" s="72"/>
      <c r="O343" s="79" t="s">
        <v>591</v>
      </c>
      <c r="P343" s="81">
        <v>43751.780590277776</v>
      </c>
      <c r="Q343" s="79" t="s">
        <v>799</v>
      </c>
      <c r="R343" s="79"/>
      <c r="S343" s="79"/>
      <c r="T343" s="79"/>
      <c r="U343" s="79"/>
      <c r="V343" s="82" t="s">
        <v>1214</v>
      </c>
      <c r="W343" s="81">
        <v>43751.780590277776</v>
      </c>
      <c r="X343" s="82" t="s">
        <v>1470</v>
      </c>
      <c r="Y343" s="79"/>
      <c r="Z343" s="79"/>
      <c r="AA343" s="85" t="s">
        <v>1786</v>
      </c>
      <c r="AB343" s="79"/>
      <c r="AC343" s="79" t="b">
        <v>0</v>
      </c>
      <c r="AD343" s="79">
        <v>1981</v>
      </c>
      <c r="AE343" s="85" t="s">
        <v>1939</v>
      </c>
      <c r="AF343" s="79" t="b">
        <v>0</v>
      </c>
      <c r="AG343" s="79" t="s">
        <v>2020</v>
      </c>
      <c r="AH343" s="79"/>
      <c r="AI343" s="85" t="s">
        <v>1939</v>
      </c>
      <c r="AJ343" s="79" t="b">
        <v>0</v>
      </c>
      <c r="AK343" s="79">
        <v>439</v>
      </c>
      <c r="AL343" s="85" t="s">
        <v>1939</v>
      </c>
      <c r="AM343" s="79" t="s">
        <v>2035</v>
      </c>
      <c r="AN343" s="79" t="b">
        <v>0</v>
      </c>
      <c r="AO343" s="85" t="s">
        <v>1786</v>
      </c>
      <c r="AP343" s="79" t="s">
        <v>2059</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409</v>
      </c>
      <c r="B344" s="64" t="s">
        <v>560</v>
      </c>
      <c r="C344" s="65" t="s">
        <v>6162</v>
      </c>
      <c r="D344" s="66">
        <v>3</v>
      </c>
      <c r="E344" s="67" t="s">
        <v>132</v>
      </c>
      <c r="F344" s="68">
        <v>35</v>
      </c>
      <c r="G344" s="65"/>
      <c r="H344" s="69"/>
      <c r="I344" s="70"/>
      <c r="J344" s="70"/>
      <c r="K344" s="34" t="s">
        <v>65</v>
      </c>
      <c r="L344" s="77">
        <v>344</v>
      </c>
      <c r="M344" s="77"/>
      <c r="N344" s="72"/>
      <c r="O344" s="79" t="s">
        <v>591</v>
      </c>
      <c r="P344" s="81">
        <v>43751.78076388889</v>
      </c>
      <c r="Q344" s="79" t="s">
        <v>800</v>
      </c>
      <c r="R344" s="79"/>
      <c r="S344" s="79"/>
      <c r="T344" s="79"/>
      <c r="U344" s="79"/>
      <c r="V344" s="82" t="s">
        <v>1211</v>
      </c>
      <c r="W344" s="81">
        <v>43751.78076388889</v>
      </c>
      <c r="X344" s="82" t="s">
        <v>1471</v>
      </c>
      <c r="Y344" s="79"/>
      <c r="Z344" s="79"/>
      <c r="AA344" s="85" t="s">
        <v>1787</v>
      </c>
      <c r="AB344" s="79"/>
      <c r="AC344" s="79" t="b">
        <v>0</v>
      </c>
      <c r="AD344" s="79">
        <v>0</v>
      </c>
      <c r="AE344" s="85" t="s">
        <v>1939</v>
      </c>
      <c r="AF344" s="79" t="b">
        <v>0</v>
      </c>
      <c r="AG344" s="79" t="s">
        <v>2020</v>
      </c>
      <c r="AH344" s="79"/>
      <c r="AI344" s="85" t="s">
        <v>1939</v>
      </c>
      <c r="AJ344" s="79" t="b">
        <v>0</v>
      </c>
      <c r="AK344" s="79">
        <v>439</v>
      </c>
      <c r="AL344" s="85" t="s">
        <v>1786</v>
      </c>
      <c r="AM344" s="79" t="s">
        <v>2037</v>
      </c>
      <c r="AN344" s="79" t="b">
        <v>0</v>
      </c>
      <c r="AO344" s="85" t="s">
        <v>1786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414</v>
      </c>
      <c r="B345" s="64" t="s">
        <v>561</v>
      </c>
      <c r="C345" s="65" t="s">
        <v>6162</v>
      </c>
      <c r="D345" s="66">
        <v>3</v>
      </c>
      <c r="E345" s="67" t="s">
        <v>132</v>
      </c>
      <c r="F345" s="68">
        <v>35</v>
      </c>
      <c r="G345" s="65"/>
      <c r="H345" s="69"/>
      <c r="I345" s="70"/>
      <c r="J345" s="70"/>
      <c r="K345" s="34" t="s">
        <v>65</v>
      </c>
      <c r="L345" s="77">
        <v>345</v>
      </c>
      <c r="M345" s="77"/>
      <c r="N345" s="72"/>
      <c r="O345" s="79" t="s">
        <v>591</v>
      </c>
      <c r="P345" s="81">
        <v>43751.780590277776</v>
      </c>
      <c r="Q345" s="79" t="s">
        <v>799</v>
      </c>
      <c r="R345" s="79"/>
      <c r="S345" s="79"/>
      <c r="T345" s="79"/>
      <c r="U345" s="79"/>
      <c r="V345" s="82" t="s">
        <v>1214</v>
      </c>
      <c r="W345" s="81">
        <v>43751.780590277776</v>
      </c>
      <c r="X345" s="82" t="s">
        <v>1470</v>
      </c>
      <c r="Y345" s="79"/>
      <c r="Z345" s="79"/>
      <c r="AA345" s="85" t="s">
        <v>1786</v>
      </c>
      <c r="AB345" s="79"/>
      <c r="AC345" s="79" t="b">
        <v>0</v>
      </c>
      <c r="AD345" s="79">
        <v>1981</v>
      </c>
      <c r="AE345" s="85" t="s">
        <v>1939</v>
      </c>
      <c r="AF345" s="79" t="b">
        <v>0</v>
      </c>
      <c r="AG345" s="79" t="s">
        <v>2020</v>
      </c>
      <c r="AH345" s="79"/>
      <c r="AI345" s="85" t="s">
        <v>1939</v>
      </c>
      <c r="AJ345" s="79" t="b">
        <v>0</v>
      </c>
      <c r="AK345" s="79">
        <v>439</v>
      </c>
      <c r="AL345" s="85" t="s">
        <v>1939</v>
      </c>
      <c r="AM345" s="79" t="s">
        <v>2035</v>
      </c>
      <c r="AN345" s="79" t="b">
        <v>0</v>
      </c>
      <c r="AO345" s="85" t="s">
        <v>1786</v>
      </c>
      <c r="AP345" s="79" t="s">
        <v>2059</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18</v>
      </c>
      <c r="BK345" s="49">
        <v>100</v>
      </c>
      <c r="BL345" s="48">
        <v>18</v>
      </c>
    </row>
    <row r="346" spans="1:64" ht="15">
      <c r="A346" s="64" t="s">
        <v>409</v>
      </c>
      <c r="B346" s="64" t="s">
        <v>561</v>
      </c>
      <c r="C346" s="65" t="s">
        <v>6162</v>
      </c>
      <c r="D346" s="66">
        <v>3</v>
      </c>
      <c r="E346" s="67" t="s">
        <v>132</v>
      </c>
      <c r="F346" s="68">
        <v>35</v>
      </c>
      <c r="G346" s="65"/>
      <c r="H346" s="69"/>
      <c r="I346" s="70"/>
      <c r="J346" s="70"/>
      <c r="K346" s="34" t="s">
        <v>65</v>
      </c>
      <c r="L346" s="77">
        <v>346</v>
      </c>
      <c r="M346" s="77"/>
      <c r="N346" s="72"/>
      <c r="O346" s="79" t="s">
        <v>591</v>
      </c>
      <c r="P346" s="81">
        <v>43751.78076388889</v>
      </c>
      <c r="Q346" s="79" t="s">
        <v>800</v>
      </c>
      <c r="R346" s="79"/>
      <c r="S346" s="79"/>
      <c r="T346" s="79"/>
      <c r="U346" s="79"/>
      <c r="V346" s="82" t="s">
        <v>1211</v>
      </c>
      <c r="W346" s="81">
        <v>43751.78076388889</v>
      </c>
      <c r="X346" s="82" t="s">
        <v>1471</v>
      </c>
      <c r="Y346" s="79"/>
      <c r="Z346" s="79"/>
      <c r="AA346" s="85" t="s">
        <v>1787</v>
      </c>
      <c r="AB346" s="79"/>
      <c r="AC346" s="79" t="b">
        <v>0</v>
      </c>
      <c r="AD346" s="79">
        <v>0</v>
      </c>
      <c r="AE346" s="85" t="s">
        <v>1939</v>
      </c>
      <c r="AF346" s="79" t="b">
        <v>0</v>
      </c>
      <c r="AG346" s="79" t="s">
        <v>2020</v>
      </c>
      <c r="AH346" s="79"/>
      <c r="AI346" s="85" t="s">
        <v>1939</v>
      </c>
      <c r="AJ346" s="79" t="b">
        <v>0</v>
      </c>
      <c r="AK346" s="79">
        <v>439</v>
      </c>
      <c r="AL346" s="85" t="s">
        <v>1786</v>
      </c>
      <c r="AM346" s="79" t="s">
        <v>2037</v>
      </c>
      <c r="AN346" s="79" t="b">
        <v>0</v>
      </c>
      <c r="AO346" s="85" t="s">
        <v>1786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20</v>
      </c>
      <c r="BK346" s="49">
        <v>100</v>
      </c>
      <c r="BL346" s="48">
        <v>20</v>
      </c>
    </row>
    <row r="347" spans="1:64" ht="15">
      <c r="A347" s="64" t="s">
        <v>414</v>
      </c>
      <c r="B347" s="64" t="s">
        <v>414</v>
      </c>
      <c r="C347" s="65" t="s">
        <v>6163</v>
      </c>
      <c r="D347" s="66">
        <v>5.333333333333334</v>
      </c>
      <c r="E347" s="67" t="s">
        <v>136</v>
      </c>
      <c r="F347" s="68">
        <v>27.333333333333332</v>
      </c>
      <c r="G347" s="65"/>
      <c r="H347" s="69"/>
      <c r="I347" s="70"/>
      <c r="J347" s="70"/>
      <c r="K347" s="34" t="s">
        <v>65</v>
      </c>
      <c r="L347" s="77">
        <v>347</v>
      </c>
      <c r="M347" s="77"/>
      <c r="N347" s="72"/>
      <c r="O347" s="79" t="s">
        <v>176</v>
      </c>
      <c r="P347" s="81">
        <v>43751.76605324074</v>
      </c>
      <c r="Q347" s="79" t="s">
        <v>801</v>
      </c>
      <c r="R347" s="79"/>
      <c r="S347" s="79"/>
      <c r="T347" s="79"/>
      <c r="U347" s="79"/>
      <c r="V347" s="82" t="s">
        <v>1214</v>
      </c>
      <c r="W347" s="81">
        <v>43751.76605324074</v>
      </c>
      <c r="X347" s="82" t="s">
        <v>1472</v>
      </c>
      <c r="Y347" s="79"/>
      <c r="Z347" s="79"/>
      <c r="AA347" s="85" t="s">
        <v>1788</v>
      </c>
      <c r="AB347" s="79"/>
      <c r="AC347" s="79" t="b">
        <v>0</v>
      </c>
      <c r="AD347" s="79">
        <v>5696</v>
      </c>
      <c r="AE347" s="85" t="s">
        <v>1939</v>
      </c>
      <c r="AF347" s="79" t="b">
        <v>0</v>
      </c>
      <c r="AG347" s="79" t="s">
        <v>2020</v>
      </c>
      <c r="AH347" s="79"/>
      <c r="AI347" s="85" t="s">
        <v>1939</v>
      </c>
      <c r="AJ347" s="79" t="b">
        <v>0</v>
      </c>
      <c r="AK347" s="79">
        <v>2160</v>
      </c>
      <c r="AL347" s="85" t="s">
        <v>1939</v>
      </c>
      <c r="AM347" s="79" t="s">
        <v>2035</v>
      </c>
      <c r="AN347" s="79" t="b">
        <v>0</v>
      </c>
      <c r="AO347" s="85" t="s">
        <v>1788</v>
      </c>
      <c r="AP347" s="79" t="s">
        <v>2059</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v>1</v>
      </c>
      <c r="BE347" s="49">
        <v>12.5</v>
      </c>
      <c r="BF347" s="48">
        <v>0</v>
      </c>
      <c r="BG347" s="49">
        <v>0</v>
      </c>
      <c r="BH347" s="48">
        <v>0</v>
      </c>
      <c r="BI347" s="49">
        <v>0</v>
      </c>
      <c r="BJ347" s="48">
        <v>7</v>
      </c>
      <c r="BK347" s="49">
        <v>87.5</v>
      </c>
      <c r="BL347" s="48">
        <v>8</v>
      </c>
    </row>
    <row r="348" spans="1:64" ht="15">
      <c r="A348" s="64" t="s">
        <v>414</v>
      </c>
      <c r="B348" s="64" t="s">
        <v>414</v>
      </c>
      <c r="C348" s="65" t="s">
        <v>6163</v>
      </c>
      <c r="D348" s="66">
        <v>5.333333333333334</v>
      </c>
      <c r="E348" s="67" t="s">
        <v>136</v>
      </c>
      <c r="F348" s="68">
        <v>27.333333333333332</v>
      </c>
      <c r="G348" s="65"/>
      <c r="H348" s="69"/>
      <c r="I348" s="70"/>
      <c r="J348" s="70"/>
      <c r="K348" s="34" t="s">
        <v>65</v>
      </c>
      <c r="L348" s="77">
        <v>348</v>
      </c>
      <c r="M348" s="77"/>
      <c r="N348" s="72"/>
      <c r="O348" s="79" t="s">
        <v>176</v>
      </c>
      <c r="P348" s="81">
        <v>43751.76699074074</v>
      </c>
      <c r="Q348" s="79" t="s">
        <v>802</v>
      </c>
      <c r="R348" s="79"/>
      <c r="S348" s="79"/>
      <c r="T348" s="79"/>
      <c r="U348" s="79"/>
      <c r="V348" s="82" t="s">
        <v>1214</v>
      </c>
      <c r="W348" s="81">
        <v>43751.76699074074</v>
      </c>
      <c r="X348" s="82" t="s">
        <v>1473</v>
      </c>
      <c r="Y348" s="79"/>
      <c r="Z348" s="79"/>
      <c r="AA348" s="85" t="s">
        <v>1789</v>
      </c>
      <c r="AB348" s="79"/>
      <c r="AC348" s="79" t="b">
        <v>0</v>
      </c>
      <c r="AD348" s="79">
        <v>3265</v>
      </c>
      <c r="AE348" s="85" t="s">
        <v>1939</v>
      </c>
      <c r="AF348" s="79" t="b">
        <v>0</v>
      </c>
      <c r="AG348" s="79" t="s">
        <v>2020</v>
      </c>
      <c r="AH348" s="79"/>
      <c r="AI348" s="85" t="s">
        <v>1939</v>
      </c>
      <c r="AJ348" s="79" t="b">
        <v>0</v>
      </c>
      <c r="AK348" s="79">
        <v>205</v>
      </c>
      <c r="AL348" s="85" t="s">
        <v>1939</v>
      </c>
      <c r="AM348" s="79" t="s">
        <v>2035</v>
      </c>
      <c r="AN348" s="79" t="b">
        <v>0</v>
      </c>
      <c r="AO348" s="85" t="s">
        <v>1789</v>
      </c>
      <c r="AP348" s="79" t="s">
        <v>2059</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6</v>
      </c>
      <c r="BK348" s="49">
        <v>100</v>
      </c>
      <c r="BL348" s="48">
        <v>6</v>
      </c>
    </row>
    <row r="349" spans="1:64" ht="15">
      <c r="A349" s="64" t="s">
        <v>409</v>
      </c>
      <c r="B349" s="64" t="s">
        <v>414</v>
      </c>
      <c r="C349" s="65" t="s">
        <v>6164</v>
      </c>
      <c r="D349" s="66">
        <v>7.666666666666667</v>
      </c>
      <c r="E349" s="67" t="s">
        <v>136</v>
      </c>
      <c r="F349" s="68">
        <v>19.666666666666664</v>
      </c>
      <c r="G349" s="65"/>
      <c r="H349" s="69"/>
      <c r="I349" s="70"/>
      <c r="J349" s="70"/>
      <c r="K349" s="34" t="s">
        <v>65</v>
      </c>
      <c r="L349" s="77">
        <v>349</v>
      </c>
      <c r="M349" s="77"/>
      <c r="N349" s="72"/>
      <c r="O349" s="79" t="s">
        <v>591</v>
      </c>
      <c r="P349" s="81">
        <v>43751.76755787037</v>
      </c>
      <c r="Q349" s="79" t="s">
        <v>803</v>
      </c>
      <c r="R349" s="79"/>
      <c r="S349" s="79"/>
      <c r="T349" s="79"/>
      <c r="U349" s="79"/>
      <c r="V349" s="82" t="s">
        <v>1211</v>
      </c>
      <c r="W349" s="81">
        <v>43751.76755787037</v>
      </c>
      <c r="X349" s="82" t="s">
        <v>1474</v>
      </c>
      <c r="Y349" s="79"/>
      <c r="Z349" s="79"/>
      <c r="AA349" s="85" t="s">
        <v>1790</v>
      </c>
      <c r="AB349" s="79"/>
      <c r="AC349" s="79" t="b">
        <v>0</v>
      </c>
      <c r="AD349" s="79">
        <v>0</v>
      </c>
      <c r="AE349" s="85" t="s">
        <v>1939</v>
      </c>
      <c r="AF349" s="79" t="b">
        <v>0</v>
      </c>
      <c r="AG349" s="79" t="s">
        <v>2020</v>
      </c>
      <c r="AH349" s="79"/>
      <c r="AI349" s="85" t="s">
        <v>1939</v>
      </c>
      <c r="AJ349" s="79" t="b">
        <v>0</v>
      </c>
      <c r="AK349" s="79">
        <v>2160</v>
      </c>
      <c r="AL349" s="85" t="s">
        <v>1788</v>
      </c>
      <c r="AM349" s="79" t="s">
        <v>2037</v>
      </c>
      <c r="AN349" s="79" t="b">
        <v>0</v>
      </c>
      <c r="AO349" s="85" t="s">
        <v>1788</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4</v>
      </c>
      <c r="BC349" s="78" t="str">
        <f>REPLACE(INDEX(GroupVertices[Group],MATCH(Edges[[#This Row],[Vertex 2]],GroupVertices[Vertex],0)),1,1,"")</f>
        <v>4</v>
      </c>
      <c r="BD349" s="48">
        <v>1</v>
      </c>
      <c r="BE349" s="49">
        <v>10</v>
      </c>
      <c r="BF349" s="48">
        <v>0</v>
      </c>
      <c r="BG349" s="49">
        <v>0</v>
      </c>
      <c r="BH349" s="48">
        <v>0</v>
      </c>
      <c r="BI349" s="49">
        <v>0</v>
      </c>
      <c r="BJ349" s="48">
        <v>9</v>
      </c>
      <c r="BK349" s="49">
        <v>90</v>
      </c>
      <c r="BL349" s="48">
        <v>10</v>
      </c>
    </row>
    <row r="350" spans="1:64" ht="15">
      <c r="A350" s="64" t="s">
        <v>409</v>
      </c>
      <c r="B350" s="64" t="s">
        <v>414</v>
      </c>
      <c r="C350" s="65" t="s">
        <v>6164</v>
      </c>
      <c r="D350" s="66">
        <v>7.666666666666667</v>
      </c>
      <c r="E350" s="67" t="s">
        <v>136</v>
      </c>
      <c r="F350" s="68">
        <v>19.666666666666664</v>
      </c>
      <c r="G350" s="65"/>
      <c r="H350" s="69"/>
      <c r="I350" s="70"/>
      <c r="J350" s="70"/>
      <c r="K350" s="34" t="s">
        <v>65</v>
      </c>
      <c r="L350" s="77">
        <v>350</v>
      </c>
      <c r="M350" s="77"/>
      <c r="N350" s="72"/>
      <c r="O350" s="79" t="s">
        <v>591</v>
      </c>
      <c r="P350" s="81">
        <v>43751.76758101852</v>
      </c>
      <c r="Q350" s="79" t="s">
        <v>804</v>
      </c>
      <c r="R350" s="79"/>
      <c r="S350" s="79"/>
      <c r="T350" s="79"/>
      <c r="U350" s="79"/>
      <c r="V350" s="82" t="s">
        <v>1211</v>
      </c>
      <c r="W350" s="81">
        <v>43751.76758101852</v>
      </c>
      <c r="X350" s="82" t="s">
        <v>1475</v>
      </c>
      <c r="Y350" s="79"/>
      <c r="Z350" s="79"/>
      <c r="AA350" s="85" t="s">
        <v>1791</v>
      </c>
      <c r="AB350" s="79"/>
      <c r="AC350" s="79" t="b">
        <v>0</v>
      </c>
      <c r="AD350" s="79">
        <v>0</v>
      </c>
      <c r="AE350" s="85" t="s">
        <v>1939</v>
      </c>
      <c r="AF350" s="79" t="b">
        <v>0</v>
      </c>
      <c r="AG350" s="79" t="s">
        <v>2020</v>
      </c>
      <c r="AH350" s="79"/>
      <c r="AI350" s="85" t="s">
        <v>1939</v>
      </c>
      <c r="AJ350" s="79" t="b">
        <v>0</v>
      </c>
      <c r="AK350" s="79">
        <v>205</v>
      </c>
      <c r="AL350" s="85" t="s">
        <v>1789</v>
      </c>
      <c r="AM350" s="79" t="s">
        <v>2037</v>
      </c>
      <c r="AN350" s="79" t="b">
        <v>0</v>
      </c>
      <c r="AO350" s="85" t="s">
        <v>1789</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8</v>
      </c>
      <c r="BK350" s="49">
        <v>100</v>
      </c>
      <c r="BL350" s="48">
        <v>8</v>
      </c>
    </row>
    <row r="351" spans="1:64" ht="15">
      <c r="A351" s="64" t="s">
        <v>409</v>
      </c>
      <c r="B351" s="64" t="s">
        <v>414</v>
      </c>
      <c r="C351" s="65" t="s">
        <v>6164</v>
      </c>
      <c r="D351" s="66">
        <v>7.666666666666667</v>
      </c>
      <c r="E351" s="67" t="s">
        <v>136</v>
      </c>
      <c r="F351" s="68">
        <v>19.666666666666664</v>
      </c>
      <c r="G351" s="65"/>
      <c r="H351" s="69"/>
      <c r="I351" s="70"/>
      <c r="J351" s="70"/>
      <c r="K351" s="34" t="s">
        <v>65</v>
      </c>
      <c r="L351" s="77">
        <v>351</v>
      </c>
      <c r="M351" s="77"/>
      <c r="N351" s="72"/>
      <c r="O351" s="79" t="s">
        <v>591</v>
      </c>
      <c r="P351" s="81">
        <v>43751.78076388889</v>
      </c>
      <c r="Q351" s="79" t="s">
        <v>800</v>
      </c>
      <c r="R351" s="79"/>
      <c r="S351" s="79"/>
      <c r="T351" s="79"/>
      <c r="U351" s="79"/>
      <c r="V351" s="82" t="s">
        <v>1211</v>
      </c>
      <c r="W351" s="81">
        <v>43751.78076388889</v>
      </c>
      <c r="X351" s="82" t="s">
        <v>1471</v>
      </c>
      <c r="Y351" s="79"/>
      <c r="Z351" s="79"/>
      <c r="AA351" s="85" t="s">
        <v>1787</v>
      </c>
      <c r="AB351" s="79"/>
      <c r="AC351" s="79" t="b">
        <v>0</v>
      </c>
      <c r="AD351" s="79">
        <v>0</v>
      </c>
      <c r="AE351" s="85" t="s">
        <v>1939</v>
      </c>
      <c r="AF351" s="79" t="b">
        <v>0</v>
      </c>
      <c r="AG351" s="79" t="s">
        <v>2020</v>
      </c>
      <c r="AH351" s="79"/>
      <c r="AI351" s="85" t="s">
        <v>1939</v>
      </c>
      <c r="AJ351" s="79" t="b">
        <v>0</v>
      </c>
      <c r="AK351" s="79">
        <v>439</v>
      </c>
      <c r="AL351" s="85" t="s">
        <v>1786</v>
      </c>
      <c r="AM351" s="79" t="s">
        <v>2037</v>
      </c>
      <c r="AN351" s="79" t="b">
        <v>0</v>
      </c>
      <c r="AO351" s="85" t="s">
        <v>1786</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409</v>
      </c>
      <c r="B352" s="64" t="s">
        <v>562</v>
      </c>
      <c r="C352" s="65" t="s">
        <v>6163</v>
      </c>
      <c r="D352" s="66">
        <v>5.333333333333334</v>
      </c>
      <c r="E352" s="67" t="s">
        <v>136</v>
      </c>
      <c r="F352" s="68">
        <v>27.333333333333332</v>
      </c>
      <c r="G352" s="65"/>
      <c r="H352" s="69"/>
      <c r="I352" s="70"/>
      <c r="J352" s="70"/>
      <c r="K352" s="34" t="s">
        <v>65</v>
      </c>
      <c r="L352" s="77">
        <v>352</v>
      </c>
      <c r="M352" s="77"/>
      <c r="N352" s="72"/>
      <c r="O352" s="79" t="s">
        <v>592</v>
      </c>
      <c r="P352" s="81">
        <v>43750.575578703705</v>
      </c>
      <c r="Q352" s="79" t="s">
        <v>805</v>
      </c>
      <c r="R352" s="79"/>
      <c r="S352" s="79"/>
      <c r="T352" s="79"/>
      <c r="U352" s="79"/>
      <c r="V352" s="82" t="s">
        <v>1211</v>
      </c>
      <c r="W352" s="81">
        <v>43750.575578703705</v>
      </c>
      <c r="X352" s="82" t="s">
        <v>1476</v>
      </c>
      <c r="Y352" s="79"/>
      <c r="Z352" s="79"/>
      <c r="AA352" s="85" t="s">
        <v>1792</v>
      </c>
      <c r="AB352" s="85" t="s">
        <v>1927</v>
      </c>
      <c r="AC352" s="79" t="b">
        <v>0</v>
      </c>
      <c r="AD352" s="79">
        <v>0</v>
      </c>
      <c r="AE352" s="85" t="s">
        <v>2007</v>
      </c>
      <c r="AF352" s="79" t="b">
        <v>0</v>
      </c>
      <c r="AG352" s="79" t="s">
        <v>2022</v>
      </c>
      <c r="AH352" s="79"/>
      <c r="AI352" s="85" t="s">
        <v>1939</v>
      </c>
      <c r="AJ352" s="79" t="b">
        <v>0</v>
      </c>
      <c r="AK352" s="79">
        <v>0</v>
      </c>
      <c r="AL352" s="85" t="s">
        <v>1939</v>
      </c>
      <c r="AM352" s="79" t="s">
        <v>2037</v>
      </c>
      <c r="AN352" s="79" t="b">
        <v>0</v>
      </c>
      <c r="AO352" s="85" t="s">
        <v>1927</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v>0</v>
      </c>
      <c r="BE352" s="49">
        <v>0</v>
      </c>
      <c r="BF352" s="48">
        <v>1</v>
      </c>
      <c r="BG352" s="49">
        <v>3.8461538461538463</v>
      </c>
      <c r="BH352" s="48">
        <v>0</v>
      </c>
      <c r="BI352" s="49">
        <v>0</v>
      </c>
      <c r="BJ352" s="48">
        <v>25</v>
      </c>
      <c r="BK352" s="49">
        <v>96.15384615384616</v>
      </c>
      <c r="BL352" s="48">
        <v>26</v>
      </c>
    </row>
    <row r="353" spans="1:64" ht="15">
      <c r="A353" s="64" t="s">
        <v>409</v>
      </c>
      <c r="B353" s="64" t="s">
        <v>562</v>
      </c>
      <c r="C353" s="65" t="s">
        <v>6163</v>
      </c>
      <c r="D353" s="66">
        <v>5.333333333333334</v>
      </c>
      <c r="E353" s="67" t="s">
        <v>136</v>
      </c>
      <c r="F353" s="68">
        <v>27.333333333333332</v>
      </c>
      <c r="G353" s="65"/>
      <c r="H353" s="69"/>
      <c r="I353" s="70"/>
      <c r="J353" s="70"/>
      <c r="K353" s="34" t="s">
        <v>65</v>
      </c>
      <c r="L353" s="77">
        <v>353</v>
      </c>
      <c r="M353" s="77"/>
      <c r="N353" s="72"/>
      <c r="O353" s="79" t="s">
        <v>592</v>
      </c>
      <c r="P353" s="81">
        <v>43751.78208333333</v>
      </c>
      <c r="Q353" s="79" t="s">
        <v>806</v>
      </c>
      <c r="R353" s="79"/>
      <c r="S353" s="79"/>
      <c r="T353" s="79"/>
      <c r="U353" s="79"/>
      <c r="V353" s="82" t="s">
        <v>1211</v>
      </c>
      <c r="W353" s="81">
        <v>43751.78208333333</v>
      </c>
      <c r="X353" s="82" t="s">
        <v>1477</v>
      </c>
      <c r="Y353" s="79"/>
      <c r="Z353" s="79"/>
      <c r="AA353" s="85" t="s">
        <v>1793</v>
      </c>
      <c r="AB353" s="85" t="s">
        <v>1928</v>
      </c>
      <c r="AC353" s="79" t="b">
        <v>0</v>
      </c>
      <c r="AD353" s="79">
        <v>0</v>
      </c>
      <c r="AE353" s="85" t="s">
        <v>2007</v>
      </c>
      <c r="AF353" s="79" t="b">
        <v>0</v>
      </c>
      <c r="AG353" s="79" t="s">
        <v>2029</v>
      </c>
      <c r="AH353" s="79"/>
      <c r="AI353" s="85" t="s">
        <v>1939</v>
      </c>
      <c r="AJ353" s="79" t="b">
        <v>0</v>
      </c>
      <c r="AK353" s="79">
        <v>0</v>
      </c>
      <c r="AL353" s="85" t="s">
        <v>1939</v>
      </c>
      <c r="AM353" s="79" t="s">
        <v>2037</v>
      </c>
      <c r="AN353" s="79" t="b">
        <v>0</v>
      </c>
      <c r="AO353" s="85" t="s">
        <v>1928</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v>0</v>
      </c>
      <c r="BE353" s="49">
        <v>0</v>
      </c>
      <c r="BF353" s="48">
        <v>1</v>
      </c>
      <c r="BG353" s="49">
        <v>20</v>
      </c>
      <c r="BH353" s="48">
        <v>0</v>
      </c>
      <c r="BI353" s="49">
        <v>0</v>
      </c>
      <c r="BJ353" s="48">
        <v>4</v>
      </c>
      <c r="BK353" s="49">
        <v>80</v>
      </c>
      <c r="BL353" s="48">
        <v>5</v>
      </c>
    </row>
    <row r="354" spans="1:64" ht="15">
      <c r="A354" s="64" t="s">
        <v>415</v>
      </c>
      <c r="B354" s="64" t="s">
        <v>415</v>
      </c>
      <c r="C354" s="65" t="s">
        <v>6162</v>
      </c>
      <c r="D354" s="66">
        <v>3</v>
      </c>
      <c r="E354" s="67" t="s">
        <v>132</v>
      </c>
      <c r="F354" s="68">
        <v>35</v>
      </c>
      <c r="G354" s="65"/>
      <c r="H354" s="69"/>
      <c r="I354" s="70"/>
      <c r="J354" s="70"/>
      <c r="K354" s="34" t="s">
        <v>65</v>
      </c>
      <c r="L354" s="77">
        <v>354</v>
      </c>
      <c r="M354" s="77"/>
      <c r="N354" s="72"/>
      <c r="O354" s="79" t="s">
        <v>176</v>
      </c>
      <c r="P354" s="81">
        <v>43751.77974537037</v>
      </c>
      <c r="Q354" s="79" t="s">
        <v>807</v>
      </c>
      <c r="R354" s="79"/>
      <c r="S354" s="79"/>
      <c r="T354" s="79"/>
      <c r="U354" s="82" t="s">
        <v>1009</v>
      </c>
      <c r="V354" s="82" t="s">
        <v>1009</v>
      </c>
      <c r="W354" s="81">
        <v>43751.77974537037</v>
      </c>
      <c r="X354" s="82" t="s">
        <v>1478</v>
      </c>
      <c r="Y354" s="79"/>
      <c r="Z354" s="79"/>
      <c r="AA354" s="85" t="s">
        <v>1794</v>
      </c>
      <c r="AB354" s="79"/>
      <c r="AC354" s="79" t="b">
        <v>0</v>
      </c>
      <c r="AD354" s="79">
        <v>3999</v>
      </c>
      <c r="AE354" s="85" t="s">
        <v>1939</v>
      </c>
      <c r="AF354" s="79" t="b">
        <v>0</v>
      </c>
      <c r="AG354" s="79" t="s">
        <v>2022</v>
      </c>
      <c r="AH354" s="79"/>
      <c r="AI354" s="85" t="s">
        <v>1939</v>
      </c>
      <c r="AJ354" s="79" t="b">
        <v>0</v>
      </c>
      <c r="AK354" s="79">
        <v>5049</v>
      </c>
      <c r="AL354" s="85" t="s">
        <v>1939</v>
      </c>
      <c r="AM354" s="79" t="s">
        <v>2037</v>
      </c>
      <c r="AN354" s="79" t="b">
        <v>0</v>
      </c>
      <c r="AO354" s="85" t="s">
        <v>1794</v>
      </c>
      <c r="AP354" s="79" t="s">
        <v>2059</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v>0</v>
      </c>
      <c r="BE354" s="49">
        <v>0</v>
      </c>
      <c r="BF354" s="48">
        <v>0</v>
      </c>
      <c r="BG354" s="49">
        <v>0</v>
      </c>
      <c r="BH354" s="48">
        <v>0</v>
      </c>
      <c r="BI354" s="49">
        <v>0</v>
      </c>
      <c r="BJ354" s="48">
        <v>33</v>
      </c>
      <c r="BK354" s="49">
        <v>100</v>
      </c>
      <c r="BL354" s="48">
        <v>33</v>
      </c>
    </row>
    <row r="355" spans="1:64" ht="15">
      <c r="A355" s="64" t="s">
        <v>409</v>
      </c>
      <c r="B355" s="64" t="s">
        <v>415</v>
      </c>
      <c r="C355" s="65" t="s">
        <v>6162</v>
      </c>
      <c r="D355" s="66">
        <v>3</v>
      </c>
      <c r="E355" s="67" t="s">
        <v>132</v>
      </c>
      <c r="F355" s="68">
        <v>35</v>
      </c>
      <c r="G355" s="65"/>
      <c r="H355" s="69"/>
      <c r="I355" s="70"/>
      <c r="J355" s="70"/>
      <c r="K355" s="34" t="s">
        <v>65</v>
      </c>
      <c r="L355" s="77">
        <v>355</v>
      </c>
      <c r="M355" s="77"/>
      <c r="N355" s="72"/>
      <c r="O355" s="79" t="s">
        <v>591</v>
      </c>
      <c r="P355" s="81">
        <v>43751.78010416667</v>
      </c>
      <c r="Q355" s="79" t="s">
        <v>808</v>
      </c>
      <c r="R355" s="79"/>
      <c r="S355" s="79"/>
      <c r="T355" s="79"/>
      <c r="U355" s="79"/>
      <c r="V355" s="82" t="s">
        <v>1211</v>
      </c>
      <c r="W355" s="81">
        <v>43751.78010416667</v>
      </c>
      <c r="X355" s="82" t="s">
        <v>1479</v>
      </c>
      <c r="Y355" s="79"/>
      <c r="Z355" s="79"/>
      <c r="AA355" s="85" t="s">
        <v>1795</v>
      </c>
      <c r="AB355" s="79"/>
      <c r="AC355" s="79" t="b">
        <v>0</v>
      </c>
      <c r="AD355" s="79">
        <v>0</v>
      </c>
      <c r="AE355" s="85" t="s">
        <v>1939</v>
      </c>
      <c r="AF355" s="79" t="b">
        <v>0</v>
      </c>
      <c r="AG355" s="79" t="s">
        <v>2022</v>
      </c>
      <c r="AH355" s="79"/>
      <c r="AI355" s="85" t="s">
        <v>1939</v>
      </c>
      <c r="AJ355" s="79" t="b">
        <v>0</v>
      </c>
      <c r="AK355" s="79">
        <v>5049</v>
      </c>
      <c r="AL355" s="85" t="s">
        <v>1794</v>
      </c>
      <c r="AM355" s="79" t="s">
        <v>2037</v>
      </c>
      <c r="AN355" s="79" t="b">
        <v>0</v>
      </c>
      <c r="AO355" s="85" t="s">
        <v>1794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26</v>
      </c>
      <c r="BK355" s="49">
        <v>100</v>
      </c>
      <c r="BL355" s="48">
        <v>26</v>
      </c>
    </row>
    <row r="356" spans="1:64" ht="15">
      <c r="A356" s="64" t="s">
        <v>409</v>
      </c>
      <c r="B356" s="64" t="s">
        <v>415</v>
      </c>
      <c r="C356" s="65" t="s">
        <v>6162</v>
      </c>
      <c r="D356" s="66">
        <v>3</v>
      </c>
      <c r="E356" s="67" t="s">
        <v>132</v>
      </c>
      <c r="F356" s="68">
        <v>35</v>
      </c>
      <c r="G356" s="65"/>
      <c r="H356" s="69"/>
      <c r="I356" s="70"/>
      <c r="J356" s="70"/>
      <c r="K356" s="34" t="s">
        <v>65</v>
      </c>
      <c r="L356" s="77">
        <v>356</v>
      </c>
      <c r="M356" s="77"/>
      <c r="N356" s="72"/>
      <c r="O356" s="79" t="s">
        <v>592</v>
      </c>
      <c r="P356" s="81">
        <v>43751.797534722224</v>
      </c>
      <c r="Q356" s="79" t="s">
        <v>809</v>
      </c>
      <c r="R356" s="79"/>
      <c r="S356" s="79"/>
      <c r="T356" s="79"/>
      <c r="U356" s="79"/>
      <c r="V356" s="82" t="s">
        <v>1211</v>
      </c>
      <c r="W356" s="81">
        <v>43751.797534722224</v>
      </c>
      <c r="X356" s="82" t="s">
        <v>1480</v>
      </c>
      <c r="Y356" s="79"/>
      <c r="Z356" s="79"/>
      <c r="AA356" s="85" t="s">
        <v>1796</v>
      </c>
      <c r="AB356" s="85" t="s">
        <v>1794</v>
      </c>
      <c r="AC356" s="79" t="b">
        <v>0</v>
      </c>
      <c r="AD356" s="79">
        <v>0</v>
      </c>
      <c r="AE356" s="85" t="s">
        <v>2008</v>
      </c>
      <c r="AF356" s="79" t="b">
        <v>0</v>
      </c>
      <c r="AG356" s="79" t="s">
        <v>2020</v>
      </c>
      <c r="AH356" s="79"/>
      <c r="AI356" s="85" t="s">
        <v>1939</v>
      </c>
      <c r="AJ356" s="79" t="b">
        <v>0</v>
      </c>
      <c r="AK356" s="79">
        <v>0</v>
      </c>
      <c r="AL356" s="85" t="s">
        <v>1939</v>
      </c>
      <c r="AM356" s="79" t="s">
        <v>2037</v>
      </c>
      <c r="AN356" s="79" t="b">
        <v>0</v>
      </c>
      <c r="AO356" s="85" t="s">
        <v>1794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3</v>
      </c>
      <c r="BK356" s="49">
        <v>100</v>
      </c>
      <c r="BL356" s="48">
        <v>3</v>
      </c>
    </row>
    <row r="357" spans="1:64" ht="15">
      <c r="A357" s="64" t="s">
        <v>416</v>
      </c>
      <c r="B357" s="64" t="s">
        <v>416</v>
      </c>
      <c r="C357" s="65" t="s">
        <v>6162</v>
      </c>
      <c r="D357" s="66">
        <v>3</v>
      </c>
      <c r="E357" s="67" t="s">
        <v>132</v>
      </c>
      <c r="F357" s="68">
        <v>35</v>
      </c>
      <c r="G357" s="65"/>
      <c r="H357" s="69"/>
      <c r="I357" s="70"/>
      <c r="J357" s="70"/>
      <c r="K357" s="34" t="s">
        <v>65</v>
      </c>
      <c r="L357" s="77">
        <v>357</v>
      </c>
      <c r="M357" s="77"/>
      <c r="N357" s="72"/>
      <c r="O357" s="79" t="s">
        <v>176</v>
      </c>
      <c r="P357" s="81">
        <v>43751.83405092593</v>
      </c>
      <c r="Q357" s="79" t="s">
        <v>810</v>
      </c>
      <c r="R357" s="79"/>
      <c r="S357" s="79"/>
      <c r="T357" s="79"/>
      <c r="U357" s="79"/>
      <c r="V357" s="82" t="s">
        <v>1215</v>
      </c>
      <c r="W357" s="81">
        <v>43751.83405092593</v>
      </c>
      <c r="X357" s="82" t="s">
        <v>1481</v>
      </c>
      <c r="Y357" s="79"/>
      <c r="Z357" s="79"/>
      <c r="AA357" s="85" t="s">
        <v>1797</v>
      </c>
      <c r="AB357" s="79"/>
      <c r="AC357" s="79" t="b">
        <v>0</v>
      </c>
      <c r="AD357" s="79">
        <v>46</v>
      </c>
      <c r="AE357" s="85" t="s">
        <v>1939</v>
      </c>
      <c r="AF357" s="79" t="b">
        <v>0</v>
      </c>
      <c r="AG357" s="79" t="s">
        <v>2022</v>
      </c>
      <c r="AH357" s="79"/>
      <c r="AI357" s="85" t="s">
        <v>1939</v>
      </c>
      <c r="AJ357" s="79" t="b">
        <v>0</v>
      </c>
      <c r="AK357" s="79">
        <v>66</v>
      </c>
      <c r="AL357" s="85" t="s">
        <v>1939</v>
      </c>
      <c r="AM357" s="79" t="s">
        <v>2035</v>
      </c>
      <c r="AN357" s="79" t="b">
        <v>0</v>
      </c>
      <c r="AO357" s="85" t="s">
        <v>1797</v>
      </c>
      <c r="AP357" s="79" t="s">
        <v>2059</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v>0</v>
      </c>
      <c r="BE357" s="49">
        <v>0</v>
      </c>
      <c r="BF357" s="48">
        <v>1</v>
      </c>
      <c r="BG357" s="49">
        <v>5</v>
      </c>
      <c r="BH357" s="48">
        <v>0</v>
      </c>
      <c r="BI357" s="49">
        <v>0</v>
      </c>
      <c r="BJ357" s="48">
        <v>19</v>
      </c>
      <c r="BK357" s="49">
        <v>95</v>
      </c>
      <c r="BL357" s="48">
        <v>20</v>
      </c>
    </row>
    <row r="358" spans="1:64" ht="15">
      <c r="A358" s="64" t="s">
        <v>409</v>
      </c>
      <c r="B358" s="64" t="s">
        <v>416</v>
      </c>
      <c r="C358" s="65" t="s">
        <v>6162</v>
      </c>
      <c r="D358" s="66">
        <v>3</v>
      </c>
      <c r="E358" s="67" t="s">
        <v>132</v>
      </c>
      <c r="F358" s="68">
        <v>35</v>
      </c>
      <c r="G358" s="65"/>
      <c r="H358" s="69"/>
      <c r="I358" s="70"/>
      <c r="J358" s="70"/>
      <c r="K358" s="34" t="s">
        <v>65</v>
      </c>
      <c r="L358" s="77">
        <v>358</v>
      </c>
      <c r="M358" s="77"/>
      <c r="N358" s="72"/>
      <c r="O358" s="79" t="s">
        <v>591</v>
      </c>
      <c r="P358" s="81">
        <v>43751.852847222224</v>
      </c>
      <c r="Q358" s="79" t="s">
        <v>811</v>
      </c>
      <c r="R358" s="79"/>
      <c r="S358" s="79"/>
      <c r="T358" s="79"/>
      <c r="U358" s="79"/>
      <c r="V358" s="82" t="s">
        <v>1211</v>
      </c>
      <c r="W358" s="81">
        <v>43751.852847222224</v>
      </c>
      <c r="X358" s="82" t="s">
        <v>1482</v>
      </c>
      <c r="Y358" s="79"/>
      <c r="Z358" s="79"/>
      <c r="AA358" s="85" t="s">
        <v>1798</v>
      </c>
      <c r="AB358" s="79"/>
      <c r="AC358" s="79" t="b">
        <v>0</v>
      </c>
      <c r="AD358" s="79">
        <v>0</v>
      </c>
      <c r="AE358" s="85" t="s">
        <v>1939</v>
      </c>
      <c r="AF358" s="79" t="b">
        <v>0</v>
      </c>
      <c r="AG358" s="79" t="s">
        <v>2022</v>
      </c>
      <c r="AH358" s="79"/>
      <c r="AI358" s="85" t="s">
        <v>1939</v>
      </c>
      <c r="AJ358" s="79" t="b">
        <v>0</v>
      </c>
      <c r="AK358" s="79">
        <v>66</v>
      </c>
      <c r="AL358" s="85" t="s">
        <v>1797</v>
      </c>
      <c r="AM358" s="79" t="s">
        <v>2037</v>
      </c>
      <c r="AN358" s="79" t="b">
        <v>0</v>
      </c>
      <c r="AO358" s="85" t="s">
        <v>1797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0</v>
      </c>
      <c r="BE358" s="49">
        <v>0</v>
      </c>
      <c r="BF358" s="48">
        <v>1</v>
      </c>
      <c r="BG358" s="49">
        <v>4.545454545454546</v>
      </c>
      <c r="BH358" s="48">
        <v>0</v>
      </c>
      <c r="BI358" s="49">
        <v>0</v>
      </c>
      <c r="BJ358" s="48">
        <v>21</v>
      </c>
      <c r="BK358" s="49">
        <v>95.45454545454545</v>
      </c>
      <c r="BL358" s="48">
        <v>22</v>
      </c>
    </row>
    <row r="359" spans="1:64" ht="15">
      <c r="A359" s="64" t="s">
        <v>417</v>
      </c>
      <c r="B359" s="64" t="s">
        <v>417</v>
      </c>
      <c r="C359" s="65" t="s">
        <v>6162</v>
      </c>
      <c r="D359" s="66">
        <v>3</v>
      </c>
      <c r="E359" s="67" t="s">
        <v>132</v>
      </c>
      <c r="F359" s="68">
        <v>35</v>
      </c>
      <c r="G359" s="65"/>
      <c r="H359" s="69"/>
      <c r="I359" s="70"/>
      <c r="J359" s="70"/>
      <c r="K359" s="34" t="s">
        <v>65</v>
      </c>
      <c r="L359" s="77">
        <v>359</v>
      </c>
      <c r="M359" s="77"/>
      <c r="N359" s="72"/>
      <c r="O359" s="79" t="s">
        <v>176</v>
      </c>
      <c r="P359" s="81">
        <v>43752.70657407407</v>
      </c>
      <c r="Q359" s="79" t="s">
        <v>812</v>
      </c>
      <c r="R359" s="79"/>
      <c r="S359" s="79"/>
      <c r="T359" s="79"/>
      <c r="U359" s="79"/>
      <c r="V359" s="82" t="s">
        <v>1216</v>
      </c>
      <c r="W359" s="81">
        <v>43752.70657407407</v>
      </c>
      <c r="X359" s="82" t="s">
        <v>1483</v>
      </c>
      <c r="Y359" s="79"/>
      <c r="Z359" s="79"/>
      <c r="AA359" s="85" t="s">
        <v>1799</v>
      </c>
      <c r="AB359" s="79"/>
      <c r="AC359" s="79" t="b">
        <v>0</v>
      </c>
      <c r="AD359" s="79">
        <v>1077</v>
      </c>
      <c r="AE359" s="85" t="s">
        <v>1939</v>
      </c>
      <c r="AF359" s="79" t="b">
        <v>0</v>
      </c>
      <c r="AG359" s="79" t="s">
        <v>2022</v>
      </c>
      <c r="AH359" s="79"/>
      <c r="AI359" s="85" t="s">
        <v>1939</v>
      </c>
      <c r="AJ359" s="79" t="b">
        <v>0</v>
      </c>
      <c r="AK359" s="79">
        <v>703</v>
      </c>
      <c r="AL359" s="85" t="s">
        <v>1939</v>
      </c>
      <c r="AM359" s="79" t="s">
        <v>2035</v>
      </c>
      <c r="AN359" s="79" t="b">
        <v>0</v>
      </c>
      <c r="AO359" s="85" t="s">
        <v>1799</v>
      </c>
      <c r="AP359" s="79" t="s">
        <v>2059</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9.090909090909092</v>
      </c>
      <c r="BF359" s="48">
        <v>0</v>
      </c>
      <c r="BG359" s="49">
        <v>0</v>
      </c>
      <c r="BH359" s="48">
        <v>0</v>
      </c>
      <c r="BI359" s="49">
        <v>0</v>
      </c>
      <c r="BJ359" s="48">
        <v>10</v>
      </c>
      <c r="BK359" s="49">
        <v>90.9090909090909</v>
      </c>
      <c r="BL359" s="48">
        <v>11</v>
      </c>
    </row>
    <row r="360" spans="1:64" ht="15">
      <c r="A360" s="64" t="s">
        <v>409</v>
      </c>
      <c r="B360" s="64" t="s">
        <v>417</v>
      </c>
      <c r="C360" s="65" t="s">
        <v>6162</v>
      </c>
      <c r="D360" s="66">
        <v>3</v>
      </c>
      <c r="E360" s="67" t="s">
        <v>132</v>
      </c>
      <c r="F360" s="68">
        <v>35</v>
      </c>
      <c r="G360" s="65"/>
      <c r="H360" s="69"/>
      <c r="I360" s="70"/>
      <c r="J360" s="70"/>
      <c r="K360" s="34" t="s">
        <v>65</v>
      </c>
      <c r="L360" s="77">
        <v>360</v>
      </c>
      <c r="M360" s="77"/>
      <c r="N360" s="72"/>
      <c r="O360" s="79" t="s">
        <v>591</v>
      </c>
      <c r="P360" s="81">
        <v>43752.712743055556</v>
      </c>
      <c r="Q360" s="79" t="s">
        <v>813</v>
      </c>
      <c r="R360" s="79"/>
      <c r="S360" s="79"/>
      <c r="T360" s="79"/>
      <c r="U360" s="79"/>
      <c r="V360" s="82" t="s">
        <v>1211</v>
      </c>
      <c r="W360" s="81">
        <v>43752.712743055556</v>
      </c>
      <c r="X360" s="82" t="s">
        <v>1484</v>
      </c>
      <c r="Y360" s="79"/>
      <c r="Z360" s="79"/>
      <c r="AA360" s="85" t="s">
        <v>1800</v>
      </c>
      <c r="AB360" s="79"/>
      <c r="AC360" s="79" t="b">
        <v>0</v>
      </c>
      <c r="AD360" s="79">
        <v>0</v>
      </c>
      <c r="AE360" s="85" t="s">
        <v>1939</v>
      </c>
      <c r="AF360" s="79" t="b">
        <v>0</v>
      </c>
      <c r="AG360" s="79" t="s">
        <v>2022</v>
      </c>
      <c r="AH360" s="79"/>
      <c r="AI360" s="85" t="s">
        <v>1939</v>
      </c>
      <c r="AJ360" s="79" t="b">
        <v>0</v>
      </c>
      <c r="AK360" s="79">
        <v>703</v>
      </c>
      <c r="AL360" s="85" t="s">
        <v>1799</v>
      </c>
      <c r="AM360" s="79" t="s">
        <v>2037</v>
      </c>
      <c r="AN360" s="79" t="b">
        <v>0</v>
      </c>
      <c r="AO360" s="85" t="s">
        <v>1799</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1</v>
      </c>
      <c r="BE360" s="49">
        <v>7.6923076923076925</v>
      </c>
      <c r="BF360" s="48">
        <v>0</v>
      </c>
      <c r="BG360" s="49">
        <v>0</v>
      </c>
      <c r="BH360" s="48">
        <v>0</v>
      </c>
      <c r="BI360" s="49">
        <v>0</v>
      </c>
      <c r="BJ360" s="48">
        <v>12</v>
      </c>
      <c r="BK360" s="49">
        <v>92.3076923076923</v>
      </c>
      <c r="BL360" s="48">
        <v>13</v>
      </c>
    </row>
    <row r="361" spans="1:64" ht="15">
      <c r="A361" s="64" t="s">
        <v>418</v>
      </c>
      <c r="B361" s="64" t="s">
        <v>418</v>
      </c>
      <c r="C361" s="65" t="s">
        <v>6164</v>
      </c>
      <c r="D361" s="66">
        <v>7.666666666666667</v>
      </c>
      <c r="E361" s="67" t="s">
        <v>136</v>
      </c>
      <c r="F361" s="68">
        <v>19.666666666666664</v>
      </c>
      <c r="G361" s="65"/>
      <c r="H361" s="69"/>
      <c r="I361" s="70"/>
      <c r="J361" s="70"/>
      <c r="K361" s="34" t="s">
        <v>65</v>
      </c>
      <c r="L361" s="77">
        <v>361</v>
      </c>
      <c r="M361" s="77"/>
      <c r="N361" s="72"/>
      <c r="O361" s="79" t="s">
        <v>176</v>
      </c>
      <c r="P361" s="81">
        <v>43751.76667824074</v>
      </c>
      <c r="Q361" s="79" t="s">
        <v>814</v>
      </c>
      <c r="R361" s="79"/>
      <c r="S361" s="79"/>
      <c r="T361" s="79"/>
      <c r="U361" s="79"/>
      <c r="V361" s="82" t="s">
        <v>1217</v>
      </c>
      <c r="W361" s="81">
        <v>43751.76667824074</v>
      </c>
      <c r="X361" s="82" t="s">
        <v>1485</v>
      </c>
      <c r="Y361" s="79"/>
      <c r="Z361" s="79"/>
      <c r="AA361" s="85" t="s">
        <v>1801</v>
      </c>
      <c r="AB361" s="79"/>
      <c r="AC361" s="79" t="b">
        <v>0</v>
      </c>
      <c r="AD361" s="79">
        <v>24256</v>
      </c>
      <c r="AE361" s="85" t="s">
        <v>1939</v>
      </c>
      <c r="AF361" s="79" t="b">
        <v>0</v>
      </c>
      <c r="AG361" s="79" t="s">
        <v>2020</v>
      </c>
      <c r="AH361" s="79"/>
      <c r="AI361" s="85" t="s">
        <v>1939</v>
      </c>
      <c r="AJ361" s="79" t="b">
        <v>0</v>
      </c>
      <c r="AK361" s="79">
        <v>14209</v>
      </c>
      <c r="AL361" s="85" t="s">
        <v>1939</v>
      </c>
      <c r="AM361" s="79" t="s">
        <v>2038</v>
      </c>
      <c r="AN361" s="79" t="b">
        <v>0</v>
      </c>
      <c r="AO361" s="85" t="s">
        <v>1801</v>
      </c>
      <c r="AP361" s="79" t="s">
        <v>2059</v>
      </c>
      <c r="AQ361" s="79">
        <v>0</v>
      </c>
      <c r="AR361" s="79">
        <v>0</v>
      </c>
      <c r="AS361" s="79"/>
      <c r="AT361" s="79"/>
      <c r="AU361" s="79"/>
      <c r="AV361" s="79"/>
      <c r="AW361" s="79"/>
      <c r="AX361" s="79"/>
      <c r="AY361" s="79"/>
      <c r="AZ361" s="79"/>
      <c r="BA361">
        <v>3</v>
      </c>
      <c r="BB361" s="78" t="str">
        <f>REPLACE(INDEX(GroupVertices[Group],MATCH(Edges[[#This Row],[Vertex 1]],GroupVertices[Vertex],0)),1,1,"")</f>
        <v>4</v>
      </c>
      <c r="BC361" s="78" t="str">
        <f>REPLACE(INDEX(GroupVertices[Group],MATCH(Edges[[#This Row],[Vertex 2]],GroupVertices[Vertex],0)),1,1,"")</f>
        <v>4</v>
      </c>
      <c r="BD361" s="48">
        <v>1</v>
      </c>
      <c r="BE361" s="49">
        <v>7.6923076923076925</v>
      </c>
      <c r="BF361" s="48">
        <v>0</v>
      </c>
      <c r="BG361" s="49">
        <v>0</v>
      </c>
      <c r="BH361" s="48">
        <v>0</v>
      </c>
      <c r="BI361" s="49">
        <v>0</v>
      </c>
      <c r="BJ361" s="48">
        <v>12</v>
      </c>
      <c r="BK361" s="49">
        <v>92.3076923076923</v>
      </c>
      <c r="BL361" s="48">
        <v>13</v>
      </c>
    </row>
    <row r="362" spans="1:64" ht="15">
      <c r="A362" s="64" t="s">
        <v>418</v>
      </c>
      <c r="B362" s="64" t="s">
        <v>418</v>
      </c>
      <c r="C362" s="65" t="s">
        <v>6164</v>
      </c>
      <c r="D362" s="66">
        <v>7.666666666666667</v>
      </c>
      <c r="E362" s="67" t="s">
        <v>136</v>
      </c>
      <c r="F362" s="68">
        <v>19.666666666666664</v>
      </c>
      <c r="G362" s="65"/>
      <c r="H362" s="69"/>
      <c r="I362" s="70"/>
      <c r="J362" s="70"/>
      <c r="K362" s="34" t="s">
        <v>65</v>
      </c>
      <c r="L362" s="77">
        <v>362</v>
      </c>
      <c r="M362" s="77"/>
      <c r="N362" s="72"/>
      <c r="O362" s="79" t="s">
        <v>176</v>
      </c>
      <c r="P362" s="81">
        <v>43751.77914351852</v>
      </c>
      <c r="Q362" s="79" t="s">
        <v>815</v>
      </c>
      <c r="R362" s="79"/>
      <c r="S362" s="79"/>
      <c r="T362" s="79"/>
      <c r="U362" s="79"/>
      <c r="V362" s="82" t="s">
        <v>1217</v>
      </c>
      <c r="W362" s="81">
        <v>43751.77914351852</v>
      </c>
      <c r="X362" s="82" t="s">
        <v>1486</v>
      </c>
      <c r="Y362" s="79"/>
      <c r="Z362" s="79"/>
      <c r="AA362" s="85" t="s">
        <v>1802</v>
      </c>
      <c r="AB362" s="79"/>
      <c r="AC362" s="79" t="b">
        <v>0</v>
      </c>
      <c r="AD362" s="79">
        <v>16777</v>
      </c>
      <c r="AE362" s="85" t="s">
        <v>1939</v>
      </c>
      <c r="AF362" s="79" t="b">
        <v>0</v>
      </c>
      <c r="AG362" s="79" t="s">
        <v>2020</v>
      </c>
      <c r="AH362" s="79"/>
      <c r="AI362" s="85" t="s">
        <v>1939</v>
      </c>
      <c r="AJ362" s="79" t="b">
        <v>0</v>
      </c>
      <c r="AK362" s="79">
        <v>507</v>
      </c>
      <c r="AL362" s="85" t="s">
        <v>1939</v>
      </c>
      <c r="AM362" s="79" t="s">
        <v>2038</v>
      </c>
      <c r="AN362" s="79" t="b">
        <v>0</v>
      </c>
      <c r="AO362" s="85" t="s">
        <v>1802</v>
      </c>
      <c r="AP362" s="79" t="s">
        <v>2059</v>
      </c>
      <c r="AQ362" s="79">
        <v>0</v>
      </c>
      <c r="AR362" s="79">
        <v>0</v>
      </c>
      <c r="AS362" s="79"/>
      <c r="AT362" s="79"/>
      <c r="AU362" s="79"/>
      <c r="AV362" s="79"/>
      <c r="AW362" s="79"/>
      <c r="AX362" s="79"/>
      <c r="AY362" s="79"/>
      <c r="AZ362" s="79"/>
      <c r="BA362">
        <v>3</v>
      </c>
      <c r="BB362" s="78" t="str">
        <f>REPLACE(INDEX(GroupVertices[Group],MATCH(Edges[[#This Row],[Vertex 1]],GroupVertices[Vertex],0)),1,1,"")</f>
        <v>4</v>
      </c>
      <c r="BC362" s="78" t="str">
        <f>REPLACE(INDEX(GroupVertices[Group],MATCH(Edges[[#This Row],[Vertex 2]],GroupVertices[Vertex],0)),1,1,"")</f>
        <v>4</v>
      </c>
      <c r="BD362" s="48">
        <v>1</v>
      </c>
      <c r="BE362" s="49">
        <v>11.11111111111111</v>
      </c>
      <c r="BF362" s="48">
        <v>0</v>
      </c>
      <c r="BG362" s="49">
        <v>0</v>
      </c>
      <c r="BH362" s="48">
        <v>0</v>
      </c>
      <c r="BI362" s="49">
        <v>0</v>
      </c>
      <c r="BJ362" s="48">
        <v>8</v>
      </c>
      <c r="BK362" s="49">
        <v>88.88888888888889</v>
      </c>
      <c r="BL362" s="48">
        <v>9</v>
      </c>
    </row>
    <row r="363" spans="1:64" ht="15">
      <c r="A363" s="64" t="s">
        <v>418</v>
      </c>
      <c r="B363" s="64" t="s">
        <v>418</v>
      </c>
      <c r="C363" s="65" t="s">
        <v>6164</v>
      </c>
      <c r="D363" s="66">
        <v>7.666666666666667</v>
      </c>
      <c r="E363" s="67" t="s">
        <v>136</v>
      </c>
      <c r="F363" s="68">
        <v>19.666666666666664</v>
      </c>
      <c r="G363" s="65"/>
      <c r="H363" s="69"/>
      <c r="I363" s="70"/>
      <c r="J363" s="70"/>
      <c r="K363" s="34" t="s">
        <v>65</v>
      </c>
      <c r="L363" s="77">
        <v>363</v>
      </c>
      <c r="M363" s="77"/>
      <c r="N363" s="72"/>
      <c r="O363" s="79" t="s">
        <v>176</v>
      </c>
      <c r="P363" s="81">
        <v>43754.87221064815</v>
      </c>
      <c r="Q363" s="82" t="s">
        <v>816</v>
      </c>
      <c r="R363" s="79"/>
      <c r="S363" s="79"/>
      <c r="T363" s="79"/>
      <c r="U363" s="82" t="s">
        <v>1010</v>
      </c>
      <c r="V363" s="82" t="s">
        <v>1010</v>
      </c>
      <c r="W363" s="81">
        <v>43754.87221064815</v>
      </c>
      <c r="X363" s="82" t="s">
        <v>1487</v>
      </c>
      <c r="Y363" s="79"/>
      <c r="Z363" s="79"/>
      <c r="AA363" s="85" t="s">
        <v>1803</v>
      </c>
      <c r="AB363" s="79"/>
      <c r="AC363" s="79" t="b">
        <v>0</v>
      </c>
      <c r="AD363" s="79">
        <v>9968</v>
      </c>
      <c r="AE363" s="85" t="s">
        <v>1939</v>
      </c>
      <c r="AF363" s="79" t="b">
        <v>0</v>
      </c>
      <c r="AG363" s="79" t="s">
        <v>2026</v>
      </c>
      <c r="AH363" s="79"/>
      <c r="AI363" s="85" t="s">
        <v>1939</v>
      </c>
      <c r="AJ363" s="79" t="b">
        <v>0</v>
      </c>
      <c r="AK363" s="79">
        <v>723</v>
      </c>
      <c r="AL363" s="85" t="s">
        <v>1939</v>
      </c>
      <c r="AM363" s="79" t="s">
        <v>2035</v>
      </c>
      <c r="AN363" s="79" t="b">
        <v>0</v>
      </c>
      <c r="AO363" s="85" t="s">
        <v>1803</v>
      </c>
      <c r="AP363" s="79" t="s">
        <v>2059</v>
      </c>
      <c r="AQ363" s="79">
        <v>0</v>
      </c>
      <c r="AR363" s="79">
        <v>0</v>
      </c>
      <c r="AS363" s="79"/>
      <c r="AT363" s="79"/>
      <c r="AU363" s="79"/>
      <c r="AV363" s="79"/>
      <c r="AW363" s="79"/>
      <c r="AX363" s="79"/>
      <c r="AY363" s="79"/>
      <c r="AZ363" s="79"/>
      <c r="BA363">
        <v>3</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0</v>
      </c>
      <c r="BK363" s="49">
        <v>0</v>
      </c>
      <c r="BL363" s="48">
        <v>0</v>
      </c>
    </row>
    <row r="364" spans="1:64" ht="15">
      <c r="A364" s="64" t="s">
        <v>409</v>
      </c>
      <c r="B364" s="64" t="s">
        <v>418</v>
      </c>
      <c r="C364" s="65" t="s">
        <v>6165</v>
      </c>
      <c r="D364" s="66">
        <v>10</v>
      </c>
      <c r="E364" s="67" t="s">
        <v>136</v>
      </c>
      <c r="F364" s="68">
        <v>12</v>
      </c>
      <c r="G364" s="65"/>
      <c r="H364" s="69"/>
      <c r="I364" s="70"/>
      <c r="J364" s="70"/>
      <c r="K364" s="34" t="s">
        <v>65</v>
      </c>
      <c r="L364" s="77">
        <v>364</v>
      </c>
      <c r="M364" s="77"/>
      <c r="N364" s="72"/>
      <c r="O364" s="79" t="s">
        <v>591</v>
      </c>
      <c r="P364" s="81">
        <v>43743.26526620371</v>
      </c>
      <c r="Q364" s="79" t="s">
        <v>789</v>
      </c>
      <c r="R364" s="79"/>
      <c r="S364" s="79"/>
      <c r="T364" s="79"/>
      <c r="U364" s="82" t="s">
        <v>1007</v>
      </c>
      <c r="V364" s="82" t="s">
        <v>1007</v>
      </c>
      <c r="W364" s="81">
        <v>43743.26526620371</v>
      </c>
      <c r="X364" s="82" t="s">
        <v>1460</v>
      </c>
      <c r="Y364" s="79"/>
      <c r="Z364" s="79"/>
      <c r="AA364" s="85" t="s">
        <v>1776</v>
      </c>
      <c r="AB364" s="79"/>
      <c r="AC364" s="79" t="b">
        <v>0</v>
      </c>
      <c r="AD364" s="79">
        <v>0</v>
      </c>
      <c r="AE364" s="85" t="s">
        <v>1939</v>
      </c>
      <c r="AF364" s="79" t="b">
        <v>0</v>
      </c>
      <c r="AG364" s="79" t="s">
        <v>2020</v>
      </c>
      <c r="AH364" s="79"/>
      <c r="AI364" s="85" t="s">
        <v>1939</v>
      </c>
      <c r="AJ364" s="79" t="b">
        <v>0</v>
      </c>
      <c r="AK364" s="79">
        <v>234</v>
      </c>
      <c r="AL364" s="85" t="s">
        <v>1775</v>
      </c>
      <c r="AM364" s="79" t="s">
        <v>2037</v>
      </c>
      <c r="AN364" s="79" t="b">
        <v>0</v>
      </c>
      <c r="AO364" s="85" t="s">
        <v>1775</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4</v>
      </c>
      <c r="BC364" s="78" t="str">
        <f>REPLACE(INDEX(GroupVertices[Group],MATCH(Edges[[#This Row],[Vertex 2]],GroupVertices[Vertex],0)),1,1,"")</f>
        <v>4</v>
      </c>
      <c r="BD364" s="48">
        <v>1</v>
      </c>
      <c r="BE364" s="49">
        <v>9.090909090909092</v>
      </c>
      <c r="BF364" s="48">
        <v>0</v>
      </c>
      <c r="BG364" s="49">
        <v>0</v>
      </c>
      <c r="BH364" s="48">
        <v>0</v>
      </c>
      <c r="BI364" s="49">
        <v>0</v>
      </c>
      <c r="BJ364" s="48">
        <v>10</v>
      </c>
      <c r="BK364" s="49">
        <v>90.9090909090909</v>
      </c>
      <c r="BL364" s="48">
        <v>11</v>
      </c>
    </row>
    <row r="365" spans="1:64" ht="15">
      <c r="A365" s="64" t="s">
        <v>409</v>
      </c>
      <c r="B365" s="64" t="s">
        <v>418</v>
      </c>
      <c r="C365" s="65" t="s">
        <v>6165</v>
      </c>
      <c r="D365" s="66">
        <v>10</v>
      </c>
      <c r="E365" s="67" t="s">
        <v>136</v>
      </c>
      <c r="F365" s="68">
        <v>12</v>
      </c>
      <c r="G365" s="65"/>
      <c r="H365" s="69"/>
      <c r="I365" s="70"/>
      <c r="J365" s="70"/>
      <c r="K365" s="34" t="s">
        <v>65</v>
      </c>
      <c r="L365" s="77">
        <v>365</v>
      </c>
      <c r="M365" s="77"/>
      <c r="N365" s="72"/>
      <c r="O365" s="79" t="s">
        <v>591</v>
      </c>
      <c r="P365" s="81">
        <v>43751.767430555556</v>
      </c>
      <c r="Q365" s="79" t="s">
        <v>817</v>
      </c>
      <c r="R365" s="79"/>
      <c r="S365" s="79"/>
      <c r="T365" s="79"/>
      <c r="U365" s="79"/>
      <c r="V365" s="82" t="s">
        <v>1211</v>
      </c>
      <c r="W365" s="81">
        <v>43751.767430555556</v>
      </c>
      <c r="X365" s="82" t="s">
        <v>1488</v>
      </c>
      <c r="Y365" s="79"/>
      <c r="Z365" s="79"/>
      <c r="AA365" s="85" t="s">
        <v>1804</v>
      </c>
      <c r="AB365" s="79"/>
      <c r="AC365" s="79" t="b">
        <v>0</v>
      </c>
      <c r="AD365" s="79">
        <v>0</v>
      </c>
      <c r="AE365" s="85" t="s">
        <v>1939</v>
      </c>
      <c r="AF365" s="79" t="b">
        <v>0</v>
      </c>
      <c r="AG365" s="79" t="s">
        <v>2020</v>
      </c>
      <c r="AH365" s="79"/>
      <c r="AI365" s="85" t="s">
        <v>1939</v>
      </c>
      <c r="AJ365" s="79" t="b">
        <v>0</v>
      </c>
      <c r="AK365" s="79">
        <v>14209</v>
      </c>
      <c r="AL365" s="85" t="s">
        <v>1801</v>
      </c>
      <c r="AM365" s="79" t="s">
        <v>2037</v>
      </c>
      <c r="AN365" s="79" t="b">
        <v>0</v>
      </c>
      <c r="AO365" s="85" t="s">
        <v>1801</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4</v>
      </c>
      <c r="BC365" s="78" t="str">
        <f>REPLACE(INDEX(GroupVertices[Group],MATCH(Edges[[#This Row],[Vertex 2]],GroupVertices[Vertex],0)),1,1,"")</f>
        <v>4</v>
      </c>
      <c r="BD365" s="48">
        <v>1</v>
      </c>
      <c r="BE365" s="49">
        <v>6.666666666666667</v>
      </c>
      <c r="BF365" s="48">
        <v>0</v>
      </c>
      <c r="BG365" s="49">
        <v>0</v>
      </c>
      <c r="BH365" s="48">
        <v>0</v>
      </c>
      <c r="BI365" s="49">
        <v>0</v>
      </c>
      <c r="BJ365" s="48">
        <v>14</v>
      </c>
      <c r="BK365" s="49">
        <v>93.33333333333333</v>
      </c>
      <c r="BL365" s="48">
        <v>15</v>
      </c>
    </row>
    <row r="366" spans="1:64" ht="15">
      <c r="A366" s="64" t="s">
        <v>409</v>
      </c>
      <c r="B366" s="64" t="s">
        <v>418</v>
      </c>
      <c r="C366" s="65" t="s">
        <v>6165</v>
      </c>
      <c r="D366" s="66">
        <v>10</v>
      </c>
      <c r="E366" s="67" t="s">
        <v>136</v>
      </c>
      <c r="F366" s="68">
        <v>12</v>
      </c>
      <c r="G366" s="65"/>
      <c r="H366" s="69"/>
      <c r="I366" s="70"/>
      <c r="J366" s="70"/>
      <c r="K366" s="34" t="s">
        <v>65</v>
      </c>
      <c r="L366" s="77">
        <v>366</v>
      </c>
      <c r="M366" s="77"/>
      <c r="N366" s="72"/>
      <c r="O366" s="79" t="s">
        <v>591</v>
      </c>
      <c r="P366" s="81">
        <v>43751.77987268518</v>
      </c>
      <c r="Q366" s="79" t="s">
        <v>818</v>
      </c>
      <c r="R366" s="79"/>
      <c r="S366" s="79"/>
      <c r="T366" s="79"/>
      <c r="U366" s="79"/>
      <c r="V366" s="82" t="s">
        <v>1211</v>
      </c>
      <c r="W366" s="81">
        <v>43751.77987268518</v>
      </c>
      <c r="X366" s="82" t="s">
        <v>1489</v>
      </c>
      <c r="Y366" s="79"/>
      <c r="Z366" s="79"/>
      <c r="AA366" s="85" t="s">
        <v>1805</v>
      </c>
      <c r="AB366" s="79"/>
      <c r="AC366" s="79" t="b">
        <v>0</v>
      </c>
      <c r="AD366" s="79">
        <v>0</v>
      </c>
      <c r="AE366" s="85" t="s">
        <v>1939</v>
      </c>
      <c r="AF366" s="79" t="b">
        <v>0</v>
      </c>
      <c r="AG366" s="79" t="s">
        <v>2020</v>
      </c>
      <c r="AH366" s="79"/>
      <c r="AI366" s="85" t="s">
        <v>1939</v>
      </c>
      <c r="AJ366" s="79" t="b">
        <v>0</v>
      </c>
      <c r="AK366" s="79">
        <v>507</v>
      </c>
      <c r="AL366" s="85" t="s">
        <v>1802</v>
      </c>
      <c r="AM366" s="79" t="s">
        <v>2037</v>
      </c>
      <c r="AN366" s="79" t="b">
        <v>0</v>
      </c>
      <c r="AO366" s="85" t="s">
        <v>1802</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4</v>
      </c>
      <c r="BC366" s="78" t="str">
        <f>REPLACE(INDEX(GroupVertices[Group],MATCH(Edges[[#This Row],[Vertex 2]],GroupVertices[Vertex],0)),1,1,"")</f>
        <v>4</v>
      </c>
      <c r="BD366" s="48">
        <v>1</v>
      </c>
      <c r="BE366" s="49">
        <v>9.090909090909092</v>
      </c>
      <c r="BF366" s="48">
        <v>0</v>
      </c>
      <c r="BG366" s="49">
        <v>0</v>
      </c>
      <c r="BH366" s="48">
        <v>0</v>
      </c>
      <c r="BI366" s="49">
        <v>0</v>
      </c>
      <c r="BJ366" s="48">
        <v>10</v>
      </c>
      <c r="BK366" s="49">
        <v>90.9090909090909</v>
      </c>
      <c r="BL366" s="48">
        <v>11</v>
      </c>
    </row>
    <row r="367" spans="1:64" ht="15">
      <c r="A367" s="64" t="s">
        <v>409</v>
      </c>
      <c r="B367" s="64" t="s">
        <v>418</v>
      </c>
      <c r="C367" s="65" t="s">
        <v>6165</v>
      </c>
      <c r="D367" s="66">
        <v>10</v>
      </c>
      <c r="E367" s="67" t="s">
        <v>136</v>
      </c>
      <c r="F367" s="68">
        <v>12</v>
      </c>
      <c r="G367" s="65"/>
      <c r="H367" s="69"/>
      <c r="I367" s="70"/>
      <c r="J367" s="70"/>
      <c r="K367" s="34" t="s">
        <v>65</v>
      </c>
      <c r="L367" s="77">
        <v>367</v>
      </c>
      <c r="M367" s="77"/>
      <c r="N367" s="72"/>
      <c r="O367" s="79" t="s">
        <v>591</v>
      </c>
      <c r="P367" s="81">
        <v>43754.87244212963</v>
      </c>
      <c r="Q367" s="79" t="s">
        <v>819</v>
      </c>
      <c r="R367" s="79"/>
      <c r="S367" s="79"/>
      <c r="T367" s="79"/>
      <c r="U367" s="82" t="s">
        <v>1010</v>
      </c>
      <c r="V367" s="82" t="s">
        <v>1010</v>
      </c>
      <c r="W367" s="81">
        <v>43754.87244212963</v>
      </c>
      <c r="X367" s="82" t="s">
        <v>1490</v>
      </c>
      <c r="Y367" s="79"/>
      <c r="Z367" s="79"/>
      <c r="AA367" s="85" t="s">
        <v>1806</v>
      </c>
      <c r="AB367" s="79"/>
      <c r="AC367" s="79" t="b">
        <v>0</v>
      </c>
      <c r="AD367" s="79">
        <v>0</v>
      </c>
      <c r="AE367" s="85" t="s">
        <v>1939</v>
      </c>
      <c r="AF367" s="79" t="b">
        <v>0</v>
      </c>
      <c r="AG367" s="79" t="s">
        <v>2026</v>
      </c>
      <c r="AH367" s="79"/>
      <c r="AI367" s="85" t="s">
        <v>1939</v>
      </c>
      <c r="AJ367" s="79" t="b">
        <v>0</v>
      </c>
      <c r="AK367" s="79">
        <v>723</v>
      </c>
      <c r="AL367" s="85" t="s">
        <v>1803</v>
      </c>
      <c r="AM367" s="79" t="s">
        <v>2037</v>
      </c>
      <c r="AN367" s="79" t="b">
        <v>0</v>
      </c>
      <c r="AO367" s="85" t="s">
        <v>1803</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2</v>
      </c>
      <c r="BK367" s="49">
        <v>100</v>
      </c>
      <c r="BL367" s="48">
        <v>2</v>
      </c>
    </row>
    <row r="368" spans="1:64" ht="15">
      <c r="A368" s="64" t="s">
        <v>419</v>
      </c>
      <c r="B368" s="64" t="s">
        <v>563</v>
      </c>
      <c r="C368" s="65" t="s">
        <v>6162</v>
      </c>
      <c r="D368" s="66">
        <v>3</v>
      </c>
      <c r="E368" s="67" t="s">
        <v>132</v>
      </c>
      <c r="F368" s="68">
        <v>35</v>
      </c>
      <c r="G368" s="65"/>
      <c r="H368" s="69"/>
      <c r="I368" s="70"/>
      <c r="J368" s="70"/>
      <c r="K368" s="34" t="s">
        <v>65</v>
      </c>
      <c r="L368" s="77">
        <v>368</v>
      </c>
      <c r="M368" s="77"/>
      <c r="N368" s="72"/>
      <c r="O368" s="79" t="s">
        <v>592</v>
      </c>
      <c r="P368" s="81">
        <v>43754.99259259259</v>
      </c>
      <c r="Q368" s="79" t="s">
        <v>820</v>
      </c>
      <c r="R368" s="79"/>
      <c r="S368" s="79"/>
      <c r="T368" s="79"/>
      <c r="U368" s="79"/>
      <c r="V368" s="82" t="s">
        <v>1218</v>
      </c>
      <c r="W368" s="81">
        <v>43754.99259259259</v>
      </c>
      <c r="X368" s="82" t="s">
        <v>1491</v>
      </c>
      <c r="Y368" s="79"/>
      <c r="Z368" s="79"/>
      <c r="AA368" s="85" t="s">
        <v>1807</v>
      </c>
      <c r="AB368" s="85" t="s">
        <v>1929</v>
      </c>
      <c r="AC368" s="79" t="b">
        <v>0</v>
      </c>
      <c r="AD368" s="79">
        <v>0</v>
      </c>
      <c r="AE368" s="85" t="s">
        <v>2009</v>
      </c>
      <c r="AF368" s="79" t="b">
        <v>0</v>
      </c>
      <c r="AG368" s="79" t="s">
        <v>2020</v>
      </c>
      <c r="AH368" s="79"/>
      <c r="AI368" s="85" t="s">
        <v>1939</v>
      </c>
      <c r="AJ368" s="79" t="b">
        <v>0</v>
      </c>
      <c r="AK368" s="79">
        <v>0</v>
      </c>
      <c r="AL368" s="85" t="s">
        <v>1939</v>
      </c>
      <c r="AM368" s="79" t="s">
        <v>2038</v>
      </c>
      <c r="AN368" s="79" t="b">
        <v>0</v>
      </c>
      <c r="AO368" s="85" t="s">
        <v>1929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44</v>
      </c>
      <c r="BC368" s="78" t="str">
        <f>REPLACE(INDEX(GroupVertices[Group],MATCH(Edges[[#This Row],[Vertex 2]],GroupVertices[Vertex],0)),1,1,"")</f>
        <v>44</v>
      </c>
      <c r="BD368" s="48">
        <v>2</v>
      </c>
      <c r="BE368" s="49">
        <v>8.333333333333334</v>
      </c>
      <c r="BF368" s="48">
        <v>1</v>
      </c>
      <c r="BG368" s="49">
        <v>4.166666666666667</v>
      </c>
      <c r="BH368" s="48">
        <v>0</v>
      </c>
      <c r="BI368" s="49">
        <v>0</v>
      </c>
      <c r="BJ368" s="48">
        <v>21</v>
      </c>
      <c r="BK368" s="49">
        <v>87.5</v>
      </c>
      <c r="BL368" s="48">
        <v>24</v>
      </c>
    </row>
    <row r="369" spans="1:64" ht="15">
      <c r="A369" s="64" t="s">
        <v>420</v>
      </c>
      <c r="B369" s="64" t="s">
        <v>564</v>
      </c>
      <c r="C369" s="65" t="s">
        <v>6162</v>
      </c>
      <c r="D369" s="66">
        <v>3</v>
      </c>
      <c r="E369" s="67" t="s">
        <v>132</v>
      </c>
      <c r="F369" s="68">
        <v>35</v>
      </c>
      <c r="G369" s="65"/>
      <c r="H369" s="69"/>
      <c r="I369" s="70"/>
      <c r="J369" s="70"/>
      <c r="K369" s="34" t="s">
        <v>65</v>
      </c>
      <c r="L369" s="77">
        <v>369</v>
      </c>
      <c r="M369" s="77"/>
      <c r="N369" s="72"/>
      <c r="O369" s="79" t="s">
        <v>591</v>
      </c>
      <c r="P369" s="81">
        <v>43755.132731481484</v>
      </c>
      <c r="Q369" s="79" t="s">
        <v>821</v>
      </c>
      <c r="R369" s="79"/>
      <c r="S369" s="79"/>
      <c r="T369" s="79"/>
      <c r="U369" s="79"/>
      <c r="V369" s="82" t="s">
        <v>1219</v>
      </c>
      <c r="W369" s="81">
        <v>43755.132731481484</v>
      </c>
      <c r="X369" s="82" t="s">
        <v>1492</v>
      </c>
      <c r="Y369" s="79"/>
      <c r="Z369" s="79"/>
      <c r="AA369" s="85" t="s">
        <v>1808</v>
      </c>
      <c r="AB369" s="79"/>
      <c r="AC369" s="79" t="b">
        <v>0</v>
      </c>
      <c r="AD369" s="79">
        <v>0</v>
      </c>
      <c r="AE369" s="85" t="s">
        <v>1939</v>
      </c>
      <c r="AF369" s="79" t="b">
        <v>0</v>
      </c>
      <c r="AG369" s="79" t="s">
        <v>2020</v>
      </c>
      <c r="AH369" s="79"/>
      <c r="AI369" s="85" t="s">
        <v>1939</v>
      </c>
      <c r="AJ369" s="79" t="b">
        <v>0</v>
      </c>
      <c r="AK369" s="79">
        <v>2</v>
      </c>
      <c r="AL369" s="85" t="s">
        <v>1810</v>
      </c>
      <c r="AM369" s="79" t="s">
        <v>2038</v>
      </c>
      <c r="AN369" s="79" t="b">
        <v>0</v>
      </c>
      <c r="AO369" s="85" t="s">
        <v>1810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13</v>
      </c>
      <c r="BC369" s="78" t="str">
        <f>REPLACE(INDEX(GroupVertices[Group],MATCH(Edges[[#This Row],[Vertex 2]],GroupVertices[Vertex],0)),1,1,"")</f>
        <v>13</v>
      </c>
      <c r="BD369" s="48"/>
      <c r="BE369" s="49"/>
      <c r="BF369" s="48"/>
      <c r="BG369" s="49"/>
      <c r="BH369" s="48"/>
      <c r="BI369" s="49"/>
      <c r="BJ369" s="48"/>
      <c r="BK369" s="49"/>
      <c r="BL369" s="48"/>
    </row>
    <row r="370" spans="1:64" ht="15">
      <c r="A370" s="64" t="s">
        <v>420</v>
      </c>
      <c r="B370" s="64" t="s">
        <v>565</v>
      </c>
      <c r="C370" s="65" t="s">
        <v>6162</v>
      </c>
      <c r="D370" s="66">
        <v>3</v>
      </c>
      <c r="E370" s="67" t="s">
        <v>132</v>
      </c>
      <c r="F370" s="68">
        <v>35</v>
      </c>
      <c r="G370" s="65"/>
      <c r="H370" s="69"/>
      <c r="I370" s="70"/>
      <c r="J370" s="70"/>
      <c r="K370" s="34" t="s">
        <v>65</v>
      </c>
      <c r="L370" s="77">
        <v>370</v>
      </c>
      <c r="M370" s="77"/>
      <c r="N370" s="72"/>
      <c r="O370" s="79" t="s">
        <v>591</v>
      </c>
      <c r="P370" s="81">
        <v>43755.132731481484</v>
      </c>
      <c r="Q370" s="79" t="s">
        <v>821</v>
      </c>
      <c r="R370" s="79"/>
      <c r="S370" s="79"/>
      <c r="T370" s="79"/>
      <c r="U370" s="79"/>
      <c r="V370" s="82" t="s">
        <v>1219</v>
      </c>
      <c r="W370" s="81">
        <v>43755.132731481484</v>
      </c>
      <c r="X370" s="82" t="s">
        <v>1492</v>
      </c>
      <c r="Y370" s="79"/>
      <c r="Z370" s="79"/>
      <c r="AA370" s="85" t="s">
        <v>1808</v>
      </c>
      <c r="AB370" s="79"/>
      <c r="AC370" s="79" t="b">
        <v>0</v>
      </c>
      <c r="AD370" s="79">
        <v>0</v>
      </c>
      <c r="AE370" s="85" t="s">
        <v>1939</v>
      </c>
      <c r="AF370" s="79" t="b">
        <v>0</v>
      </c>
      <c r="AG370" s="79" t="s">
        <v>2020</v>
      </c>
      <c r="AH370" s="79"/>
      <c r="AI370" s="85" t="s">
        <v>1939</v>
      </c>
      <c r="AJ370" s="79" t="b">
        <v>0</v>
      </c>
      <c r="AK370" s="79">
        <v>2</v>
      </c>
      <c r="AL370" s="85" t="s">
        <v>1810</v>
      </c>
      <c r="AM370" s="79" t="s">
        <v>2038</v>
      </c>
      <c r="AN370" s="79" t="b">
        <v>0</v>
      </c>
      <c r="AO370" s="85" t="s">
        <v>1810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13</v>
      </c>
      <c r="BC370" s="78" t="str">
        <f>REPLACE(INDEX(GroupVertices[Group],MATCH(Edges[[#This Row],[Vertex 2]],GroupVertices[Vertex],0)),1,1,"")</f>
        <v>13</v>
      </c>
      <c r="BD370" s="48"/>
      <c r="BE370" s="49"/>
      <c r="BF370" s="48"/>
      <c r="BG370" s="49"/>
      <c r="BH370" s="48"/>
      <c r="BI370" s="49"/>
      <c r="BJ370" s="48"/>
      <c r="BK370" s="49"/>
      <c r="BL370" s="48"/>
    </row>
    <row r="371" spans="1:64" ht="15">
      <c r="A371" s="64" t="s">
        <v>420</v>
      </c>
      <c r="B371" s="64" t="s">
        <v>422</v>
      </c>
      <c r="C371" s="65" t="s">
        <v>6162</v>
      </c>
      <c r="D371" s="66">
        <v>3</v>
      </c>
      <c r="E371" s="67" t="s">
        <v>132</v>
      </c>
      <c r="F371" s="68">
        <v>35</v>
      </c>
      <c r="G371" s="65"/>
      <c r="H371" s="69"/>
      <c r="I371" s="70"/>
      <c r="J371" s="70"/>
      <c r="K371" s="34" t="s">
        <v>65</v>
      </c>
      <c r="L371" s="77">
        <v>371</v>
      </c>
      <c r="M371" s="77"/>
      <c r="N371" s="72"/>
      <c r="O371" s="79" t="s">
        <v>591</v>
      </c>
      <c r="P371" s="81">
        <v>43755.132731481484</v>
      </c>
      <c r="Q371" s="79" t="s">
        <v>821</v>
      </c>
      <c r="R371" s="79"/>
      <c r="S371" s="79"/>
      <c r="T371" s="79"/>
      <c r="U371" s="79"/>
      <c r="V371" s="82" t="s">
        <v>1219</v>
      </c>
      <c r="W371" s="81">
        <v>43755.132731481484</v>
      </c>
      <c r="X371" s="82" t="s">
        <v>1492</v>
      </c>
      <c r="Y371" s="79"/>
      <c r="Z371" s="79"/>
      <c r="AA371" s="85" t="s">
        <v>1808</v>
      </c>
      <c r="AB371" s="79"/>
      <c r="AC371" s="79" t="b">
        <v>0</v>
      </c>
      <c r="AD371" s="79">
        <v>0</v>
      </c>
      <c r="AE371" s="85" t="s">
        <v>1939</v>
      </c>
      <c r="AF371" s="79" t="b">
        <v>0</v>
      </c>
      <c r="AG371" s="79" t="s">
        <v>2020</v>
      </c>
      <c r="AH371" s="79"/>
      <c r="AI371" s="85" t="s">
        <v>1939</v>
      </c>
      <c r="AJ371" s="79" t="b">
        <v>0</v>
      </c>
      <c r="AK371" s="79">
        <v>2</v>
      </c>
      <c r="AL371" s="85" t="s">
        <v>1810</v>
      </c>
      <c r="AM371" s="79" t="s">
        <v>2038</v>
      </c>
      <c r="AN371" s="79" t="b">
        <v>0</v>
      </c>
      <c r="AO371" s="85" t="s">
        <v>1810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13</v>
      </c>
      <c r="BC371" s="78" t="str">
        <f>REPLACE(INDEX(GroupVertices[Group],MATCH(Edges[[#This Row],[Vertex 2]],GroupVertices[Vertex],0)),1,1,"")</f>
        <v>13</v>
      </c>
      <c r="BD371" s="48">
        <v>0</v>
      </c>
      <c r="BE371" s="49">
        <v>0</v>
      </c>
      <c r="BF371" s="48">
        <v>2</v>
      </c>
      <c r="BG371" s="49">
        <v>11.11111111111111</v>
      </c>
      <c r="BH371" s="48">
        <v>0</v>
      </c>
      <c r="BI371" s="49">
        <v>0</v>
      </c>
      <c r="BJ371" s="48">
        <v>16</v>
      </c>
      <c r="BK371" s="49">
        <v>88.88888888888889</v>
      </c>
      <c r="BL371" s="48">
        <v>18</v>
      </c>
    </row>
    <row r="372" spans="1:64" ht="15">
      <c r="A372" s="64" t="s">
        <v>421</v>
      </c>
      <c r="B372" s="64" t="s">
        <v>566</v>
      </c>
      <c r="C372" s="65" t="s">
        <v>6162</v>
      </c>
      <c r="D372" s="66">
        <v>3</v>
      </c>
      <c r="E372" s="67" t="s">
        <v>132</v>
      </c>
      <c r="F372" s="68">
        <v>35</v>
      </c>
      <c r="G372" s="65"/>
      <c r="H372" s="69"/>
      <c r="I372" s="70"/>
      <c r="J372" s="70"/>
      <c r="K372" s="34" t="s">
        <v>65</v>
      </c>
      <c r="L372" s="77">
        <v>372</v>
      </c>
      <c r="M372" s="77"/>
      <c r="N372" s="72"/>
      <c r="O372" s="79" t="s">
        <v>591</v>
      </c>
      <c r="P372" s="81">
        <v>43755.18840277778</v>
      </c>
      <c r="Q372" s="79" t="s">
        <v>822</v>
      </c>
      <c r="R372" s="79"/>
      <c r="S372" s="79"/>
      <c r="T372" s="79"/>
      <c r="U372" s="79"/>
      <c r="V372" s="82" t="s">
        <v>1220</v>
      </c>
      <c r="W372" s="81">
        <v>43755.18840277778</v>
      </c>
      <c r="X372" s="82" t="s">
        <v>1493</v>
      </c>
      <c r="Y372" s="79"/>
      <c r="Z372" s="79"/>
      <c r="AA372" s="85" t="s">
        <v>1809</v>
      </c>
      <c r="AB372" s="85" t="s">
        <v>1930</v>
      </c>
      <c r="AC372" s="79" t="b">
        <v>0</v>
      </c>
      <c r="AD372" s="79">
        <v>4</v>
      </c>
      <c r="AE372" s="85" t="s">
        <v>2010</v>
      </c>
      <c r="AF372" s="79" t="b">
        <v>0</v>
      </c>
      <c r="AG372" s="79" t="s">
        <v>2020</v>
      </c>
      <c r="AH372" s="79"/>
      <c r="AI372" s="85" t="s">
        <v>1939</v>
      </c>
      <c r="AJ372" s="79" t="b">
        <v>0</v>
      </c>
      <c r="AK372" s="79">
        <v>0</v>
      </c>
      <c r="AL372" s="85" t="s">
        <v>1939</v>
      </c>
      <c r="AM372" s="79" t="s">
        <v>2040</v>
      </c>
      <c r="AN372" s="79" t="b">
        <v>0</v>
      </c>
      <c r="AO372" s="85" t="s">
        <v>1930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9</v>
      </c>
      <c r="BC372" s="78" t="str">
        <f>REPLACE(INDEX(GroupVertices[Group],MATCH(Edges[[#This Row],[Vertex 2]],GroupVertices[Vertex],0)),1,1,"")</f>
        <v>9</v>
      </c>
      <c r="BD372" s="48"/>
      <c r="BE372" s="49"/>
      <c r="BF372" s="48"/>
      <c r="BG372" s="49"/>
      <c r="BH372" s="48"/>
      <c r="BI372" s="49"/>
      <c r="BJ372" s="48"/>
      <c r="BK372" s="49"/>
      <c r="BL372" s="48"/>
    </row>
    <row r="373" spans="1:64" ht="15">
      <c r="A373" s="64" t="s">
        <v>421</v>
      </c>
      <c r="B373" s="64" t="s">
        <v>567</v>
      </c>
      <c r="C373" s="65" t="s">
        <v>6162</v>
      </c>
      <c r="D373" s="66">
        <v>3</v>
      </c>
      <c r="E373" s="67" t="s">
        <v>132</v>
      </c>
      <c r="F373" s="68">
        <v>35</v>
      </c>
      <c r="G373" s="65"/>
      <c r="H373" s="69"/>
      <c r="I373" s="70"/>
      <c r="J373" s="70"/>
      <c r="K373" s="34" t="s">
        <v>65</v>
      </c>
      <c r="L373" s="77">
        <v>373</v>
      </c>
      <c r="M373" s="77"/>
      <c r="N373" s="72"/>
      <c r="O373" s="79" t="s">
        <v>591</v>
      </c>
      <c r="P373" s="81">
        <v>43755.18840277778</v>
      </c>
      <c r="Q373" s="79" t="s">
        <v>822</v>
      </c>
      <c r="R373" s="79"/>
      <c r="S373" s="79"/>
      <c r="T373" s="79"/>
      <c r="U373" s="79"/>
      <c r="V373" s="82" t="s">
        <v>1220</v>
      </c>
      <c r="W373" s="81">
        <v>43755.18840277778</v>
      </c>
      <c r="X373" s="82" t="s">
        <v>1493</v>
      </c>
      <c r="Y373" s="79"/>
      <c r="Z373" s="79"/>
      <c r="AA373" s="85" t="s">
        <v>1809</v>
      </c>
      <c r="AB373" s="85" t="s">
        <v>1930</v>
      </c>
      <c r="AC373" s="79" t="b">
        <v>0</v>
      </c>
      <c r="AD373" s="79">
        <v>4</v>
      </c>
      <c r="AE373" s="85" t="s">
        <v>2010</v>
      </c>
      <c r="AF373" s="79" t="b">
        <v>0</v>
      </c>
      <c r="AG373" s="79" t="s">
        <v>2020</v>
      </c>
      <c r="AH373" s="79"/>
      <c r="AI373" s="85" t="s">
        <v>1939</v>
      </c>
      <c r="AJ373" s="79" t="b">
        <v>0</v>
      </c>
      <c r="AK373" s="79">
        <v>0</v>
      </c>
      <c r="AL373" s="85" t="s">
        <v>1939</v>
      </c>
      <c r="AM373" s="79" t="s">
        <v>2040</v>
      </c>
      <c r="AN373" s="79" t="b">
        <v>0</v>
      </c>
      <c r="AO373" s="85" t="s">
        <v>1930</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9</v>
      </c>
      <c r="BC373" s="78" t="str">
        <f>REPLACE(INDEX(GroupVertices[Group],MATCH(Edges[[#This Row],[Vertex 2]],GroupVertices[Vertex],0)),1,1,"")</f>
        <v>9</v>
      </c>
      <c r="BD373" s="48"/>
      <c r="BE373" s="49"/>
      <c r="BF373" s="48"/>
      <c r="BG373" s="49"/>
      <c r="BH373" s="48"/>
      <c r="BI373" s="49"/>
      <c r="BJ373" s="48"/>
      <c r="BK373" s="49"/>
      <c r="BL373" s="48"/>
    </row>
    <row r="374" spans="1:64" ht="15">
      <c r="A374" s="64" t="s">
        <v>421</v>
      </c>
      <c r="B374" s="64" t="s">
        <v>568</v>
      </c>
      <c r="C374" s="65" t="s">
        <v>6162</v>
      </c>
      <c r="D374" s="66">
        <v>3</v>
      </c>
      <c r="E374" s="67" t="s">
        <v>132</v>
      </c>
      <c r="F374" s="68">
        <v>35</v>
      </c>
      <c r="G374" s="65"/>
      <c r="H374" s="69"/>
      <c r="I374" s="70"/>
      <c r="J374" s="70"/>
      <c r="K374" s="34" t="s">
        <v>65</v>
      </c>
      <c r="L374" s="77">
        <v>374</v>
      </c>
      <c r="M374" s="77"/>
      <c r="N374" s="72"/>
      <c r="O374" s="79" t="s">
        <v>591</v>
      </c>
      <c r="P374" s="81">
        <v>43755.18840277778</v>
      </c>
      <c r="Q374" s="79" t="s">
        <v>822</v>
      </c>
      <c r="R374" s="79"/>
      <c r="S374" s="79"/>
      <c r="T374" s="79"/>
      <c r="U374" s="79"/>
      <c r="V374" s="82" t="s">
        <v>1220</v>
      </c>
      <c r="W374" s="81">
        <v>43755.18840277778</v>
      </c>
      <c r="X374" s="82" t="s">
        <v>1493</v>
      </c>
      <c r="Y374" s="79"/>
      <c r="Z374" s="79"/>
      <c r="AA374" s="85" t="s">
        <v>1809</v>
      </c>
      <c r="AB374" s="85" t="s">
        <v>1930</v>
      </c>
      <c r="AC374" s="79" t="b">
        <v>0</v>
      </c>
      <c r="AD374" s="79">
        <v>4</v>
      </c>
      <c r="AE374" s="85" t="s">
        <v>2010</v>
      </c>
      <c r="AF374" s="79" t="b">
        <v>0</v>
      </c>
      <c r="AG374" s="79" t="s">
        <v>2020</v>
      </c>
      <c r="AH374" s="79"/>
      <c r="AI374" s="85" t="s">
        <v>1939</v>
      </c>
      <c r="AJ374" s="79" t="b">
        <v>0</v>
      </c>
      <c r="AK374" s="79">
        <v>0</v>
      </c>
      <c r="AL374" s="85" t="s">
        <v>1939</v>
      </c>
      <c r="AM374" s="79" t="s">
        <v>2040</v>
      </c>
      <c r="AN374" s="79" t="b">
        <v>0</v>
      </c>
      <c r="AO374" s="85" t="s">
        <v>1930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9</v>
      </c>
      <c r="BC374" s="78" t="str">
        <f>REPLACE(INDEX(GroupVertices[Group],MATCH(Edges[[#This Row],[Vertex 2]],GroupVertices[Vertex],0)),1,1,"")</f>
        <v>9</v>
      </c>
      <c r="BD374" s="48"/>
      <c r="BE374" s="49"/>
      <c r="BF374" s="48"/>
      <c r="BG374" s="49"/>
      <c r="BH374" s="48"/>
      <c r="BI374" s="49"/>
      <c r="BJ374" s="48"/>
      <c r="BK374" s="49"/>
      <c r="BL374" s="48"/>
    </row>
    <row r="375" spans="1:64" ht="15">
      <c r="A375" s="64" t="s">
        <v>421</v>
      </c>
      <c r="B375" s="64" t="s">
        <v>569</v>
      </c>
      <c r="C375" s="65" t="s">
        <v>6162</v>
      </c>
      <c r="D375" s="66">
        <v>3</v>
      </c>
      <c r="E375" s="67" t="s">
        <v>132</v>
      </c>
      <c r="F375" s="68">
        <v>35</v>
      </c>
      <c r="G375" s="65"/>
      <c r="H375" s="69"/>
      <c r="I375" s="70"/>
      <c r="J375" s="70"/>
      <c r="K375" s="34" t="s">
        <v>65</v>
      </c>
      <c r="L375" s="77">
        <v>375</v>
      </c>
      <c r="M375" s="77"/>
      <c r="N375" s="72"/>
      <c r="O375" s="79" t="s">
        <v>591</v>
      </c>
      <c r="P375" s="81">
        <v>43755.18840277778</v>
      </c>
      <c r="Q375" s="79" t="s">
        <v>822</v>
      </c>
      <c r="R375" s="79"/>
      <c r="S375" s="79"/>
      <c r="T375" s="79"/>
      <c r="U375" s="79"/>
      <c r="V375" s="82" t="s">
        <v>1220</v>
      </c>
      <c r="W375" s="81">
        <v>43755.18840277778</v>
      </c>
      <c r="X375" s="82" t="s">
        <v>1493</v>
      </c>
      <c r="Y375" s="79"/>
      <c r="Z375" s="79"/>
      <c r="AA375" s="85" t="s">
        <v>1809</v>
      </c>
      <c r="AB375" s="85" t="s">
        <v>1930</v>
      </c>
      <c r="AC375" s="79" t="b">
        <v>0</v>
      </c>
      <c r="AD375" s="79">
        <v>4</v>
      </c>
      <c r="AE375" s="85" t="s">
        <v>2010</v>
      </c>
      <c r="AF375" s="79" t="b">
        <v>0</v>
      </c>
      <c r="AG375" s="79" t="s">
        <v>2020</v>
      </c>
      <c r="AH375" s="79"/>
      <c r="AI375" s="85" t="s">
        <v>1939</v>
      </c>
      <c r="AJ375" s="79" t="b">
        <v>0</v>
      </c>
      <c r="AK375" s="79">
        <v>0</v>
      </c>
      <c r="AL375" s="85" t="s">
        <v>1939</v>
      </c>
      <c r="AM375" s="79" t="s">
        <v>2040</v>
      </c>
      <c r="AN375" s="79" t="b">
        <v>0</v>
      </c>
      <c r="AO375" s="85" t="s">
        <v>1930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9</v>
      </c>
      <c r="BC375" s="78" t="str">
        <f>REPLACE(INDEX(GroupVertices[Group],MATCH(Edges[[#This Row],[Vertex 2]],GroupVertices[Vertex],0)),1,1,"")</f>
        <v>9</v>
      </c>
      <c r="BD375" s="48"/>
      <c r="BE375" s="49"/>
      <c r="BF375" s="48"/>
      <c r="BG375" s="49"/>
      <c r="BH375" s="48"/>
      <c r="BI375" s="49"/>
      <c r="BJ375" s="48"/>
      <c r="BK375" s="49"/>
      <c r="BL375" s="48"/>
    </row>
    <row r="376" spans="1:64" ht="15">
      <c r="A376" s="64" t="s">
        <v>421</v>
      </c>
      <c r="B376" s="64" t="s">
        <v>570</v>
      </c>
      <c r="C376" s="65" t="s">
        <v>6162</v>
      </c>
      <c r="D376" s="66">
        <v>3</v>
      </c>
      <c r="E376" s="67" t="s">
        <v>132</v>
      </c>
      <c r="F376" s="68">
        <v>35</v>
      </c>
      <c r="G376" s="65"/>
      <c r="H376" s="69"/>
      <c r="I376" s="70"/>
      <c r="J376" s="70"/>
      <c r="K376" s="34" t="s">
        <v>65</v>
      </c>
      <c r="L376" s="77">
        <v>376</v>
      </c>
      <c r="M376" s="77"/>
      <c r="N376" s="72"/>
      <c r="O376" s="79" t="s">
        <v>591</v>
      </c>
      <c r="P376" s="81">
        <v>43755.18840277778</v>
      </c>
      <c r="Q376" s="79" t="s">
        <v>822</v>
      </c>
      <c r="R376" s="79"/>
      <c r="S376" s="79"/>
      <c r="T376" s="79"/>
      <c r="U376" s="79"/>
      <c r="V376" s="82" t="s">
        <v>1220</v>
      </c>
      <c r="W376" s="81">
        <v>43755.18840277778</v>
      </c>
      <c r="X376" s="82" t="s">
        <v>1493</v>
      </c>
      <c r="Y376" s="79"/>
      <c r="Z376" s="79"/>
      <c r="AA376" s="85" t="s">
        <v>1809</v>
      </c>
      <c r="AB376" s="85" t="s">
        <v>1930</v>
      </c>
      <c r="AC376" s="79" t="b">
        <v>0</v>
      </c>
      <c r="AD376" s="79">
        <v>4</v>
      </c>
      <c r="AE376" s="85" t="s">
        <v>2010</v>
      </c>
      <c r="AF376" s="79" t="b">
        <v>0</v>
      </c>
      <c r="AG376" s="79" t="s">
        <v>2020</v>
      </c>
      <c r="AH376" s="79"/>
      <c r="AI376" s="85" t="s">
        <v>1939</v>
      </c>
      <c r="AJ376" s="79" t="b">
        <v>0</v>
      </c>
      <c r="AK376" s="79">
        <v>0</v>
      </c>
      <c r="AL376" s="85" t="s">
        <v>1939</v>
      </c>
      <c r="AM376" s="79" t="s">
        <v>2040</v>
      </c>
      <c r="AN376" s="79" t="b">
        <v>0</v>
      </c>
      <c r="AO376" s="85" t="s">
        <v>1930</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9</v>
      </c>
      <c r="BC376" s="78" t="str">
        <f>REPLACE(INDEX(GroupVertices[Group],MATCH(Edges[[#This Row],[Vertex 2]],GroupVertices[Vertex],0)),1,1,"")</f>
        <v>9</v>
      </c>
      <c r="BD376" s="48"/>
      <c r="BE376" s="49"/>
      <c r="BF376" s="48"/>
      <c r="BG376" s="49"/>
      <c r="BH376" s="48"/>
      <c r="BI376" s="49"/>
      <c r="BJ376" s="48"/>
      <c r="BK376" s="49"/>
      <c r="BL376" s="48"/>
    </row>
    <row r="377" spans="1:64" ht="15">
      <c r="A377" s="64" t="s">
        <v>421</v>
      </c>
      <c r="B377" s="64" t="s">
        <v>571</v>
      </c>
      <c r="C377" s="65" t="s">
        <v>6162</v>
      </c>
      <c r="D377" s="66">
        <v>3</v>
      </c>
      <c r="E377" s="67" t="s">
        <v>132</v>
      </c>
      <c r="F377" s="68">
        <v>35</v>
      </c>
      <c r="G377" s="65"/>
      <c r="H377" s="69"/>
      <c r="I377" s="70"/>
      <c r="J377" s="70"/>
      <c r="K377" s="34" t="s">
        <v>65</v>
      </c>
      <c r="L377" s="77">
        <v>377</v>
      </c>
      <c r="M377" s="77"/>
      <c r="N377" s="72"/>
      <c r="O377" s="79" t="s">
        <v>592</v>
      </c>
      <c r="P377" s="81">
        <v>43755.18840277778</v>
      </c>
      <c r="Q377" s="79" t="s">
        <v>822</v>
      </c>
      <c r="R377" s="79"/>
      <c r="S377" s="79"/>
      <c r="T377" s="79"/>
      <c r="U377" s="79"/>
      <c r="V377" s="82" t="s">
        <v>1220</v>
      </c>
      <c r="W377" s="81">
        <v>43755.18840277778</v>
      </c>
      <c r="X377" s="82" t="s">
        <v>1493</v>
      </c>
      <c r="Y377" s="79"/>
      <c r="Z377" s="79"/>
      <c r="AA377" s="85" t="s">
        <v>1809</v>
      </c>
      <c r="AB377" s="85" t="s">
        <v>1930</v>
      </c>
      <c r="AC377" s="79" t="b">
        <v>0</v>
      </c>
      <c r="AD377" s="79">
        <v>4</v>
      </c>
      <c r="AE377" s="85" t="s">
        <v>2010</v>
      </c>
      <c r="AF377" s="79" t="b">
        <v>0</v>
      </c>
      <c r="AG377" s="79" t="s">
        <v>2020</v>
      </c>
      <c r="AH377" s="79"/>
      <c r="AI377" s="85" t="s">
        <v>1939</v>
      </c>
      <c r="AJ377" s="79" t="b">
        <v>0</v>
      </c>
      <c r="AK377" s="79">
        <v>0</v>
      </c>
      <c r="AL377" s="85" t="s">
        <v>1939</v>
      </c>
      <c r="AM377" s="79" t="s">
        <v>2040</v>
      </c>
      <c r="AN377" s="79" t="b">
        <v>0</v>
      </c>
      <c r="AO377" s="85" t="s">
        <v>1930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9</v>
      </c>
      <c r="BC377" s="78" t="str">
        <f>REPLACE(INDEX(GroupVertices[Group],MATCH(Edges[[#This Row],[Vertex 2]],GroupVertices[Vertex],0)),1,1,"")</f>
        <v>9</v>
      </c>
      <c r="BD377" s="48">
        <v>3</v>
      </c>
      <c r="BE377" s="49">
        <v>5</v>
      </c>
      <c r="BF377" s="48">
        <v>1</v>
      </c>
      <c r="BG377" s="49">
        <v>1.6666666666666667</v>
      </c>
      <c r="BH377" s="48">
        <v>0</v>
      </c>
      <c r="BI377" s="49">
        <v>0</v>
      </c>
      <c r="BJ377" s="48">
        <v>56</v>
      </c>
      <c r="BK377" s="49">
        <v>93.33333333333333</v>
      </c>
      <c r="BL377" s="48">
        <v>60</v>
      </c>
    </row>
    <row r="378" spans="1:64" ht="15">
      <c r="A378" s="64" t="s">
        <v>422</v>
      </c>
      <c r="B378" s="64" t="s">
        <v>564</v>
      </c>
      <c r="C378" s="65" t="s">
        <v>6162</v>
      </c>
      <c r="D378" s="66">
        <v>3</v>
      </c>
      <c r="E378" s="67" t="s">
        <v>132</v>
      </c>
      <c r="F378" s="68">
        <v>35</v>
      </c>
      <c r="G378" s="65"/>
      <c r="H378" s="69"/>
      <c r="I378" s="70"/>
      <c r="J378" s="70"/>
      <c r="K378" s="34" t="s">
        <v>65</v>
      </c>
      <c r="L378" s="77">
        <v>378</v>
      </c>
      <c r="M378" s="77"/>
      <c r="N378" s="72"/>
      <c r="O378" s="79" t="s">
        <v>591</v>
      </c>
      <c r="P378" s="81">
        <v>43754.89748842592</v>
      </c>
      <c r="Q378" s="79" t="s">
        <v>823</v>
      </c>
      <c r="R378" s="79"/>
      <c r="S378" s="79"/>
      <c r="T378" s="79"/>
      <c r="U378" s="79"/>
      <c r="V378" s="82" t="s">
        <v>1221</v>
      </c>
      <c r="W378" s="81">
        <v>43754.89748842592</v>
      </c>
      <c r="X378" s="82" t="s">
        <v>1494</v>
      </c>
      <c r="Y378" s="79"/>
      <c r="Z378" s="79"/>
      <c r="AA378" s="85" t="s">
        <v>1810</v>
      </c>
      <c r="AB378" s="85" t="s">
        <v>1931</v>
      </c>
      <c r="AC378" s="79" t="b">
        <v>0</v>
      </c>
      <c r="AD378" s="79">
        <v>47</v>
      </c>
      <c r="AE378" s="85" t="s">
        <v>2011</v>
      </c>
      <c r="AF378" s="79" t="b">
        <v>0</v>
      </c>
      <c r="AG378" s="79" t="s">
        <v>2020</v>
      </c>
      <c r="AH378" s="79"/>
      <c r="AI378" s="85" t="s">
        <v>1939</v>
      </c>
      <c r="AJ378" s="79" t="b">
        <v>0</v>
      </c>
      <c r="AK378" s="79">
        <v>2</v>
      </c>
      <c r="AL378" s="85" t="s">
        <v>1939</v>
      </c>
      <c r="AM378" s="79" t="s">
        <v>2037</v>
      </c>
      <c r="AN378" s="79" t="b">
        <v>0</v>
      </c>
      <c r="AO378" s="85" t="s">
        <v>1931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13</v>
      </c>
      <c r="BC378" s="78" t="str">
        <f>REPLACE(INDEX(GroupVertices[Group],MATCH(Edges[[#This Row],[Vertex 2]],GroupVertices[Vertex],0)),1,1,"")</f>
        <v>13</v>
      </c>
      <c r="BD378" s="48"/>
      <c r="BE378" s="49"/>
      <c r="BF378" s="48"/>
      <c r="BG378" s="49"/>
      <c r="BH378" s="48"/>
      <c r="BI378" s="49"/>
      <c r="BJ378" s="48"/>
      <c r="BK378" s="49"/>
      <c r="BL378" s="48"/>
    </row>
    <row r="379" spans="1:64" ht="15">
      <c r="A379" s="64" t="s">
        <v>423</v>
      </c>
      <c r="B379" s="64" t="s">
        <v>564</v>
      </c>
      <c r="C379" s="65" t="s">
        <v>6162</v>
      </c>
      <c r="D379" s="66">
        <v>3</v>
      </c>
      <c r="E379" s="67" t="s">
        <v>132</v>
      </c>
      <c r="F379" s="68">
        <v>35</v>
      </c>
      <c r="G379" s="65"/>
      <c r="H379" s="69"/>
      <c r="I379" s="70"/>
      <c r="J379" s="70"/>
      <c r="K379" s="34" t="s">
        <v>65</v>
      </c>
      <c r="L379" s="77">
        <v>379</v>
      </c>
      <c r="M379" s="77"/>
      <c r="N379" s="72"/>
      <c r="O379" s="79" t="s">
        <v>591</v>
      </c>
      <c r="P379" s="81">
        <v>43755.19063657407</v>
      </c>
      <c r="Q379" s="79" t="s">
        <v>821</v>
      </c>
      <c r="R379" s="79"/>
      <c r="S379" s="79"/>
      <c r="T379" s="79"/>
      <c r="U379" s="79"/>
      <c r="V379" s="82" t="s">
        <v>1222</v>
      </c>
      <c r="W379" s="81">
        <v>43755.19063657407</v>
      </c>
      <c r="X379" s="82" t="s">
        <v>1495</v>
      </c>
      <c r="Y379" s="79"/>
      <c r="Z379" s="79"/>
      <c r="AA379" s="85" t="s">
        <v>1811</v>
      </c>
      <c r="AB379" s="79"/>
      <c r="AC379" s="79" t="b">
        <v>0</v>
      </c>
      <c r="AD379" s="79">
        <v>0</v>
      </c>
      <c r="AE379" s="85" t="s">
        <v>1939</v>
      </c>
      <c r="AF379" s="79" t="b">
        <v>0</v>
      </c>
      <c r="AG379" s="79" t="s">
        <v>2020</v>
      </c>
      <c r="AH379" s="79"/>
      <c r="AI379" s="85" t="s">
        <v>1939</v>
      </c>
      <c r="AJ379" s="79" t="b">
        <v>0</v>
      </c>
      <c r="AK379" s="79">
        <v>2</v>
      </c>
      <c r="AL379" s="85" t="s">
        <v>1810</v>
      </c>
      <c r="AM379" s="79" t="s">
        <v>2038</v>
      </c>
      <c r="AN379" s="79" t="b">
        <v>0</v>
      </c>
      <c r="AO379" s="85" t="s">
        <v>1810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13</v>
      </c>
      <c r="BC379" s="78" t="str">
        <f>REPLACE(INDEX(GroupVertices[Group],MATCH(Edges[[#This Row],[Vertex 2]],GroupVertices[Vertex],0)),1,1,"")</f>
        <v>13</v>
      </c>
      <c r="BD379" s="48"/>
      <c r="BE379" s="49"/>
      <c r="BF379" s="48"/>
      <c r="BG379" s="49"/>
      <c r="BH379" s="48"/>
      <c r="BI379" s="49"/>
      <c r="BJ379" s="48"/>
      <c r="BK379" s="49"/>
      <c r="BL379" s="48"/>
    </row>
    <row r="380" spans="1:64" ht="15">
      <c r="A380" s="64" t="s">
        <v>422</v>
      </c>
      <c r="B380" s="64" t="s">
        <v>565</v>
      </c>
      <c r="C380" s="65" t="s">
        <v>6162</v>
      </c>
      <c r="D380" s="66">
        <v>3</v>
      </c>
      <c r="E380" s="67" t="s">
        <v>132</v>
      </c>
      <c r="F380" s="68">
        <v>35</v>
      </c>
      <c r="G380" s="65"/>
      <c r="H380" s="69"/>
      <c r="I380" s="70"/>
      <c r="J380" s="70"/>
      <c r="K380" s="34" t="s">
        <v>65</v>
      </c>
      <c r="L380" s="77">
        <v>380</v>
      </c>
      <c r="M380" s="77"/>
      <c r="N380" s="72"/>
      <c r="O380" s="79" t="s">
        <v>592</v>
      </c>
      <c r="P380" s="81">
        <v>43754.89748842592</v>
      </c>
      <c r="Q380" s="79" t="s">
        <v>823</v>
      </c>
      <c r="R380" s="79"/>
      <c r="S380" s="79"/>
      <c r="T380" s="79"/>
      <c r="U380" s="79"/>
      <c r="V380" s="82" t="s">
        <v>1221</v>
      </c>
      <c r="W380" s="81">
        <v>43754.89748842592</v>
      </c>
      <c r="X380" s="82" t="s">
        <v>1494</v>
      </c>
      <c r="Y380" s="79"/>
      <c r="Z380" s="79"/>
      <c r="AA380" s="85" t="s">
        <v>1810</v>
      </c>
      <c r="AB380" s="85" t="s">
        <v>1931</v>
      </c>
      <c r="AC380" s="79" t="b">
        <v>0</v>
      </c>
      <c r="AD380" s="79">
        <v>47</v>
      </c>
      <c r="AE380" s="85" t="s">
        <v>2011</v>
      </c>
      <c r="AF380" s="79" t="b">
        <v>0</v>
      </c>
      <c r="AG380" s="79" t="s">
        <v>2020</v>
      </c>
      <c r="AH380" s="79"/>
      <c r="AI380" s="85" t="s">
        <v>1939</v>
      </c>
      <c r="AJ380" s="79" t="b">
        <v>0</v>
      </c>
      <c r="AK380" s="79">
        <v>2</v>
      </c>
      <c r="AL380" s="85" t="s">
        <v>1939</v>
      </c>
      <c r="AM380" s="79" t="s">
        <v>2037</v>
      </c>
      <c r="AN380" s="79" t="b">
        <v>0</v>
      </c>
      <c r="AO380" s="85" t="s">
        <v>1931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13</v>
      </c>
      <c r="BC380" s="78" t="str">
        <f>REPLACE(INDEX(GroupVertices[Group],MATCH(Edges[[#This Row],[Vertex 2]],GroupVertices[Vertex],0)),1,1,"")</f>
        <v>13</v>
      </c>
      <c r="BD380" s="48">
        <v>2</v>
      </c>
      <c r="BE380" s="49">
        <v>5.882352941176471</v>
      </c>
      <c r="BF380" s="48">
        <v>3</v>
      </c>
      <c r="BG380" s="49">
        <v>8.823529411764707</v>
      </c>
      <c r="BH380" s="48">
        <v>0</v>
      </c>
      <c r="BI380" s="49">
        <v>0</v>
      </c>
      <c r="BJ380" s="48">
        <v>29</v>
      </c>
      <c r="BK380" s="49">
        <v>85.29411764705883</v>
      </c>
      <c r="BL380" s="48">
        <v>34</v>
      </c>
    </row>
    <row r="381" spans="1:64" ht="15">
      <c r="A381" s="64" t="s">
        <v>423</v>
      </c>
      <c r="B381" s="64" t="s">
        <v>565</v>
      </c>
      <c r="C381" s="65" t="s">
        <v>6162</v>
      </c>
      <c r="D381" s="66">
        <v>3</v>
      </c>
      <c r="E381" s="67" t="s">
        <v>132</v>
      </c>
      <c r="F381" s="68">
        <v>35</v>
      </c>
      <c r="G381" s="65"/>
      <c r="H381" s="69"/>
      <c r="I381" s="70"/>
      <c r="J381" s="70"/>
      <c r="K381" s="34" t="s">
        <v>65</v>
      </c>
      <c r="L381" s="77">
        <v>381</v>
      </c>
      <c r="M381" s="77"/>
      <c r="N381" s="72"/>
      <c r="O381" s="79" t="s">
        <v>591</v>
      </c>
      <c r="P381" s="81">
        <v>43755.19063657407</v>
      </c>
      <c r="Q381" s="79" t="s">
        <v>821</v>
      </c>
      <c r="R381" s="79"/>
      <c r="S381" s="79"/>
      <c r="T381" s="79"/>
      <c r="U381" s="79"/>
      <c r="V381" s="82" t="s">
        <v>1222</v>
      </c>
      <c r="W381" s="81">
        <v>43755.19063657407</v>
      </c>
      <c r="X381" s="82" t="s">
        <v>1495</v>
      </c>
      <c r="Y381" s="79"/>
      <c r="Z381" s="79"/>
      <c r="AA381" s="85" t="s">
        <v>1811</v>
      </c>
      <c r="AB381" s="79"/>
      <c r="AC381" s="79" t="b">
        <v>0</v>
      </c>
      <c r="AD381" s="79">
        <v>0</v>
      </c>
      <c r="AE381" s="85" t="s">
        <v>1939</v>
      </c>
      <c r="AF381" s="79" t="b">
        <v>0</v>
      </c>
      <c r="AG381" s="79" t="s">
        <v>2020</v>
      </c>
      <c r="AH381" s="79"/>
      <c r="AI381" s="85" t="s">
        <v>1939</v>
      </c>
      <c r="AJ381" s="79" t="b">
        <v>0</v>
      </c>
      <c r="AK381" s="79">
        <v>2</v>
      </c>
      <c r="AL381" s="85" t="s">
        <v>1810</v>
      </c>
      <c r="AM381" s="79" t="s">
        <v>2038</v>
      </c>
      <c r="AN381" s="79" t="b">
        <v>0</v>
      </c>
      <c r="AO381" s="85" t="s">
        <v>1810</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13</v>
      </c>
      <c r="BC381" s="78" t="str">
        <f>REPLACE(INDEX(GroupVertices[Group],MATCH(Edges[[#This Row],[Vertex 2]],GroupVertices[Vertex],0)),1,1,"")</f>
        <v>13</v>
      </c>
      <c r="BD381" s="48"/>
      <c r="BE381" s="49"/>
      <c r="BF381" s="48"/>
      <c r="BG381" s="49"/>
      <c r="BH381" s="48"/>
      <c r="BI381" s="49"/>
      <c r="BJ381" s="48"/>
      <c r="BK381" s="49"/>
      <c r="BL381" s="48"/>
    </row>
    <row r="382" spans="1:64" ht="15">
      <c r="A382" s="64" t="s">
        <v>423</v>
      </c>
      <c r="B382" s="64" t="s">
        <v>422</v>
      </c>
      <c r="C382" s="65" t="s">
        <v>6162</v>
      </c>
      <c r="D382" s="66">
        <v>3</v>
      </c>
      <c r="E382" s="67" t="s">
        <v>132</v>
      </c>
      <c r="F382" s="68">
        <v>35</v>
      </c>
      <c r="G382" s="65"/>
      <c r="H382" s="69"/>
      <c r="I382" s="70"/>
      <c r="J382" s="70"/>
      <c r="K382" s="34" t="s">
        <v>65</v>
      </c>
      <c r="L382" s="77">
        <v>382</v>
      </c>
      <c r="M382" s="77"/>
      <c r="N382" s="72"/>
      <c r="O382" s="79" t="s">
        <v>591</v>
      </c>
      <c r="P382" s="81">
        <v>43755.19063657407</v>
      </c>
      <c r="Q382" s="79" t="s">
        <v>821</v>
      </c>
      <c r="R382" s="79"/>
      <c r="S382" s="79"/>
      <c r="T382" s="79"/>
      <c r="U382" s="79"/>
      <c r="V382" s="82" t="s">
        <v>1222</v>
      </c>
      <c r="W382" s="81">
        <v>43755.19063657407</v>
      </c>
      <c r="X382" s="82" t="s">
        <v>1495</v>
      </c>
      <c r="Y382" s="79"/>
      <c r="Z382" s="79"/>
      <c r="AA382" s="85" t="s">
        <v>1811</v>
      </c>
      <c r="AB382" s="79"/>
      <c r="AC382" s="79" t="b">
        <v>0</v>
      </c>
      <c r="AD382" s="79">
        <v>0</v>
      </c>
      <c r="AE382" s="85" t="s">
        <v>1939</v>
      </c>
      <c r="AF382" s="79" t="b">
        <v>0</v>
      </c>
      <c r="AG382" s="79" t="s">
        <v>2020</v>
      </c>
      <c r="AH382" s="79"/>
      <c r="AI382" s="85" t="s">
        <v>1939</v>
      </c>
      <c r="AJ382" s="79" t="b">
        <v>0</v>
      </c>
      <c r="AK382" s="79">
        <v>2</v>
      </c>
      <c r="AL382" s="85" t="s">
        <v>1810</v>
      </c>
      <c r="AM382" s="79" t="s">
        <v>2038</v>
      </c>
      <c r="AN382" s="79" t="b">
        <v>0</v>
      </c>
      <c r="AO382" s="85" t="s">
        <v>1810</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13</v>
      </c>
      <c r="BC382" s="78" t="str">
        <f>REPLACE(INDEX(GroupVertices[Group],MATCH(Edges[[#This Row],[Vertex 2]],GroupVertices[Vertex],0)),1,1,"")</f>
        <v>13</v>
      </c>
      <c r="BD382" s="48">
        <v>0</v>
      </c>
      <c r="BE382" s="49">
        <v>0</v>
      </c>
      <c r="BF382" s="48">
        <v>2</v>
      </c>
      <c r="BG382" s="49">
        <v>11.11111111111111</v>
      </c>
      <c r="BH382" s="48">
        <v>0</v>
      </c>
      <c r="BI382" s="49">
        <v>0</v>
      </c>
      <c r="BJ382" s="48">
        <v>16</v>
      </c>
      <c r="BK382" s="49">
        <v>88.88888888888889</v>
      </c>
      <c r="BL382" s="48">
        <v>18</v>
      </c>
    </row>
    <row r="383" spans="1:64" ht="15">
      <c r="A383" s="64" t="s">
        <v>424</v>
      </c>
      <c r="B383" s="64" t="s">
        <v>424</v>
      </c>
      <c r="C383" s="65" t="s">
        <v>6162</v>
      </c>
      <c r="D383" s="66">
        <v>3</v>
      </c>
      <c r="E383" s="67" t="s">
        <v>132</v>
      </c>
      <c r="F383" s="68">
        <v>35</v>
      </c>
      <c r="G383" s="65"/>
      <c r="H383" s="69"/>
      <c r="I383" s="70"/>
      <c r="J383" s="70"/>
      <c r="K383" s="34" t="s">
        <v>65</v>
      </c>
      <c r="L383" s="77">
        <v>383</v>
      </c>
      <c r="M383" s="77"/>
      <c r="N383" s="72"/>
      <c r="O383" s="79" t="s">
        <v>176</v>
      </c>
      <c r="P383" s="81">
        <v>43755.25493055556</v>
      </c>
      <c r="Q383" s="79" t="s">
        <v>824</v>
      </c>
      <c r="R383" s="82" t="s">
        <v>903</v>
      </c>
      <c r="S383" s="79" t="s">
        <v>942</v>
      </c>
      <c r="T383" s="79"/>
      <c r="U383" s="82" t="s">
        <v>1011</v>
      </c>
      <c r="V383" s="82" t="s">
        <v>1011</v>
      </c>
      <c r="W383" s="81">
        <v>43755.25493055556</v>
      </c>
      <c r="X383" s="82" t="s">
        <v>1496</v>
      </c>
      <c r="Y383" s="79"/>
      <c r="Z383" s="79"/>
      <c r="AA383" s="85" t="s">
        <v>1812</v>
      </c>
      <c r="AB383" s="79"/>
      <c r="AC383" s="79" t="b">
        <v>0</v>
      </c>
      <c r="AD383" s="79">
        <v>0</v>
      </c>
      <c r="AE383" s="85" t="s">
        <v>1939</v>
      </c>
      <c r="AF383" s="79" t="b">
        <v>0</v>
      </c>
      <c r="AG383" s="79" t="s">
        <v>2020</v>
      </c>
      <c r="AH383" s="79"/>
      <c r="AI383" s="85" t="s">
        <v>1939</v>
      </c>
      <c r="AJ383" s="79" t="b">
        <v>0</v>
      </c>
      <c r="AK383" s="79">
        <v>0</v>
      </c>
      <c r="AL383" s="85" t="s">
        <v>1939</v>
      </c>
      <c r="AM383" s="79" t="s">
        <v>2057</v>
      </c>
      <c r="AN383" s="79" t="b">
        <v>0</v>
      </c>
      <c r="AO383" s="85" t="s">
        <v>1812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1</v>
      </c>
      <c r="BE383" s="49">
        <v>6.666666666666667</v>
      </c>
      <c r="BF383" s="48">
        <v>0</v>
      </c>
      <c r="BG383" s="49">
        <v>0</v>
      </c>
      <c r="BH383" s="48">
        <v>0</v>
      </c>
      <c r="BI383" s="49">
        <v>0</v>
      </c>
      <c r="BJ383" s="48">
        <v>14</v>
      </c>
      <c r="BK383" s="49">
        <v>93.33333333333333</v>
      </c>
      <c r="BL383" s="48">
        <v>15</v>
      </c>
    </row>
    <row r="384" spans="1:64" ht="15">
      <c r="A384" s="64" t="s">
        <v>425</v>
      </c>
      <c r="B384" s="64" t="s">
        <v>572</v>
      </c>
      <c r="C384" s="65" t="s">
        <v>6162</v>
      </c>
      <c r="D384" s="66">
        <v>3</v>
      </c>
      <c r="E384" s="67" t="s">
        <v>132</v>
      </c>
      <c r="F384" s="68">
        <v>35</v>
      </c>
      <c r="G384" s="65"/>
      <c r="H384" s="69"/>
      <c r="I384" s="70"/>
      <c r="J384" s="70"/>
      <c r="K384" s="34" t="s">
        <v>65</v>
      </c>
      <c r="L384" s="77">
        <v>384</v>
      </c>
      <c r="M384" s="77"/>
      <c r="N384" s="72"/>
      <c r="O384" s="79" t="s">
        <v>592</v>
      </c>
      <c r="P384" s="81">
        <v>43755.148877314816</v>
      </c>
      <c r="Q384" s="79" t="s">
        <v>825</v>
      </c>
      <c r="R384" s="79"/>
      <c r="S384" s="79"/>
      <c r="T384" s="79"/>
      <c r="U384" s="79"/>
      <c r="V384" s="82" t="s">
        <v>1223</v>
      </c>
      <c r="W384" s="81">
        <v>43755.148877314816</v>
      </c>
      <c r="X384" s="82" t="s">
        <v>1497</v>
      </c>
      <c r="Y384" s="79"/>
      <c r="Z384" s="79"/>
      <c r="AA384" s="85" t="s">
        <v>1813</v>
      </c>
      <c r="AB384" s="85" t="s">
        <v>1932</v>
      </c>
      <c r="AC384" s="79" t="b">
        <v>0</v>
      </c>
      <c r="AD384" s="79">
        <v>1</v>
      </c>
      <c r="AE384" s="85" t="s">
        <v>2012</v>
      </c>
      <c r="AF384" s="79" t="b">
        <v>0</v>
      </c>
      <c r="AG384" s="79" t="s">
        <v>2020</v>
      </c>
      <c r="AH384" s="79"/>
      <c r="AI384" s="85" t="s">
        <v>1939</v>
      </c>
      <c r="AJ384" s="79" t="b">
        <v>0</v>
      </c>
      <c r="AK384" s="79">
        <v>0</v>
      </c>
      <c r="AL384" s="85" t="s">
        <v>1939</v>
      </c>
      <c r="AM384" s="79" t="s">
        <v>2035</v>
      </c>
      <c r="AN384" s="79" t="b">
        <v>0</v>
      </c>
      <c r="AO384" s="85" t="s">
        <v>1932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26</v>
      </c>
      <c r="BC384" s="78" t="str">
        <f>REPLACE(INDEX(GroupVertices[Group],MATCH(Edges[[#This Row],[Vertex 2]],GroupVertices[Vertex],0)),1,1,"")</f>
        <v>26</v>
      </c>
      <c r="BD384" s="48">
        <v>0</v>
      </c>
      <c r="BE384" s="49">
        <v>0</v>
      </c>
      <c r="BF384" s="48">
        <v>0</v>
      </c>
      <c r="BG384" s="49">
        <v>0</v>
      </c>
      <c r="BH384" s="48">
        <v>0</v>
      </c>
      <c r="BI384" s="49">
        <v>0</v>
      </c>
      <c r="BJ384" s="48">
        <v>25</v>
      </c>
      <c r="BK384" s="49">
        <v>100</v>
      </c>
      <c r="BL384" s="48">
        <v>25</v>
      </c>
    </row>
    <row r="385" spans="1:64" ht="15">
      <c r="A385" s="64" t="s">
        <v>426</v>
      </c>
      <c r="B385" s="64" t="s">
        <v>572</v>
      </c>
      <c r="C385" s="65" t="s">
        <v>6162</v>
      </c>
      <c r="D385" s="66">
        <v>3</v>
      </c>
      <c r="E385" s="67" t="s">
        <v>132</v>
      </c>
      <c r="F385" s="68">
        <v>35</v>
      </c>
      <c r="G385" s="65"/>
      <c r="H385" s="69"/>
      <c r="I385" s="70"/>
      <c r="J385" s="70"/>
      <c r="K385" s="34" t="s">
        <v>65</v>
      </c>
      <c r="L385" s="77">
        <v>385</v>
      </c>
      <c r="M385" s="77"/>
      <c r="N385" s="72"/>
      <c r="O385" s="79" t="s">
        <v>591</v>
      </c>
      <c r="P385" s="81">
        <v>43755.26849537037</v>
      </c>
      <c r="Q385" s="79" t="s">
        <v>826</v>
      </c>
      <c r="R385" s="79"/>
      <c r="S385" s="79"/>
      <c r="T385" s="79"/>
      <c r="U385" s="79"/>
      <c r="V385" s="82" t="s">
        <v>1224</v>
      </c>
      <c r="W385" s="81">
        <v>43755.26849537037</v>
      </c>
      <c r="X385" s="82" t="s">
        <v>1498</v>
      </c>
      <c r="Y385" s="79"/>
      <c r="Z385" s="79"/>
      <c r="AA385" s="85" t="s">
        <v>1814</v>
      </c>
      <c r="AB385" s="79"/>
      <c r="AC385" s="79" t="b">
        <v>0</v>
      </c>
      <c r="AD385" s="79">
        <v>0</v>
      </c>
      <c r="AE385" s="85" t="s">
        <v>1939</v>
      </c>
      <c r="AF385" s="79" t="b">
        <v>0</v>
      </c>
      <c r="AG385" s="79" t="s">
        <v>2020</v>
      </c>
      <c r="AH385" s="79"/>
      <c r="AI385" s="85" t="s">
        <v>1939</v>
      </c>
      <c r="AJ385" s="79" t="b">
        <v>0</v>
      </c>
      <c r="AK385" s="79">
        <v>1</v>
      </c>
      <c r="AL385" s="85" t="s">
        <v>1813</v>
      </c>
      <c r="AM385" s="79" t="s">
        <v>2038</v>
      </c>
      <c r="AN385" s="79" t="b">
        <v>0</v>
      </c>
      <c r="AO385" s="85" t="s">
        <v>1813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26</v>
      </c>
      <c r="BC385" s="78" t="str">
        <f>REPLACE(INDEX(GroupVertices[Group],MATCH(Edges[[#This Row],[Vertex 2]],GroupVertices[Vertex],0)),1,1,"")</f>
        <v>26</v>
      </c>
      <c r="BD385" s="48"/>
      <c r="BE385" s="49"/>
      <c r="BF385" s="48"/>
      <c r="BG385" s="49"/>
      <c r="BH385" s="48"/>
      <c r="BI385" s="49"/>
      <c r="BJ385" s="48"/>
      <c r="BK385" s="49"/>
      <c r="BL385" s="48"/>
    </row>
    <row r="386" spans="1:64" ht="15">
      <c r="A386" s="64" t="s">
        <v>426</v>
      </c>
      <c r="B386" s="64" t="s">
        <v>425</v>
      </c>
      <c r="C386" s="65" t="s">
        <v>6162</v>
      </c>
      <c r="D386" s="66">
        <v>3</v>
      </c>
      <c r="E386" s="67" t="s">
        <v>132</v>
      </c>
      <c r="F386" s="68">
        <v>35</v>
      </c>
      <c r="G386" s="65"/>
      <c r="H386" s="69"/>
      <c r="I386" s="70"/>
      <c r="J386" s="70"/>
      <c r="K386" s="34" t="s">
        <v>65</v>
      </c>
      <c r="L386" s="77">
        <v>386</v>
      </c>
      <c r="M386" s="77"/>
      <c r="N386" s="72"/>
      <c r="O386" s="79" t="s">
        <v>591</v>
      </c>
      <c r="P386" s="81">
        <v>43755.26849537037</v>
      </c>
      <c r="Q386" s="79" t="s">
        <v>826</v>
      </c>
      <c r="R386" s="79"/>
      <c r="S386" s="79"/>
      <c r="T386" s="79"/>
      <c r="U386" s="79"/>
      <c r="V386" s="82" t="s">
        <v>1224</v>
      </c>
      <c r="W386" s="81">
        <v>43755.26849537037</v>
      </c>
      <c r="X386" s="82" t="s">
        <v>1498</v>
      </c>
      <c r="Y386" s="79"/>
      <c r="Z386" s="79"/>
      <c r="AA386" s="85" t="s">
        <v>1814</v>
      </c>
      <c r="AB386" s="79"/>
      <c r="AC386" s="79" t="b">
        <v>0</v>
      </c>
      <c r="AD386" s="79">
        <v>0</v>
      </c>
      <c r="AE386" s="85" t="s">
        <v>1939</v>
      </c>
      <c r="AF386" s="79" t="b">
        <v>0</v>
      </c>
      <c r="AG386" s="79" t="s">
        <v>2020</v>
      </c>
      <c r="AH386" s="79"/>
      <c r="AI386" s="85" t="s">
        <v>1939</v>
      </c>
      <c r="AJ386" s="79" t="b">
        <v>0</v>
      </c>
      <c r="AK386" s="79">
        <v>1</v>
      </c>
      <c r="AL386" s="85" t="s">
        <v>1813</v>
      </c>
      <c r="AM386" s="79" t="s">
        <v>2038</v>
      </c>
      <c r="AN386" s="79" t="b">
        <v>0</v>
      </c>
      <c r="AO386" s="85" t="s">
        <v>1813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26</v>
      </c>
      <c r="BC386" s="78" t="str">
        <f>REPLACE(INDEX(GroupVertices[Group],MATCH(Edges[[#This Row],[Vertex 2]],GroupVertices[Vertex],0)),1,1,"")</f>
        <v>26</v>
      </c>
      <c r="BD386" s="48">
        <v>0</v>
      </c>
      <c r="BE386" s="49">
        <v>0</v>
      </c>
      <c r="BF386" s="48">
        <v>0</v>
      </c>
      <c r="BG386" s="49">
        <v>0</v>
      </c>
      <c r="BH386" s="48">
        <v>0</v>
      </c>
      <c r="BI386" s="49">
        <v>0</v>
      </c>
      <c r="BJ386" s="48">
        <v>27</v>
      </c>
      <c r="BK386" s="49">
        <v>100</v>
      </c>
      <c r="BL386" s="48">
        <v>27</v>
      </c>
    </row>
    <row r="387" spans="1:64" ht="15">
      <c r="A387" s="64" t="s">
        <v>427</v>
      </c>
      <c r="B387" s="64" t="s">
        <v>573</v>
      </c>
      <c r="C387" s="65" t="s">
        <v>6162</v>
      </c>
      <c r="D387" s="66">
        <v>3</v>
      </c>
      <c r="E387" s="67" t="s">
        <v>132</v>
      </c>
      <c r="F387" s="68">
        <v>35</v>
      </c>
      <c r="G387" s="65"/>
      <c r="H387" s="69"/>
      <c r="I387" s="70"/>
      <c r="J387" s="70"/>
      <c r="K387" s="34" t="s">
        <v>65</v>
      </c>
      <c r="L387" s="77">
        <v>387</v>
      </c>
      <c r="M387" s="77"/>
      <c r="N387" s="72"/>
      <c r="O387" s="79" t="s">
        <v>592</v>
      </c>
      <c r="P387" s="81">
        <v>43755.29282407407</v>
      </c>
      <c r="Q387" s="79" t="s">
        <v>827</v>
      </c>
      <c r="R387" s="79"/>
      <c r="S387" s="79"/>
      <c r="T387" s="79"/>
      <c r="U387" s="79"/>
      <c r="V387" s="82" t="s">
        <v>1225</v>
      </c>
      <c r="W387" s="81">
        <v>43755.29282407407</v>
      </c>
      <c r="X387" s="82" t="s">
        <v>1499</v>
      </c>
      <c r="Y387" s="79"/>
      <c r="Z387" s="79"/>
      <c r="AA387" s="85" t="s">
        <v>1815</v>
      </c>
      <c r="AB387" s="85" t="s">
        <v>1933</v>
      </c>
      <c r="AC387" s="79" t="b">
        <v>0</v>
      </c>
      <c r="AD387" s="79">
        <v>0</v>
      </c>
      <c r="AE387" s="85" t="s">
        <v>2013</v>
      </c>
      <c r="AF387" s="79" t="b">
        <v>0</v>
      </c>
      <c r="AG387" s="79" t="s">
        <v>2020</v>
      </c>
      <c r="AH387" s="79"/>
      <c r="AI387" s="85" t="s">
        <v>1939</v>
      </c>
      <c r="AJ387" s="79" t="b">
        <v>0</v>
      </c>
      <c r="AK387" s="79">
        <v>0</v>
      </c>
      <c r="AL387" s="85" t="s">
        <v>1939</v>
      </c>
      <c r="AM387" s="79" t="s">
        <v>2037</v>
      </c>
      <c r="AN387" s="79" t="b">
        <v>0</v>
      </c>
      <c r="AO387" s="85" t="s">
        <v>1933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43</v>
      </c>
      <c r="BC387" s="78" t="str">
        <f>REPLACE(INDEX(GroupVertices[Group],MATCH(Edges[[#This Row],[Vertex 2]],GroupVertices[Vertex],0)),1,1,"")</f>
        <v>43</v>
      </c>
      <c r="BD387" s="48">
        <v>2</v>
      </c>
      <c r="BE387" s="49">
        <v>10</v>
      </c>
      <c r="BF387" s="48">
        <v>0</v>
      </c>
      <c r="BG387" s="49">
        <v>0</v>
      </c>
      <c r="BH387" s="48">
        <v>0</v>
      </c>
      <c r="BI387" s="49">
        <v>0</v>
      </c>
      <c r="BJ387" s="48">
        <v>18</v>
      </c>
      <c r="BK387" s="49">
        <v>90</v>
      </c>
      <c r="BL387" s="48">
        <v>20</v>
      </c>
    </row>
    <row r="388" spans="1:64" ht="15">
      <c r="A388" s="64" t="s">
        <v>428</v>
      </c>
      <c r="B388" s="64" t="s">
        <v>428</v>
      </c>
      <c r="C388" s="65" t="s">
        <v>6162</v>
      </c>
      <c r="D388" s="66">
        <v>3</v>
      </c>
      <c r="E388" s="67" t="s">
        <v>132</v>
      </c>
      <c r="F388" s="68">
        <v>35</v>
      </c>
      <c r="G388" s="65"/>
      <c r="H388" s="69"/>
      <c r="I388" s="70"/>
      <c r="J388" s="70"/>
      <c r="K388" s="34" t="s">
        <v>65</v>
      </c>
      <c r="L388" s="77">
        <v>388</v>
      </c>
      <c r="M388" s="77"/>
      <c r="N388" s="72"/>
      <c r="O388" s="79" t="s">
        <v>176</v>
      </c>
      <c r="P388" s="81">
        <v>43755.315717592595</v>
      </c>
      <c r="Q388" s="79" t="s">
        <v>828</v>
      </c>
      <c r="R388" s="79"/>
      <c r="S388" s="79"/>
      <c r="T388" s="79" t="s">
        <v>979</v>
      </c>
      <c r="U388" s="79"/>
      <c r="V388" s="82" t="s">
        <v>1226</v>
      </c>
      <c r="W388" s="81">
        <v>43755.315717592595</v>
      </c>
      <c r="X388" s="82" t="s">
        <v>1500</v>
      </c>
      <c r="Y388" s="79"/>
      <c r="Z388" s="79"/>
      <c r="AA388" s="85" t="s">
        <v>1816</v>
      </c>
      <c r="AB388" s="79"/>
      <c r="AC388" s="79" t="b">
        <v>0</v>
      </c>
      <c r="AD388" s="79">
        <v>1</v>
      </c>
      <c r="AE388" s="85" t="s">
        <v>1939</v>
      </c>
      <c r="AF388" s="79" t="b">
        <v>0</v>
      </c>
      <c r="AG388" s="79" t="s">
        <v>2020</v>
      </c>
      <c r="AH388" s="79"/>
      <c r="AI388" s="85" t="s">
        <v>1939</v>
      </c>
      <c r="AJ388" s="79" t="b">
        <v>0</v>
      </c>
      <c r="AK388" s="79">
        <v>0</v>
      </c>
      <c r="AL388" s="85" t="s">
        <v>1939</v>
      </c>
      <c r="AM388" s="79" t="s">
        <v>2035</v>
      </c>
      <c r="AN388" s="79" t="b">
        <v>0</v>
      </c>
      <c r="AO388" s="85" t="s">
        <v>1816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4</v>
      </c>
      <c r="BK388" s="49">
        <v>100</v>
      </c>
      <c r="BL388" s="48">
        <v>4</v>
      </c>
    </row>
    <row r="389" spans="1:64" ht="15">
      <c r="A389" s="64" t="s">
        <v>429</v>
      </c>
      <c r="B389" s="64" t="s">
        <v>429</v>
      </c>
      <c r="C389" s="65" t="s">
        <v>6165</v>
      </c>
      <c r="D389" s="66">
        <v>10</v>
      </c>
      <c r="E389" s="67" t="s">
        <v>136</v>
      </c>
      <c r="F389" s="68">
        <v>12</v>
      </c>
      <c r="G389" s="65"/>
      <c r="H389" s="69"/>
      <c r="I389" s="70"/>
      <c r="J389" s="70"/>
      <c r="K389" s="34" t="s">
        <v>65</v>
      </c>
      <c r="L389" s="77">
        <v>389</v>
      </c>
      <c r="M389" s="77"/>
      <c r="N389" s="72"/>
      <c r="O389" s="79" t="s">
        <v>176</v>
      </c>
      <c r="P389" s="81">
        <v>43742.317928240744</v>
      </c>
      <c r="Q389" s="79" t="s">
        <v>829</v>
      </c>
      <c r="R389" s="79"/>
      <c r="S389" s="79"/>
      <c r="T389" s="79"/>
      <c r="U389" s="79"/>
      <c r="V389" s="82" t="s">
        <v>1227</v>
      </c>
      <c r="W389" s="81">
        <v>43742.317928240744</v>
      </c>
      <c r="X389" s="82" t="s">
        <v>1501</v>
      </c>
      <c r="Y389" s="79"/>
      <c r="Z389" s="79"/>
      <c r="AA389" s="85" t="s">
        <v>1817</v>
      </c>
      <c r="AB389" s="79"/>
      <c r="AC389" s="79" t="b">
        <v>0</v>
      </c>
      <c r="AD389" s="79">
        <v>0</v>
      </c>
      <c r="AE389" s="85" t="s">
        <v>1939</v>
      </c>
      <c r="AF389" s="79" t="b">
        <v>0</v>
      </c>
      <c r="AG389" s="79" t="s">
        <v>2020</v>
      </c>
      <c r="AH389" s="79"/>
      <c r="AI389" s="85" t="s">
        <v>1939</v>
      </c>
      <c r="AJ389" s="79" t="b">
        <v>0</v>
      </c>
      <c r="AK389" s="79">
        <v>0</v>
      </c>
      <c r="AL389" s="85" t="s">
        <v>1939</v>
      </c>
      <c r="AM389" s="79" t="s">
        <v>2058</v>
      </c>
      <c r="AN389" s="79" t="b">
        <v>0</v>
      </c>
      <c r="AO389" s="85" t="s">
        <v>1817</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6</v>
      </c>
      <c r="BK389" s="49">
        <v>100</v>
      </c>
      <c r="BL389" s="48">
        <v>6</v>
      </c>
    </row>
    <row r="390" spans="1:64" ht="15">
      <c r="A390" s="64" t="s">
        <v>429</v>
      </c>
      <c r="B390" s="64" t="s">
        <v>429</v>
      </c>
      <c r="C390" s="65" t="s">
        <v>6165</v>
      </c>
      <c r="D390" s="66">
        <v>10</v>
      </c>
      <c r="E390" s="67" t="s">
        <v>136</v>
      </c>
      <c r="F390" s="68">
        <v>12</v>
      </c>
      <c r="G390" s="65"/>
      <c r="H390" s="69"/>
      <c r="I390" s="70"/>
      <c r="J390" s="70"/>
      <c r="K390" s="34" t="s">
        <v>65</v>
      </c>
      <c r="L390" s="77">
        <v>390</v>
      </c>
      <c r="M390" s="77"/>
      <c r="N390" s="72"/>
      <c r="O390" s="79" t="s">
        <v>176</v>
      </c>
      <c r="P390" s="81">
        <v>43743.31688657407</v>
      </c>
      <c r="Q390" s="79" t="s">
        <v>829</v>
      </c>
      <c r="R390" s="79"/>
      <c r="S390" s="79"/>
      <c r="T390" s="79"/>
      <c r="U390" s="79"/>
      <c r="V390" s="82" t="s">
        <v>1227</v>
      </c>
      <c r="W390" s="81">
        <v>43743.31688657407</v>
      </c>
      <c r="X390" s="82" t="s">
        <v>1502</v>
      </c>
      <c r="Y390" s="79"/>
      <c r="Z390" s="79"/>
      <c r="AA390" s="85" t="s">
        <v>1818</v>
      </c>
      <c r="AB390" s="79"/>
      <c r="AC390" s="79" t="b">
        <v>0</v>
      </c>
      <c r="AD390" s="79">
        <v>0</v>
      </c>
      <c r="AE390" s="85" t="s">
        <v>1939</v>
      </c>
      <c r="AF390" s="79" t="b">
        <v>0</v>
      </c>
      <c r="AG390" s="79" t="s">
        <v>2020</v>
      </c>
      <c r="AH390" s="79"/>
      <c r="AI390" s="85" t="s">
        <v>1939</v>
      </c>
      <c r="AJ390" s="79" t="b">
        <v>0</v>
      </c>
      <c r="AK390" s="79">
        <v>0</v>
      </c>
      <c r="AL390" s="85" t="s">
        <v>1939</v>
      </c>
      <c r="AM390" s="79" t="s">
        <v>2058</v>
      </c>
      <c r="AN390" s="79" t="b">
        <v>0</v>
      </c>
      <c r="AO390" s="85" t="s">
        <v>1818</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6</v>
      </c>
      <c r="BK390" s="49">
        <v>100</v>
      </c>
      <c r="BL390" s="48">
        <v>6</v>
      </c>
    </row>
    <row r="391" spans="1:64" ht="15">
      <c r="A391" s="64" t="s">
        <v>429</v>
      </c>
      <c r="B391" s="64" t="s">
        <v>429</v>
      </c>
      <c r="C391" s="65" t="s">
        <v>6165</v>
      </c>
      <c r="D391" s="66">
        <v>10</v>
      </c>
      <c r="E391" s="67" t="s">
        <v>136</v>
      </c>
      <c r="F391" s="68">
        <v>12</v>
      </c>
      <c r="G391" s="65"/>
      <c r="H391" s="69"/>
      <c r="I391" s="70"/>
      <c r="J391" s="70"/>
      <c r="K391" s="34" t="s">
        <v>65</v>
      </c>
      <c r="L391" s="77">
        <v>391</v>
      </c>
      <c r="M391" s="77"/>
      <c r="N391" s="72"/>
      <c r="O391" s="79" t="s">
        <v>176</v>
      </c>
      <c r="P391" s="81">
        <v>43744.317928240744</v>
      </c>
      <c r="Q391" s="79" t="s">
        <v>829</v>
      </c>
      <c r="R391" s="79"/>
      <c r="S391" s="79"/>
      <c r="T391" s="79"/>
      <c r="U391" s="79"/>
      <c r="V391" s="82" t="s">
        <v>1227</v>
      </c>
      <c r="W391" s="81">
        <v>43744.317928240744</v>
      </c>
      <c r="X391" s="82" t="s">
        <v>1503</v>
      </c>
      <c r="Y391" s="79"/>
      <c r="Z391" s="79"/>
      <c r="AA391" s="85" t="s">
        <v>1819</v>
      </c>
      <c r="AB391" s="79"/>
      <c r="AC391" s="79" t="b">
        <v>0</v>
      </c>
      <c r="AD391" s="79">
        <v>0</v>
      </c>
      <c r="AE391" s="85" t="s">
        <v>1939</v>
      </c>
      <c r="AF391" s="79" t="b">
        <v>0</v>
      </c>
      <c r="AG391" s="79" t="s">
        <v>2020</v>
      </c>
      <c r="AH391" s="79"/>
      <c r="AI391" s="85" t="s">
        <v>1939</v>
      </c>
      <c r="AJ391" s="79" t="b">
        <v>0</v>
      </c>
      <c r="AK391" s="79">
        <v>0</v>
      </c>
      <c r="AL391" s="85" t="s">
        <v>1939</v>
      </c>
      <c r="AM391" s="79" t="s">
        <v>2058</v>
      </c>
      <c r="AN391" s="79" t="b">
        <v>0</v>
      </c>
      <c r="AO391" s="85" t="s">
        <v>1819</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6</v>
      </c>
      <c r="BK391" s="49">
        <v>100</v>
      </c>
      <c r="BL391" s="48">
        <v>6</v>
      </c>
    </row>
    <row r="392" spans="1:64" ht="15">
      <c r="A392" s="64" t="s">
        <v>429</v>
      </c>
      <c r="B392" s="64" t="s">
        <v>429</v>
      </c>
      <c r="C392" s="65" t="s">
        <v>6165</v>
      </c>
      <c r="D392" s="66">
        <v>10</v>
      </c>
      <c r="E392" s="67" t="s">
        <v>136</v>
      </c>
      <c r="F392" s="68">
        <v>12</v>
      </c>
      <c r="G392" s="65"/>
      <c r="H392" s="69"/>
      <c r="I392" s="70"/>
      <c r="J392" s="70"/>
      <c r="K392" s="34" t="s">
        <v>65</v>
      </c>
      <c r="L392" s="77">
        <v>392</v>
      </c>
      <c r="M392" s="77"/>
      <c r="N392" s="72"/>
      <c r="O392" s="79" t="s">
        <v>176</v>
      </c>
      <c r="P392" s="81">
        <v>43745.31688657407</v>
      </c>
      <c r="Q392" s="79" t="s">
        <v>829</v>
      </c>
      <c r="R392" s="79"/>
      <c r="S392" s="79"/>
      <c r="T392" s="79"/>
      <c r="U392" s="79"/>
      <c r="V392" s="82" t="s">
        <v>1227</v>
      </c>
      <c r="W392" s="81">
        <v>43745.31688657407</v>
      </c>
      <c r="X392" s="82" t="s">
        <v>1504</v>
      </c>
      <c r="Y392" s="79"/>
      <c r="Z392" s="79"/>
      <c r="AA392" s="85" t="s">
        <v>1820</v>
      </c>
      <c r="AB392" s="79"/>
      <c r="AC392" s="79" t="b">
        <v>0</v>
      </c>
      <c r="AD392" s="79">
        <v>0</v>
      </c>
      <c r="AE392" s="85" t="s">
        <v>1939</v>
      </c>
      <c r="AF392" s="79" t="b">
        <v>0</v>
      </c>
      <c r="AG392" s="79" t="s">
        <v>2020</v>
      </c>
      <c r="AH392" s="79"/>
      <c r="AI392" s="85" t="s">
        <v>1939</v>
      </c>
      <c r="AJ392" s="79" t="b">
        <v>0</v>
      </c>
      <c r="AK392" s="79">
        <v>0</v>
      </c>
      <c r="AL392" s="85" t="s">
        <v>1939</v>
      </c>
      <c r="AM392" s="79" t="s">
        <v>2058</v>
      </c>
      <c r="AN392" s="79" t="b">
        <v>0</v>
      </c>
      <c r="AO392" s="85" t="s">
        <v>1820</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6</v>
      </c>
      <c r="BK392" s="49">
        <v>100</v>
      </c>
      <c r="BL392" s="48">
        <v>6</v>
      </c>
    </row>
    <row r="393" spans="1:64" ht="15">
      <c r="A393" s="64" t="s">
        <v>429</v>
      </c>
      <c r="B393" s="64" t="s">
        <v>429</v>
      </c>
      <c r="C393" s="65" t="s">
        <v>6165</v>
      </c>
      <c r="D393" s="66">
        <v>10</v>
      </c>
      <c r="E393" s="67" t="s">
        <v>136</v>
      </c>
      <c r="F393" s="68">
        <v>12</v>
      </c>
      <c r="G393" s="65"/>
      <c r="H393" s="69"/>
      <c r="I393" s="70"/>
      <c r="J393" s="70"/>
      <c r="K393" s="34" t="s">
        <v>65</v>
      </c>
      <c r="L393" s="77">
        <v>393</v>
      </c>
      <c r="M393" s="77"/>
      <c r="N393" s="72"/>
      <c r="O393" s="79" t="s">
        <v>176</v>
      </c>
      <c r="P393" s="81">
        <v>43746.31793981481</v>
      </c>
      <c r="Q393" s="79" t="s">
        <v>829</v>
      </c>
      <c r="R393" s="79"/>
      <c r="S393" s="79"/>
      <c r="T393" s="79"/>
      <c r="U393" s="79"/>
      <c r="V393" s="82" t="s">
        <v>1227</v>
      </c>
      <c r="W393" s="81">
        <v>43746.31793981481</v>
      </c>
      <c r="X393" s="82" t="s">
        <v>1505</v>
      </c>
      <c r="Y393" s="79"/>
      <c r="Z393" s="79"/>
      <c r="AA393" s="85" t="s">
        <v>1821</v>
      </c>
      <c r="AB393" s="79"/>
      <c r="AC393" s="79" t="b">
        <v>0</v>
      </c>
      <c r="AD393" s="79">
        <v>0</v>
      </c>
      <c r="AE393" s="85" t="s">
        <v>1939</v>
      </c>
      <c r="AF393" s="79" t="b">
        <v>0</v>
      </c>
      <c r="AG393" s="79" t="s">
        <v>2020</v>
      </c>
      <c r="AH393" s="79"/>
      <c r="AI393" s="85" t="s">
        <v>1939</v>
      </c>
      <c r="AJ393" s="79" t="b">
        <v>0</v>
      </c>
      <c r="AK393" s="79">
        <v>0</v>
      </c>
      <c r="AL393" s="85" t="s">
        <v>1939</v>
      </c>
      <c r="AM393" s="79" t="s">
        <v>2058</v>
      </c>
      <c r="AN393" s="79" t="b">
        <v>0</v>
      </c>
      <c r="AO393" s="85" t="s">
        <v>1821</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429</v>
      </c>
      <c r="B394" s="64" t="s">
        <v>429</v>
      </c>
      <c r="C394" s="65" t="s">
        <v>6165</v>
      </c>
      <c r="D394" s="66">
        <v>10</v>
      </c>
      <c r="E394" s="67" t="s">
        <v>136</v>
      </c>
      <c r="F394" s="68">
        <v>12</v>
      </c>
      <c r="G394" s="65"/>
      <c r="H394" s="69"/>
      <c r="I394" s="70"/>
      <c r="J394" s="70"/>
      <c r="K394" s="34" t="s">
        <v>65</v>
      </c>
      <c r="L394" s="77">
        <v>394</v>
      </c>
      <c r="M394" s="77"/>
      <c r="N394" s="72"/>
      <c r="O394" s="79" t="s">
        <v>176</v>
      </c>
      <c r="P394" s="81">
        <v>43747.31791666667</v>
      </c>
      <c r="Q394" s="79" t="s">
        <v>829</v>
      </c>
      <c r="R394" s="79"/>
      <c r="S394" s="79"/>
      <c r="T394" s="79"/>
      <c r="U394" s="79"/>
      <c r="V394" s="82" t="s">
        <v>1227</v>
      </c>
      <c r="W394" s="81">
        <v>43747.31791666667</v>
      </c>
      <c r="X394" s="82" t="s">
        <v>1506</v>
      </c>
      <c r="Y394" s="79"/>
      <c r="Z394" s="79"/>
      <c r="AA394" s="85" t="s">
        <v>1822</v>
      </c>
      <c r="AB394" s="79"/>
      <c r="AC394" s="79" t="b">
        <v>0</v>
      </c>
      <c r="AD394" s="79">
        <v>0</v>
      </c>
      <c r="AE394" s="85" t="s">
        <v>1939</v>
      </c>
      <c r="AF394" s="79" t="b">
        <v>0</v>
      </c>
      <c r="AG394" s="79" t="s">
        <v>2020</v>
      </c>
      <c r="AH394" s="79"/>
      <c r="AI394" s="85" t="s">
        <v>1939</v>
      </c>
      <c r="AJ394" s="79" t="b">
        <v>0</v>
      </c>
      <c r="AK394" s="79">
        <v>0</v>
      </c>
      <c r="AL394" s="85" t="s">
        <v>1939</v>
      </c>
      <c r="AM394" s="79" t="s">
        <v>2058</v>
      </c>
      <c r="AN394" s="79" t="b">
        <v>0</v>
      </c>
      <c r="AO394" s="85" t="s">
        <v>1822</v>
      </c>
      <c r="AP394" s="79" t="s">
        <v>176</v>
      </c>
      <c r="AQ394" s="79">
        <v>0</v>
      </c>
      <c r="AR394" s="79">
        <v>0</v>
      </c>
      <c r="AS394" s="79"/>
      <c r="AT394" s="79"/>
      <c r="AU394" s="79"/>
      <c r="AV394" s="79"/>
      <c r="AW394" s="79"/>
      <c r="AX394" s="79"/>
      <c r="AY394" s="79"/>
      <c r="AZ394" s="79"/>
      <c r="BA394">
        <v>14</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6</v>
      </c>
      <c r="BK394" s="49">
        <v>100</v>
      </c>
      <c r="BL394" s="48">
        <v>6</v>
      </c>
    </row>
    <row r="395" spans="1:64" ht="15">
      <c r="A395" s="64" t="s">
        <v>429</v>
      </c>
      <c r="B395" s="64" t="s">
        <v>429</v>
      </c>
      <c r="C395" s="65" t="s">
        <v>6165</v>
      </c>
      <c r="D395" s="66">
        <v>10</v>
      </c>
      <c r="E395" s="67" t="s">
        <v>136</v>
      </c>
      <c r="F395" s="68">
        <v>12</v>
      </c>
      <c r="G395" s="65"/>
      <c r="H395" s="69"/>
      <c r="I395" s="70"/>
      <c r="J395" s="70"/>
      <c r="K395" s="34" t="s">
        <v>65</v>
      </c>
      <c r="L395" s="77">
        <v>395</v>
      </c>
      <c r="M395" s="77"/>
      <c r="N395" s="72"/>
      <c r="O395" s="79" t="s">
        <v>176</v>
      </c>
      <c r="P395" s="81">
        <v>43748.31791666667</v>
      </c>
      <c r="Q395" s="79" t="s">
        <v>829</v>
      </c>
      <c r="R395" s="79"/>
      <c r="S395" s="79"/>
      <c r="T395" s="79"/>
      <c r="U395" s="79"/>
      <c r="V395" s="82" t="s">
        <v>1227</v>
      </c>
      <c r="W395" s="81">
        <v>43748.31791666667</v>
      </c>
      <c r="X395" s="82" t="s">
        <v>1507</v>
      </c>
      <c r="Y395" s="79"/>
      <c r="Z395" s="79"/>
      <c r="AA395" s="85" t="s">
        <v>1823</v>
      </c>
      <c r="AB395" s="79"/>
      <c r="AC395" s="79" t="b">
        <v>0</v>
      </c>
      <c r="AD395" s="79">
        <v>0</v>
      </c>
      <c r="AE395" s="85" t="s">
        <v>1939</v>
      </c>
      <c r="AF395" s="79" t="b">
        <v>0</v>
      </c>
      <c r="AG395" s="79" t="s">
        <v>2020</v>
      </c>
      <c r="AH395" s="79"/>
      <c r="AI395" s="85" t="s">
        <v>1939</v>
      </c>
      <c r="AJ395" s="79" t="b">
        <v>0</v>
      </c>
      <c r="AK395" s="79">
        <v>0</v>
      </c>
      <c r="AL395" s="85" t="s">
        <v>1939</v>
      </c>
      <c r="AM395" s="79" t="s">
        <v>2058</v>
      </c>
      <c r="AN395" s="79" t="b">
        <v>0</v>
      </c>
      <c r="AO395" s="85" t="s">
        <v>1823</v>
      </c>
      <c r="AP395" s="79" t="s">
        <v>176</v>
      </c>
      <c r="AQ395" s="79">
        <v>0</v>
      </c>
      <c r="AR395" s="79">
        <v>0</v>
      </c>
      <c r="AS395" s="79"/>
      <c r="AT395" s="79"/>
      <c r="AU395" s="79"/>
      <c r="AV395" s="79"/>
      <c r="AW395" s="79"/>
      <c r="AX395" s="79"/>
      <c r="AY395" s="79"/>
      <c r="AZ395" s="79"/>
      <c r="BA395">
        <v>14</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6</v>
      </c>
      <c r="BK395" s="49">
        <v>100</v>
      </c>
      <c r="BL395" s="48">
        <v>6</v>
      </c>
    </row>
    <row r="396" spans="1:64" ht="15">
      <c r="A396" s="64" t="s">
        <v>429</v>
      </c>
      <c r="B396" s="64" t="s">
        <v>429</v>
      </c>
      <c r="C396" s="65" t="s">
        <v>6165</v>
      </c>
      <c r="D396" s="66">
        <v>10</v>
      </c>
      <c r="E396" s="67" t="s">
        <v>136</v>
      </c>
      <c r="F396" s="68">
        <v>12</v>
      </c>
      <c r="G396" s="65"/>
      <c r="H396" s="69"/>
      <c r="I396" s="70"/>
      <c r="J396" s="70"/>
      <c r="K396" s="34" t="s">
        <v>65</v>
      </c>
      <c r="L396" s="77">
        <v>396</v>
      </c>
      <c r="M396" s="77"/>
      <c r="N396" s="72"/>
      <c r="O396" s="79" t="s">
        <v>176</v>
      </c>
      <c r="P396" s="81">
        <v>43749.31791666667</v>
      </c>
      <c r="Q396" s="79" t="s">
        <v>829</v>
      </c>
      <c r="R396" s="79"/>
      <c r="S396" s="79"/>
      <c r="T396" s="79"/>
      <c r="U396" s="79"/>
      <c r="V396" s="82" t="s">
        <v>1227</v>
      </c>
      <c r="W396" s="81">
        <v>43749.31791666667</v>
      </c>
      <c r="X396" s="82" t="s">
        <v>1508</v>
      </c>
      <c r="Y396" s="79"/>
      <c r="Z396" s="79"/>
      <c r="AA396" s="85" t="s">
        <v>1824</v>
      </c>
      <c r="AB396" s="79"/>
      <c r="AC396" s="79" t="b">
        <v>0</v>
      </c>
      <c r="AD396" s="79">
        <v>0</v>
      </c>
      <c r="AE396" s="85" t="s">
        <v>1939</v>
      </c>
      <c r="AF396" s="79" t="b">
        <v>0</v>
      </c>
      <c r="AG396" s="79" t="s">
        <v>2020</v>
      </c>
      <c r="AH396" s="79"/>
      <c r="AI396" s="85" t="s">
        <v>1939</v>
      </c>
      <c r="AJ396" s="79" t="b">
        <v>0</v>
      </c>
      <c r="AK396" s="79">
        <v>0</v>
      </c>
      <c r="AL396" s="85" t="s">
        <v>1939</v>
      </c>
      <c r="AM396" s="79" t="s">
        <v>2058</v>
      </c>
      <c r="AN396" s="79" t="b">
        <v>0</v>
      </c>
      <c r="AO396" s="85" t="s">
        <v>1824</v>
      </c>
      <c r="AP396" s="79" t="s">
        <v>176</v>
      </c>
      <c r="AQ396" s="79">
        <v>0</v>
      </c>
      <c r="AR396" s="79">
        <v>0</v>
      </c>
      <c r="AS396" s="79"/>
      <c r="AT396" s="79"/>
      <c r="AU396" s="79"/>
      <c r="AV396" s="79"/>
      <c r="AW396" s="79"/>
      <c r="AX396" s="79"/>
      <c r="AY396" s="79"/>
      <c r="AZ396" s="79"/>
      <c r="BA396">
        <v>14</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6</v>
      </c>
      <c r="BK396" s="49">
        <v>100</v>
      </c>
      <c r="BL396" s="48">
        <v>6</v>
      </c>
    </row>
    <row r="397" spans="1:64" ht="15">
      <c r="A397" s="64" t="s">
        <v>429</v>
      </c>
      <c r="B397" s="64" t="s">
        <v>429</v>
      </c>
      <c r="C397" s="65" t="s">
        <v>6165</v>
      </c>
      <c r="D397" s="66">
        <v>10</v>
      </c>
      <c r="E397" s="67" t="s">
        <v>136</v>
      </c>
      <c r="F397" s="68">
        <v>12</v>
      </c>
      <c r="G397" s="65"/>
      <c r="H397" s="69"/>
      <c r="I397" s="70"/>
      <c r="J397" s="70"/>
      <c r="K397" s="34" t="s">
        <v>65</v>
      </c>
      <c r="L397" s="77">
        <v>397</v>
      </c>
      <c r="M397" s="77"/>
      <c r="N397" s="72"/>
      <c r="O397" s="79" t="s">
        <v>176</v>
      </c>
      <c r="P397" s="81">
        <v>43750.31791666667</v>
      </c>
      <c r="Q397" s="79" t="s">
        <v>829</v>
      </c>
      <c r="R397" s="79"/>
      <c r="S397" s="79"/>
      <c r="T397" s="79"/>
      <c r="U397" s="79"/>
      <c r="V397" s="82" t="s">
        <v>1227</v>
      </c>
      <c r="W397" s="81">
        <v>43750.31791666667</v>
      </c>
      <c r="X397" s="82" t="s">
        <v>1509</v>
      </c>
      <c r="Y397" s="79"/>
      <c r="Z397" s="79"/>
      <c r="AA397" s="85" t="s">
        <v>1825</v>
      </c>
      <c r="AB397" s="79"/>
      <c r="AC397" s="79" t="b">
        <v>0</v>
      </c>
      <c r="AD397" s="79">
        <v>0</v>
      </c>
      <c r="AE397" s="85" t="s">
        <v>1939</v>
      </c>
      <c r="AF397" s="79" t="b">
        <v>0</v>
      </c>
      <c r="AG397" s="79" t="s">
        <v>2020</v>
      </c>
      <c r="AH397" s="79"/>
      <c r="AI397" s="85" t="s">
        <v>1939</v>
      </c>
      <c r="AJ397" s="79" t="b">
        <v>0</v>
      </c>
      <c r="AK397" s="79">
        <v>0</v>
      </c>
      <c r="AL397" s="85" t="s">
        <v>1939</v>
      </c>
      <c r="AM397" s="79" t="s">
        <v>2058</v>
      </c>
      <c r="AN397" s="79" t="b">
        <v>0</v>
      </c>
      <c r="AO397" s="85" t="s">
        <v>1825</v>
      </c>
      <c r="AP397" s="79" t="s">
        <v>176</v>
      </c>
      <c r="AQ397" s="79">
        <v>0</v>
      </c>
      <c r="AR397" s="79">
        <v>0</v>
      </c>
      <c r="AS397" s="79"/>
      <c r="AT397" s="79"/>
      <c r="AU397" s="79"/>
      <c r="AV397" s="79"/>
      <c r="AW397" s="79"/>
      <c r="AX397" s="79"/>
      <c r="AY397" s="79"/>
      <c r="AZ397" s="79"/>
      <c r="BA397">
        <v>14</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6</v>
      </c>
      <c r="BK397" s="49">
        <v>100</v>
      </c>
      <c r="BL397" s="48">
        <v>6</v>
      </c>
    </row>
    <row r="398" spans="1:64" ht="15">
      <c r="A398" s="64" t="s">
        <v>429</v>
      </c>
      <c r="B398" s="64" t="s">
        <v>429</v>
      </c>
      <c r="C398" s="65" t="s">
        <v>6165</v>
      </c>
      <c r="D398" s="66">
        <v>10</v>
      </c>
      <c r="E398" s="67" t="s">
        <v>136</v>
      </c>
      <c r="F398" s="68">
        <v>12</v>
      </c>
      <c r="G398" s="65"/>
      <c r="H398" s="69"/>
      <c r="I398" s="70"/>
      <c r="J398" s="70"/>
      <c r="K398" s="34" t="s">
        <v>65</v>
      </c>
      <c r="L398" s="77">
        <v>398</v>
      </c>
      <c r="M398" s="77"/>
      <c r="N398" s="72"/>
      <c r="O398" s="79" t="s">
        <v>176</v>
      </c>
      <c r="P398" s="81">
        <v>43751.31791666667</v>
      </c>
      <c r="Q398" s="79" t="s">
        <v>829</v>
      </c>
      <c r="R398" s="79"/>
      <c r="S398" s="79"/>
      <c r="T398" s="79"/>
      <c r="U398" s="79"/>
      <c r="V398" s="82" t="s">
        <v>1227</v>
      </c>
      <c r="W398" s="81">
        <v>43751.31791666667</v>
      </c>
      <c r="X398" s="82" t="s">
        <v>1510</v>
      </c>
      <c r="Y398" s="79"/>
      <c r="Z398" s="79"/>
      <c r="AA398" s="85" t="s">
        <v>1826</v>
      </c>
      <c r="AB398" s="79"/>
      <c r="AC398" s="79" t="b">
        <v>0</v>
      </c>
      <c r="AD398" s="79">
        <v>0</v>
      </c>
      <c r="AE398" s="85" t="s">
        <v>1939</v>
      </c>
      <c r="AF398" s="79" t="b">
        <v>0</v>
      </c>
      <c r="AG398" s="79" t="s">
        <v>2020</v>
      </c>
      <c r="AH398" s="79"/>
      <c r="AI398" s="85" t="s">
        <v>1939</v>
      </c>
      <c r="AJ398" s="79" t="b">
        <v>0</v>
      </c>
      <c r="AK398" s="79">
        <v>0</v>
      </c>
      <c r="AL398" s="85" t="s">
        <v>1939</v>
      </c>
      <c r="AM398" s="79" t="s">
        <v>2058</v>
      </c>
      <c r="AN398" s="79" t="b">
        <v>0</v>
      </c>
      <c r="AO398" s="85" t="s">
        <v>1826</v>
      </c>
      <c r="AP398" s="79" t="s">
        <v>176</v>
      </c>
      <c r="AQ398" s="79">
        <v>0</v>
      </c>
      <c r="AR398" s="79">
        <v>0</v>
      </c>
      <c r="AS398" s="79"/>
      <c r="AT398" s="79"/>
      <c r="AU398" s="79"/>
      <c r="AV398" s="79"/>
      <c r="AW398" s="79"/>
      <c r="AX398" s="79"/>
      <c r="AY398" s="79"/>
      <c r="AZ398" s="79"/>
      <c r="BA398">
        <v>14</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6</v>
      </c>
      <c r="BK398" s="49">
        <v>100</v>
      </c>
      <c r="BL398" s="48">
        <v>6</v>
      </c>
    </row>
    <row r="399" spans="1:64" ht="15">
      <c r="A399" s="64" t="s">
        <v>429</v>
      </c>
      <c r="B399" s="64" t="s">
        <v>429</v>
      </c>
      <c r="C399" s="65" t="s">
        <v>6165</v>
      </c>
      <c r="D399" s="66">
        <v>10</v>
      </c>
      <c r="E399" s="67" t="s">
        <v>136</v>
      </c>
      <c r="F399" s="68">
        <v>12</v>
      </c>
      <c r="G399" s="65"/>
      <c r="H399" s="69"/>
      <c r="I399" s="70"/>
      <c r="J399" s="70"/>
      <c r="K399" s="34" t="s">
        <v>65</v>
      </c>
      <c r="L399" s="77">
        <v>399</v>
      </c>
      <c r="M399" s="77"/>
      <c r="N399" s="72"/>
      <c r="O399" s="79" t="s">
        <v>176</v>
      </c>
      <c r="P399" s="81">
        <v>43752.31688657407</v>
      </c>
      <c r="Q399" s="79" t="s">
        <v>829</v>
      </c>
      <c r="R399" s="79"/>
      <c r="S399" s="79"/>
      <c r="T399" s="79"/>
      <c r="U399" s="79"/>
      <c r="V399" s="82" t="s">
        <v>1227</v>
      </c>
      <c r="W399" s="81">
        <v>43752.31688657407</v>
      </c>
      <c r="X399" s="82" t="s">
        <v>1511</v>
      </c>
      <c r="Y399" s="79"/>
      <c r="Z399" s="79"/>
      <c r="AA399" s="85" t="s">
        <v>1827</v>
      </c>
      <c r="AB399" s="79"/>
      <c r="AC399" s="79" t="b">
        <v>0</v>
      </c>
      <c r="AD399" s="79">
        <v>0</v>
      </c>
      <c r="AE399" s="85" t="s">
        <v>1939</v>
      </c>
      <c r="AF399" s="79" t="b">
        <v>0</v>
      </c>
      <c r="AG399" s="79" t="s">
        <v>2020</v>
      </c>
      <c r="AH399" s="79"/>
      <c r="AI399" s="85" t="s">
        <v>1939</v>
      </c>
      <c r="AJ399" s="79" t="b">
        <v>0</v>
      </c>
      <c r="AK399" s="79">
        <v>0</v>
      </c>
      <c r="AL399" s="85" t="s">
        <v>1939</v>
      </c>
      <c r="AM399" s="79" t="s">
        <v>2058</v>
      </c>
      <c r="AN399" s="79" t="b">
        <v>0</v>
      </c>
      <c r="AO399" s="85" t="s">
        <v>1827</v>
      </c>
      <c r="AP399" s="79" t="s">
        <v>176</v>
      </c>
      <c r="AQ399" s="79">
        <v>0</v>
      </c>
      <c r="AR399" s="79">
        <v>0</v>
      </c>
      <c r="AS399" s="79"/>
      <c r="AT399" s="79"/>
      <c r="AU399" s="79"/>
      <c r="AV399" s="79"/>
      <c r="AW399" s="79"/>
      <c r="AX399" s="79"/>
      <c r="AY399" s="79"/>
      <c r="AZ399" s="79"/>
      <c r="BA399">
        <v>14</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6</v>
      </c>
      <c r="BK399" s="49">
        <v>100</v>
      </c>
      <c r="BL399" s="48">
        <v>6</v>
      </c>
    </row>
    <row r="400" spans="1:64" ht="15">
      <c r="A400" s="64" t="s">
        <v>429</v>
      </c>
      <c r="B400" s="64" t="s">
        <v>429</v>
      </c>
      <c r="C400" s="65" t="s">
        <v>6165</v>
      </c>
      <c r="D400" s="66">
        <v>10</v>
      </c>
      <c r="E400" s="67" t="s">
        <v>136</v>
      </c>
      <c r="F400" s="68">
        <v>12</v>
      </c>
      <c r="G400" s="65"/>
      <c r="H400" s="69"/>
      <c r="I400" s="70"/>
      <c r="J400" s="70"/>
      <c r="K400" s="34" t="s">
        <v>65</v>
      </c>
      <c r="L400" s="77">
        <v>400</v>
      </c>
      <c r="M400" s="77"/>
      <c r="N400" s="72"/>
      <c r="O400" s="79" t="s">
        <v>176</v>
      </c>
      <c r="P400" s="81">
        <v>43753.31688657407</v>
      </c>
      <c r="Q400" s="79" t="s">
        <v>829</v>
      </c>
      <c r="R400" s="79"/>
      <c r="S400" s="79"/>
      <c r="T400" s="79"/>
      <c r="U400" s="79"/>
      <c r="V400" s="82" t="s">
        <v>1227</v>
      </c>
      <c r="W400" s="81">
        <v>43753.31688657407</v>
      </c>
      <c r="X400" s="82" t="s">
        <v>1512</v>
      </c>
      <c r="Y400" s="79"/>
      <c r="Z400" s="79"/>
      <c r="AA400" s="85" t="s">
        <v>1828</v>
      </c>
      <c r="AB400" s="79"/>
      <c r="AC400" s="79" t="b">
        <v>0</v>
      </c>
      <c r="AD400" s="79">
        <v>0</v>
      </c>
      <c r="AE400" s="85" t="s">
        <v>1939</v>
      </c>
      <c r="AF400" s="79" t="b">
        <v>0</v>
      </c>
      <c r="AG400" s="79" t="s">
        <v>2020</v>
      </c>
      <c r="AH400" s="79"/>
      <c r="AI400" s="85" t="s">
        <v>1939</v>
      </c>
      <c r="AJ400" s="79" t="b">
        <v>0</v>
      </c>
      <c r="AK400" s="79">
        <v>0</v>
      </c>
      <c r="AL400" s="85" t="s">
        <v>1939</v>
      </c>
      <c r="AM400" s="79" t="s">
        <v>2058</v>
      </c>
      <c r="AN400" s="79" t="b">
        <v>0</v>
      </c>
      <c r="AO400" s="85" t="s">
        <v>1828</v>
      </c>
      <c r="AP400" s="79" t="s">
        <v>176</v>
      </c>
      <c r="AQ400" s="79">
        <v>0</v>
      </c>
      <c r="AR400" s="79">
        <v>0</v>
      </c>
      <c r="AS400" s="79"/>
      <c r="AT400" s="79"/>
      <c r="AU400" s="79"/>
      <c r="AV400" s="79"/>
      <c r="AW400" s="79"/>
      <c r="AX400" s="79"/>
      <c r="AY400" s="79"/>
      <c r="AZ400" s="79"/>
      <c r="BA400">
        <v>14</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429</v>
      </c>
      <c r="B401" s="64" t="s">
        <v>429</v>
      </c>
      <c r="C401" s="65" t="s">
        <v>6165</v>
      </c>
      <c r="D401" s="66">
        <v>10</v>
      </c>
      <c r="E401" s="67" t="s">
        <v>136</v>
      </c>
      <c r="F401" s="68">
        <v>12</v>
      </c>
      <c r="G401" s="65"/>
      <c r="H401" s="69"/>
      <c r="I401" s="70"/>
      <c r="J401" s="70"/>
      <c r="K401" s="34" t="s">
        <v>65</v>
      </c>
      <c r="L401" s="77">
        <v>401</v>
      </c>
      <c r="M401" s="77"/>
      <c r="N401" s="72"/>
      <c r="O401" s="79" t="s">
        <v>176</v>
      </c>
      <c r="P401" s="81">
        <v>43754.31791666667</v>
      </c>
      <c r="Q401" s="79" t="s">
        <v>829</v>
      </c>
      <c r="R401" s="79"/>
      <c r="S401" s="79"/>
      <c r="T401" s="79"/>
      <c r="U401" s="79"/>
      <c r="V401" s="82" t="s">
        <v>1227</v>
      </c>
      <c r="W401" s="81">
        <v>43754.31791666667</v>
      </c>
      <c r="X401" s="82" t="s">
        <v>1513</v>
      </c>
      <c r="Y401" s="79"/>
      <c r="Z401" s="79"/>
      <c r="AA401" s="85" t="s">
        <v>1829</v>
      </c>
      <c r="AB401" s="79"/>
      <c r="AC401" s="79" t="b">
        <v>0</v>
      </c>
      <c r="AD401" s="79">
        <v>0</v>
      </c>
      <c r="AE401" s="85" t="s">
        <v>1939</v>
      </c>
      <c r="AF401" s="79" t="b">
        <v>0</v>
      </c>
      <c r="AG401" s="79" t="s">
        <v>2020</v>
      </c>
      <c r="AH401" s="79"/>
      <c r="AI401" s="85" t="s">
        <v>1939</v>
      </c>
      <c r="AJ401" s="79" t="b">
        <v>0</v>
      </c>
      <c r="AK401" s="79">
        <v>0</v>
      </c>
      <c r="AL401" s="85" t="s">
        <v>1939</v>
      </c>
      <c r="AM401" s="79" t="s">
        <v>2058</v>
      </c>
      <c r="AN401" s="79" t="b">
        <v>0</v>
      </c>
      <c r="AO401" s="85" t="s">
        <v>1829</v>
      </c>
      <c r="AP401" s="79" t="s">
        <v>176</v>
      </c>
      <c r="AQ401" s="79">
        <v>0</v>
      </c>
      <c r="AR401" s="79">
        <v>0</v>
      </c>
      <c r="AS401" s="79"/>
      <c r="AT401" s="79"/>
      <c r="AU401" s="79"/>
      <c r="AV401" s="79"/>
      <c r="AW401" s="79"/>
      <c r="AX401" s="79"/>
      <c r="AY401" s="79"/>
      <c r="AZ401" s="79"/>
      <c r="BA401">
        <v>14</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6</v>
      </c>
      <c r="BK401" s="49">
        <v>100</v>
      </c>
      <c r="BL401" s="48">
        <v>6</v>
      </c>
    </row>
    <row r="402" spans="1:64" ht="15">
      <c r="A402" s="64" t="s">
        <v>429</v>
      </c>
      <c r="B402" s="64" t="s">
        <v>429</v>
      </c>
      <c r="C402" s="65" t="s">
        <v>6165</v>
      </c>
      <c r="D402" s="66">
        <v>10</v>
      </c>
      <c r="E402" s="67" t="s">
        <v>136</v>
      </c>
      <c r="F402" s="68">
        <v>12</v>
      </c>
      <c r="G402" s="65"/>
      <c r="H402" s="69"/>
      <c r="I402" s="70"/>
      <c r="J402" s="70"/>
      <c r="K402" s="34" t="s">
        <v>65</v>
      </c>
      <c r="L402" s="77">
        <v>402</v>
      </c>
      <c r="M402" s="77"/>
      <c r="N402" s="72"/>
      <c r="O402" s="79" t="s">
        <v>176</v>
      </c>
      <c r="P402" s="81">
        <v>43755.31688657407</v>
      </c>
      <c r="Q402" s="79" t="s">
        <v>829</v>
      </c>
      <c r="R402" s="79"/>
      <c r="S402" s="79"/>
      <c r="T402" s="79"/>
      <c r="U402" s="79"/>
      <c r="V402" s="82" t="s">
        <v>1227</v>
      </c>
      <c r="W402" s="81">
        <v>43755.31688657407</v>
      </c>
      <c r="X402" s="82" t="s">
        <v>1514</v>
      </c>
      <c r="Y402" s="79"/>
      <c r="Z402" s="79"/>
      <c r="AA402" s="85" t="s">
        <v>1830</v>
      </c>
      <c r="AB402" s="79"/>
      <c r="AC402" s="79" t="b">
        <v>0</v>
      </c>
      <c r="AD402" s="79">
        <v>0</v>
      </c>
      <c r="AE402" s="85" t="s">
        <v>1939</v>
      </c>
      <c r="AF402" s="79" t="b">
        <v>0</v>
      </c>
      <c r="AG402" s="79" t="s">
        <v>2020</v>
      </c>
      <c r="AH402" s="79"/>
      <c r="AI402" s="85" t="s">
        <v>1939</v>
      </c>
      <c r="AJ402" s="79" t="b">
        <v>0</v>
      </c>
      <c r="AK402" s="79">
        <v>0</v>
      </c>
      <c r="AL402" s="85" t="s">
        <v>1939</v>
      </c>
      <c r="AM402" s="79" t="s">
        <v>2058</v>
      </c>
      <c r="AN402" s="79" t="b">
        <v>0</v>
      </c>
      <c r="AO402" s="85" t="s">
        <v>1830</v>
      </c>
      <c r="AP402" s="79" t="s">
        <v>176</v>
      </c>
      <c r="AQ402" s="79">
        <v>0</v>
      </c>
      <c r="AR402" s="79">
        <v>0</v>
      </c>
      <c r="AS402" s="79"/>
      <c r="AT402" s="79"/>
      <c r="AU402" s="79"/>
      <c r="AV402" s="79"/>
      <c r="AW402" s="79"/>
      <c r="AX402" s="79"/>
      <c r="AY402" s="79"/>
      <c r="AZ402" s="79"/>
      <c r="BA402">
        <v>14</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6</v>
      </c>
      <c r="BK402" s="49">
        <v>100</v>
      </c>
      <c r="BL402" s="48">
        <v>6</v>
      </c>
    </row>
    <row r="403" spans="1:64" ht="15">
      <c r="A403" s="64" t="s">
        <v>430</v>
      </c>
      <c r="B403" s="64" t="s">
        <v>430</v>
      </c>
      <c r="C403" s="65" t="s">
        <v>6162</v>
      </c>
      <c r="D403" s="66">
        <v>3</v>
      </c>
      <c r="E403" s="67" t="s">
        <v>132</v>
      </c>
      <c r="F403" s="68">
        <v>35</v>
      </c>
      <c r="G403" s="65"/>
      <c r="H403" s="69"/>
      <c r="I403" s="70"/>
      <c r="J403" s="70"/>
      <c r="K403" s="34" t="s">
        <v>65</v>
      </c>
      <c r="L403" s="77">
        <v>403</v>
      </c>
      <c r="M403" s="77"/>
      <c r="N403" s="72"/>
      <c r="O403" s="79" t="s">
        <v>176</v>
      </c>
      <c r="P403" s="81">
        <v>43755.33752314815</v>
      </c>
      <c r="Q403" s="79" t="s">
        <v>830</v>
      </c>
      <c r="R403" s="79"/>
      <c r="S403" s="79"/>
      <c r="T403" s="79" t="s">
        <v>979</v>
      </c>
      <c r="U403" s="82" t="s">
        <v>1012</v>
      </c>
      <c r="V403" s="82" t="s">
        <v>1012</v>
      </c>
      <c r="W403" s="81">
        <v>43755.33752314815</v>
      </c>
      <c r="X403" s="82" t="s">
        <v>1515</v>
      </c>
      <c r="Y403" s="79"/>
      <c r="Z403" s="79"/>
      <c r="AA403" s="85" t="s">
        <v>1831</v>
      </c>
      <c r="AB403" s="79"/>
      <c r="AC403" s="79" t="b">
        <v>0</v>
      </c>
      <c r="AD403" s="79">
        <v>0</v>
      </c>
      <c r="AE403" s="85" t="s">
        <v>1939</v>
      </c>
      <c r="AF403" s="79" t="b">
        <v>0</v>
      </c>
      <c r="AG403" s="79" t="s">
        <v>2020</v>
      </c>
      <c r="AH403" s="79"/>
      <c r="AI403" s="85" t="s">
        <v>1939</v>
      </c>
      <c r="AJ403" s="79" t="b">
        <v>0</v>
      </c>
      <c r="AK403" s="79">
        <v>0</v>
      </c>
      <c r="AL403" s="85" t="s">
        <v>1939</v>
      </c>
      <c r="AM403" s="79" t="s">
        <v>2035</v>
      </c>
      <c r="AN403" s="79" t="b">
        <v>0</v>
      </c>
      <c r="AO403" s="85" t="s">
        <v>1831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13</v>
      </c>
      <c r="BK403" s="49">
        <v>100</v>
      </c>
      <c r="BL403" s="48">
        <v>13</v>
      </c>
    </row>
    <row r="404" spans="1:64" ht="15">
      <c r="A404" s="64" t="s">
        <v>431</v>
      </c>
      <c r="B404" s="64" t="s">
        <v>431</v>
      </c>
      <c r="C404" s="65" t="s">
        <v>6165</v>
      </c>
      <c r="D404" s="66">
        <v>10</v>
      </c>
      <c r="E404" s="67" t="s">
        <v>136</v>
      </c>
      <c r="F404" s="68">
        <v>12</v>
      </c>
      <c r="G404" s="65"/>
      <c r="H404" s="69"/>
      <c r="I404" s="70"/>
      <c r="J404" s="70"/>
      <c r="K404" s="34" t="s">
        <v>65</v>
      </c>
      <c r="L404" s="77">
        <v>404</v>
      </c>
      <c r="M404" s="77"/>
      <c r="N404" s="72"/>
      <c r="O404" s="79" t="s">
        <v>176</v>
      </c>
      <c r="P404" s="81">
        <v>43742.520150462966</v>
      </c>
      <c r="Q404" s="79" t="s">
        <v>831</v>
      </c>
      <c r="R404" s="79"/>
      <c r="S404" s="79"/>
      <c r="T404" s="79"/>
      <c r="U404" s="79"/>
      <c r="V404" s="82" t="s">
        <v>1228</v>
      </c>
      <c r="W404" s="81">
        <v>43742.520150462966</v>
      </c>
      <c r="X404" s="82" t="s">
        <v>1516</v>
      </c>
      <c r="Y404" s="79"/>
      <c r="Z404" s="79"/>
      <c r="AA404" s="85" t="s">
        <v>1832</v>
      </c>
      <c r="AB404" s="79"/>
      <c r="AC404" s="79" t="b">
        <v>0</v>
      </c>
      <c r="AD404" s="79">
        <v>1</v>
      </c>
      <c r="AE404" s="85" t="s">
        <v>1939</v>
      </c>
      <c r="AF404" s="79" t="b">
        <v>0</v>
      </c>
      <c r="AG404" s="79" t="s">
        <v>2020</v>
      </c>
      <c r="AH404" s="79"/>
      <c r="AI404" s="85" t="s">
        <v>1939</v>
      </c>
      <c r="AJ404" s="79" t="b">
        <v>0</v>
      </c>
      <c r="AK404" s="79">
        <v>1</v>
      </c>
      <c r="AL404" s="85" t="s">
        <v>1939</v>
      </c>
      <c r="AM404" s="79" t="s">
        <v>2058</v>
      </c>
      <c r="AN404" s="79" t="b">
        <v>0</v>
      </c>
      <c r="AO404" s="85" t="s">
        <v>1832</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86</v>
      </c>
      <c r="BC404" s="78" t="str">
        <f>REPLACE(INDEX(GroupVertices[Group],MATCH(Edges[[#This Row],[Vertex 2]],GroupVertices[Vertex],0)),1,1,"")</f>
        <v>86</v>
      </c>
      <c r="BD404" s="48">
        <v>0</v>
      </c>
      <c r="BE404" s="49">
        <v>0</v>
      </c>
      <c r="BF404" s="48">
        <v>0</v>
      </c>
      <c r="BG404" s="49">
        <v>0</v>
      </c>
      <c r="BH404" s="48">
        <v>0</v>
      </c>
      <c r="BI404" s="49">
        <v>0</v>
      </c>
      <c r="BJ404" s="48">
        <v>5</v>
      </c>
      <c r="BK404" s="49">
        <v>100</v>
      </c>
      <c r="BL404" s="48">
        <v>5</v>
      </c>
    </row>
    <row r="405" spans="1:64" ht="15">
      <c r="A405" s="64" t="s">
        <v>431</v>
      </c>
      <c r="B405" s="64" t="s">
        <v>431</v>
      </c>
      <c r="C405" s="65" t="s">
        <v>6165</v>
      </c>
      <c r="D405" s="66">
        <v>10</v>
      </c>
      <c r="E405" s="67" t="s">
        <v>136</v>
      </c>
      <c r="F405" s="68">
        <v>12</v>
      </c>
      <c r="G405" s="65"/>
      <c r="H405" s="69"/>
      <c r="I405" s="70"/>
      <c r="J405" s="70"/>
      <c r="K405" s="34" t="s">
        <v>65</v>
      </c>
      <c r="L405" s="77">
        <v>405</v>
      </c>
      <c r="M405" s="77"/>
      <c r="N405" s="72"/>
      <c r="O405" s="79" t="s">
        <v>176</v>
      </c>
      <c r="P405" s="81">
        <v>43744.7143287037</v>
      </c>
      <c r="Q405" s="79" t="s">
        <v>832</v>
      </c>
      <c r="R405" s="79"/>
      <c r="S405" s="79"/>
      <c r="T405" s="79"/>
      <c r="U405" s="79"/>
      <c r="V405" s="82" t="s">
        <v>1228</v>
      </c>
      <c r="W405" s="81">
        <v>43744.7143287037</v>
      </c>
      <c r="X405" s="82" t="s">
        <v>1517</v>
      </c>
      <c r="Y405" s="79"/>
      <c r="Z405" s="79"/>
      <c r="AA405" s="85" t="s">
        <v>1833</v>
      </c>
      <c r="AB405" s="79"/>
      <c r="AC405" s="79" t="b">
        <v>0</v>
      </c>
      <c r="AD405" s="79">
        <v>0</v>
      </c>
      <c r="AE405" s="85" t="s">
        <v>1939</v>
      </c>
      <c r="AF405" s="79" t="b">
        <v>0</v>
      </c>
      <c r="AG405" s="79" t="s">
        <v>2020</v>
      </c>
      <c r="AH405" s="79"/>
      <c r="AI405" s="85" t="s">
        <v>1939</v>
      </c>
      <c r="AJ405" s="79" t="b">
        <v>0</v>
      </c>
      <c r="AK405" s="79">
        <v>0</v>
      </c>
      <c r="AL405" s="85" t="s">
        <v>1939</v>
      </c>
      <c r="AM405" s="79" t="s">
        <v>2058</v>
      </c>
      <c r="AN405" s="79" t="b">
        <v>0</v>
      </c>
      <c r="AO405" s="85" t="s">
        <v>1833</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86</v>
      </c>
      <c r="BC405" s="78" t="str">
        <f>REPLACE(INDEX(GroupVertices[Group],MATCH(Edges[[#This Row],[Vertex 2]],GroupVertices[Vertex],0)),1,1,"")</f>
        <v>86</v>
      </c>
      <c r="BD405" s="48">
        <v>0</v>
      </c>
      <c r="BE405" s="49">
        <v>0</v>
      </c>
      <c r="BF405" s="48">
        <v>0</v>
      </c>
      <c r="BG405" s="49">
        <v>0</v>
      </c>
      <c r="BH405" s="48">
        <v>0</v>
      </c>
      <c r="BI405" s="49">
        <v>0</v>
      </c>
      <c r="BJ405" s="48">
        <v>5</v>
      </c>
      <c r="BK405" s="49">
        <v>100</v>
      </c>
      <c r="BL405" s="48">
        <v>5</v>
      </c>
    </row>
    <row r="406" spans="1:64" ht="15">
      <c r="A406" s="64" t="s">
        <v>431</v>
      </c>
      <c r="B406" s="64" t="s">
        <v>431</v>
      </c>
      <c r="C406" s="65" t="s">
        <v>6165</v>
      </c>
      <c r="D406" s="66">
        <v>10</v>
      </c>
      <c r="E406" s="67" t="s">
        <v>136</v>
      </c>
      <c r="F406" s="68">
        <v>12</v>
      </c>
      <c r="G406" s="65"/>
      <c r="H406" s="69"/>
      <c r="I406" s="70"/>
      <c r="J406" s="70"/>
      <c r="K406" s="34" t="s">
        <v>65</v>
      </c>
      <c r="L406" s="77">
        <v>406</v>
      </c>
      <c r="M406" s="77"/>
      <c r="N406" s="72"/>
      <c r="O406" s="79" t="s">
        <v>176</v>
      </c>
      <c r="P406" s="81">
        <v>43745.31633101852</v>
      </c>
      <c r="Q406" s="79" t="s">
        <v>833</v>
      </c>
      <c r="R406" s="79"/>
      <c r="S406" s="79"/>
      <c r="T406" s="79"/>
      <c r="U406" s="79"/>
      <c r="V406" s="82" t="s">
        <v>1228</v>
      </c>
      <c r="W406" s="81">
        <v>43745.31633101852</v>
      </c>
      <c r="X406" s="82" t="s">
        <v>1518</v>
      </c>
      <c r="Y406" s="79"/>
      <c r="Z406" s="79"/>
      <c r="AA406" s="85" t="s">
        <v>1834</v>
      </c>
      <c r="AB406" s="79"/>
      <c r="AC406" s="79" t="b">
        <v>0</v>
      </c>
      <c r="AD406" s="79">
        <v>0</v>
      </c>
      <c r="AE406" s="85" t="s">
        <v>1939</v>
      </c>
      <c r="AF406" s="79" t="b">
        <v>0</v>
      </c>
      <c r="AG406" s="79" t="s">
        <v>2020</v>
      </c>
      <c r="AH406" s="79"/>
      <c r="AI406" s="85" t="s">
        <v>1939</v>
      </c>
      <c r="AJ406" s="79" t="b">
        <v>0</v>
      </c>
      <c r="AK406" s="79">
        <v>0</v>
      </c>
      <c r="AL406" s="85" t="s">
        <v>1939</v>
      </c>
      <c r="AM406" s="79" t="s">
        <v>2058</v>
      </c>
      <c r="AN406" s="79" t="b">
        <v>0</v>
      </c>
      <c r="AO406" s="85" t="s">
        <v>1834</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86</v>
      </c>
      <c r="BC406" s="78" t="str">
        <f>REPLACE(INDEX(GroupVertices[Group],MATCH(Edges[[#This Row],[Vertex 2]],GroupVertices[Vertex],0)),1,1,"")</f>
        <v>86</v>
      </c>
      <c r="BD406" s="48">
        <v>0</v>
      </c>
      <c r="BE406" s="49">
        <v>0</v>
      </c>
      <c r="BF406" s="48">
        <v>0</v>
      </c>
      <c r="BG406" s="49">
        <v>0</v>
      </c>
      <c r="BH406" s="48">
        <v>0</v>
      </c>
      <c r="BI406" s="49">
        <v>0</v>
      </c>
      <c r="BJ406" s="48">
        <v>6</v>
      </c>
      <c r="BK406" s="49">
        <v>100</v>
      </c>
      <c r="BL406" s="48">
        <v>6</v>
      </c>
    </row>
    <row r="407" spans="1:64" ht="15">
      <c r="A407" s="64" t="s">
        <v>431</v>
      </c>
      <c r="B407" s="64" t="s">
        <v>431</v>
      </c>
      <c r="C407" s="65" t="s">
        <v>6165</v>
      </c>
      <c r="D407" s="66">
        <v>10</v>
      </c>
      <c r="E407" s="67" t="s">
        <v>136</v>
      </c>
      <c r="F407" s="68">
        <v>12</v>
      </c>
      <c r="G407" s="65"/>
      <c r="H407" s="69"/>
      <c r="I407" s="70"/>
      <c r="J407" s="70"/>
      <c r="K407" s="34" t="s">
        <v>65</v>
      </c>
      <c r="L407" s="77">
        <v>407</v>
      </c>
      <c r="M407" s="77"/>
      <c r="N407" s="72"/>
      <c r="O407" s="79" t="s">
        <v>176</v>
      </c>
      <c r="P407" s="81">
        <v>43748.370208333334</v>
      </c>
      <c r="Q407" s="79" t="s">
        <v>832</v>
      </c>
      <c r="R407" s="79"/>
      <c r="S407" s="79"/>
      <c r="T407" s="79"/>
      <c r="U407" s="79"/>
      <c r="V407" s="82" t="s">
        <v>1228</v>
      </c>
      <c r="W407" s="81">
        <v>43748.370208333334</v>
      </c>
      <c r="X407" s="82" t="s">
        <v>1519</v>
      </c>
      <c r="Y407" s="79"/>
      <c r="Z407" s="79"/>
      <c r="AA407" s="85" t="s">
        <v>1835</v>
      </c>
      <c r="AB407" s="79"/>
      <c r="AC407" s="79" t="b">
        <v>0</v>
      </c>
      <c r="AD407" s="79">
        <v>0</v>
      </c>
      <c r="AE407" s="85" t="s">
        <v>1939</v>
      </c>
      <c r="AF407" s="79" t="b">
        <v>0</v>
      </c>
      <c r="AG407" s="79" t="s">
        <v>2020</v>
      </c>
      <c r="AH407" s="79"/>
      <c r="AI407" s="85" t="s">
        <v>1939</v>
      </c>
      <c r="AJ407" s="79" t="b">
        <v>0</v>
      </c>
      <c r="AK407" s="79">
        <v>0</v>
      </c>
      <c r="AL407" s="85" t="s">
        <v>1939</v>
      </c>
      <c r="AM407" s="79" t="s">
        <v>2058</v>
      </c>
      <c r="AN407" s="79" t="b">
        <v>0</v>
      </c>
      <c r="AO407" s="85" t="s">
        <v>1835</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86</v>
      </c>
      <c r="BC407" s="78" t="str">
        <f>REPLACE(INDEX(GroupVertices[Group],MATCH(Edges[[#This Row],[Vertex 2]],GroupVertices[Vertex],0)),1,1,"")</f>
        <v>86</v>
      </c>
      <c r="BD407" s="48">
        <v>0</v>
      </c>
      <c r="BE407" s="49">
        <v>0</v>
      </c>
      <c r="BF407" s="48">
        <v>0</v>
      </c>
      <c r="BG407" s="49">
        <v>0</v>
      </c>
      <c r="BH407" s="48">
        <v>0</v>
      </c>
      <c r="BI407" s="49">
        <v>0</v>
      </c>
      <c r="BJ407" s="48">
        <v>5</v>
      </c>
      <c r="BK407" s="49">
        <v>100</v>
      </c>
      <c r="BL407" s="48">
        <v>5</v>
      </c>
    </row>
    <row r="408" spans="1:64" ht="15">
      <c r="A408" s="64" t="s">
        <v>431</v>
      </c>
      <c r="B408" s="64" t="s">
        <v>431</v>
      </c>
      <c r="C408" s="65" t="s">
        <v>6165</v>
      </c>
      <c r="D408" s="66">
        <v>10</v>
      </c>
      <c r="E408" s="67" t="s">
        <v>136</v>
      </c>
      <c r="F408" s="68">
        <v>12</v>
      </c>
      <c r="G408" s="65"/>
      <c r="H408" s="69"/>
      <c r="I408" s="70"/>
      <c r="J408" s="70"/>
      <c r="K408" s="34" t="s">
        <v>65</v>
      </c>
      <c r="L408" s="77">
        <v>408</v>
      </c>
      <c r="M408" s="77"/>
      <c r="N408" s="72"/>
      <c r="O408" s="79" t="s">
        <v>176</v>
      </c>
      <c r="P408" s="81">
        <v>43751.22655092592</v>
      </c>
      <c r="Q408" s="79" t="s">
        <v>832</v>
      </c>
      <c r="R408" s="79"/>
      <c r="S408" s="79"/>
      <c r="T408" s="79"/>
      <c r="U408" s="79"/>
      <c r="V408" s="82" t="s">
        <v>1228</v>
      </c>
      <c r="W408" s="81">
        <v>43751.22655092592</v>
      </c>
      <c r="X408" s="82" t="s">
        <v>1520</v>
      </c>
      <c r="Y408" s="79"/>
      <c r="Z408" s="79"/>
      <c r="AA408" s="85" t="s">
        <v>1836</v>
      </c>
      <c r="AB408" s="79"/>
      <c r="AC408" s="79" t="b">
        <v>0</v>
      </c>
      <c r="AD408" s="79">
        <v>0</v>
      </c>
      <c r="AE408" s="85" t="s">
        <v>1939</v>
      </c>
      <c r="AF408" s="79" t="b">
        <v>0</v>
      </c>
      <c r="AG408" s="79" t="s">
        <v>2020</v>
      </c>
      <c r="AH408" s="79"/>
      <c r="AI408" s="85" t="s">
        <v>1939</v>
      </c>
      <c r="AJ408" s="79" t="b">
        <v>0</v>
      </c>
      <c r="AK408" s="79">
        <v>0</v>
      </c>
      <c r="AL408" s="85" t="s">
        <v>1939</v>
      </c>
      <c r="AM408" s="79" t="s">
        <v>2058</v>
      </c>
      <c r="AN408" s="79" t="b">
        <v>0</v>
      </c>
      <c r="AO408" s="85" t="s">
        <v>1836</v>
      </c>
      <c r="AP408" s="79" t="s">
        <v>176</v>
      </c>
      <c r="AQ408" s="79">
        <v>0</v>
      </c>
      <c r="AR408" s="79">
        <v>0</v>
      </c>
      <c r="AS408" s="79"/>
      <c r="AT408" s="79"/>
      <c r="AU408" s="79"/>
      <c r="AV408" s="79"/>
      <c r="AW408" s="79"/>
      <c r="AX408" s="79"/>
      <c r="AY408" s="79"/>
      <c r="AZ408" s="79"/>
      <c r="BA408">
        <v>11</v>
      </c>
      <c r="BB408" s="78" t="str">
        <f>REPLACE(INDEX(GroupVertices[Group],MATCH(Edges[[#This Row],[Vertex 1]],GroupVertices[Vertex],0)),1,1,"")</f>
        <v>86</v>
      </c>
      <c r="BC408" s="78" t="str">
        <f>REPLACE(INDEX(GroupVertices[Group],MATCH(Edges[[#This Row],[Vertex 2]],GroupVertices[Vertex],0)),1,1,"")</f>
        <v>86</v>
      </c>
      <c r="BD408" s="48">
        <v>0</v>
      </c>
      <c r="BE408" s="49">
        <v>0</v>
      </c>
      <c r="BF408" s="48">
        <v>0</v>
      </c>
      <c r="BG408" s="49">
        <v>0</v>
      </c>
      <c r="BH408" s="48">
        <v>0</v>
      </c>
      <c r="BI408" s="49">
        <v>0</v>
      </c>
      <c r="BJ408" s="48">
        <v>5</v>
      </c>
      <c r="BK408" s="49">
        <v>100</v>
      </c>
      <c r="BL408" s="48">
        <v>5</v>
      </c>
    </row>
    <row r="409" spans="1:64" ht="15">
      <c r="A409" s="64" t="s">
        <v>431</v>
      </c>
      <c r="B409" s="64" t="s">
        <v>431</v>
      </c>
      <c r="C409" s="65" t="s">
        <v>6165</v>
      </c>
      <c r="D409" s="66">
        <v>10</v>
      </c>
      <c r="E409" s="67" t="s">
        <v>136</v>
      </c>
      <c r="F409" s="68">
        <v>12</v>
      </c>
      <c r="G409" s="65"/>
      <c r="H409" s="69"/>
      <c r="I409" s="70"/>
      <c r="J409" s="70"/>
      <c r="K409" s="34" t="s">
        <v>65</v>
      </c>
      <c r="L409" s="77">
        <v>409</v>
      </c>
      <c r="M409" s="77"/>
      <c r="N409" s="72"/>
      <c r="O409" s="79" t="s">
        <v>176</v>
      </c>
      <c r="P409" s="81">
        <v>43751.61209490741</v>
      </c>
      <c r="Q409" s="79" t="s">
        <v>831</v>
      </c>
      <c r="R409" s="79"/>
      <c r="S409" s="79"/>
      <c r="T409" s="79"/>
      <c r="U409" s="79"/>
      <c r="V409" s="82" t="s">
        <v>1228</v>
      </c>
      <c r="W409" s="81">
        <v>43751.61209490741</v>
      </c>
      <c r="X409" s="82" t="s">
        <v>1521</v>
      </c>
      <c r="Y409" s="79"/>
      <c r="Z409" s="79"/>
      <c r="AA409" s="85" t="s">
        <v>1837</v>
      </c>
      <c r="AB409" s="79"/>
      <c r="AC409" s="79" t="b">
        <v>0</v>
      </c>
      <c r="AD409" s="79">
        <v>0</v>
      </c>
      <c r="AE409" s="85" t="s">
        <v>1939</v>
      </c>
      <c r="AF409" s="79" t="b">
        <v>0</v>
      </c>
      <c r="AG409" s="79" t="s">
        <v>2020</v>
      </c>
      <c r="AH409" s="79"/>
      <c r="AI409" s="85" t="s">
        <v>1939</v>
      </c>
      <c r="AJ409" s="79" t="b">
        <v>0</v>
      </c>
      <c r="AK409" s="79">
        <v>0</v>
      </c>
      <c r="AL409" s="85" t="s">
        <v>1939</v>
      </c>
      <c r="AM409" s="79" t="s">
        <v>2058</v>
      </c>
      <c r="AN409" s="79" t="b">
        <v>0</v>
      </c>
      <c r="AO409" s="85" t="s">
        <v>1837</v>
      </c>
      <c r="AP409" s="79" t="s">
        <v>176</v>
      </c>
      <c r="AQ409" s="79">
        <v>0</v>
      </c>
      <c r="AR409" s="79">
        <v>0</v>
      </c>
      <c r="AS409" s="79"/>
      <c r="AT409" s="79"/>
      <c r="AU409" s="79"/>
      <c r="AV409" s="79"/>
      <c r="AW409" s="79"/>
      <c r="AX409" s="79"/>
      <c r="AY409" s="79"/>
      <c r="AZ409" s="79"/>
      <c r="BA409">
        <v>11</v>
      </c>
      <c r="BB409" s="78" t="str">
        <f>REPLACE(INDEX(GroupVertices[Group],MATCH(Edges[[#This Row],[Vertex 1]],GroupVertices[Vertex],0)),1,1,"")</f>
        <v>86</v>
      </c>
      <c r="BC409" s="78" t="str">
        <f>REPLACE(INDEX(GroupVertices[Group],MATCH(Edges[[#This Row],[Vertex 2]],GroupVertices[Vertex],0)),1,1,"")</f>
        <v>86</v>
      </c>
      <c r="BD409" s="48">
        <v>0</v>
      </c>
      <c r="BE409" s="49">
        <v>0</v>
      </c>
      <c r="BF409" s="48">
        <v>0</v>
      </c>
      <c r="BG409" s="49">
        <v>0</v>
      </c>
      <c r="BH409" s="48">
        <v>0</v>
      </c>
      <c r="BI409" s="49">
        <v>0</v>
      </c>
      <c r="BJ409" s="48">
        <v>5</v>
      </c>
      <c r="BK409" s="49">
        <v>100</v>
      </c>
      <c r="BL409" s="48">
        <v>5</v>
      </c>
    </row>
    <row r="410" spans="1:64" ht="15">
      <c r="A410" s="64" t="s">
        <v>431</v>
      </c>
      <c r="B410" s="64" t="s">
        <v>431</v>
      </c>
      <c r="C410" s="65" t="s">
        <v>6165</v>
      </c>
      <c r="D410" s="66">
        <v>10</v>
      </c>
      <c r="E410" s="67" t="s">
        <v>136</v>
      </c>
      <c r="F410" s="68">
        <v>12</v>
      </c>
      <c r="G410" s="65"/>
      <c r="H410" s="69"/>
      <c r="I410" s="70"/>
      <c r="J410" s="70"/>
      <c r="K410" s="34" t="s">
        <v>65</v>
      </c>
      <c r="L410" s="77">
        <v>410</v>
      </c>
      <c r="M410" s="77"/>
      <c r="N410" s="72"/>
      <c r="O410" s="79" t="s">
        <v>176</v>
      </c>
      <c r="P410" s="81">
        <v>43751.74317129629</v>
      </c>
      <c r="Q410" s="79" t="s">
        <v>834</v>
      </c>
      <c r="R410" s="79"/>
      <c r="S410" s="79"/>
      <c r="T410" s="79"/>
      <c r="U410" s="79"/>
      <c r="V410" s="82" t="s">
        <v>1228</v>
      </c>
      <c r="W410" s="81">
        <v>43751.74317129629</v>
      </c>
      <c r="X410" s="82" t="s">
        <v>1522</v>
      </c>
      <c r="Y410" s="79"/>
      <c r="Z410" s="79"/>
      <c r="AA410" s="85" t="s">
        <v>1838</v>
      </c>
      <c r="AB410" s="79"/>
      <c r="AC410" s="79" t="b">
        <v>0</v>
      </c>
      <c r="AD410" s="79">
        <v>0</v>
      </c>
      <c r="AE410" s="85" t="s">
        <v>1939</v>
      </c>
      <c r="AF410" s="79" t="b">
        <v>0</v>
      </c>
      <c r="AG410" s="79" t="s">
        <v>2020</v>
      </c>
      <c r="AH410" s="79"/>
      <c r="AI410" s="85" t="s">
        <v>1939</v>
      </c>
      <c r="AJ410" s="79" t="b">
        <v>0</v>
      </c>
      <c r="AK410" s="79">
        <v>0</v>
      </c>
      <c r="AL410" s="85" t="s">
        <v>1939</v>
      </c>
      <c r="AM410" s="79" t="s">
        <v>2058</v>
      </c>
      <c r="AN410" s="79" t="b">
        <v>0</v>
      </c>
      <c r="AO410" s="85" t="s">
        <v>1838</v>
      </c>
      <c r="AP410" s="79" t="s">
        <v>176</v>
      </c>
      <c r="AQ410" s="79">
        <v>0</v>
      </c>
      <c r="AR410" s="79">
        <v>0</v>
      </c>
      <c r="AS410" s="79"/>
      <c r="AT410" s="79"/>
      <c r="AU410" s="79"/>
      <c r="AV410" s="79"/>
      <c r="AW410" s="79"/>
      <c r="AX410" s="79"/>
      <c r="AY410" s="79"/>
      <c r="AZ410" s="79"/>
      <c r="BA410">
        <v>11</v>
      </c>
      <c r="BB410" s="78" t="str">
        <f>REPLACE(INDEX(GroupVertices[Group],MATCH(Edges[[#This Row],[Vertex 1]],GroupVertices[Vertex],0)),1,1,"")</f>
        <v>86</v>
      </c>
      <c r="BC410" s="78" t="str">
        <f>REPLACE(INDEX(GroupVertices[Group],MATCH(Edges[[#This Row],[Vertex 2]],GroupVertices[Vertex],0)),1,1,"")</f>
        <v>86</v>
      </c>
      <c r="BD410" s="48">
        <v>0</v>
      </c>
      <c r="BE410" s="49">
        <v>0</v>
      </c>
      <c r="BF410" s="48">
        <v>0</v>
      </c>
      <c r="BG410" s="49">
        <v>0</v>
      </c>
      <c r="BH410" s="48">
        <v>0</v>
      </c>
      <c r="BI410" s="49">
        <v>0</v>
      </c>
      <c r="BJ410" s="48">
        <v>5</v>
      </c>
      <c r="BK410" s="49">
        <v>100</v>
      </c>
      <c r="BL410" s="48">
        <v>5</v>
      </c>
    </row>
    <row r="411" spans="1:64" ht="15">
      <c r="A411" s="64" t="s">
        <v>431</v>
      </c>
      <c r="B411" s="64" t="s">
        <v>431</v>
      </c>
      <c r="C411" s="65" t="s">
        <v>6165</v>
      </c>
      <c r="D411" s="66">
        <v>10</v>
      </c>
      <c r="E411" s="67" t="s">
        <v>136</v>
      </c>
      <c r="F411" s="68">
        <v>12</v>
      </c>
      <c r="G411" s="65"/>
      <c r="H411" s="69"/>
      <c r="I411" s="70"/>
      <c r="J411" s="70"/>
      <c r="K411" s="34" t="s">
        <v>65</v>
      </c>
      <c r="L411" s="77">
        <v>411</v>
      </c>
      <c r="M411" s="77"/>
      <c r="N411" s="72"/>
      <c r="O411" s="79" t="s">
        <v>176</v>
      </c>
      <c r="P411" s="81">
        <v>43752.582870370374</v>
      </c>
      <c r="Q411" s="79" t="s">
        <v>833</v>
      </c>
      <c r="R411" s="79"/>
      <c r="S411" s="79"/>
      <c r="T411" s="79"/>
      <c r="U411" s="79"/>
      <c r="V411" s="82" t="s">
        <v>1228</v>
      </c>
      <c r="W411" s="81">
        <v>43752.582870370374</v>
      </c>
      <c r="X411" s="82" t="s">
        <v>1523</v>
      </c>
      <c r="Y411" s="79"/>
      <c r="Z411" s="79"/>
      <c r="AA411" s="85" t="s">
        <v>1839</v>
      </c>
      <c r="AB411" s="79"/>
      <c r="AC411" s="79" t="b">
        <v>0</v>
      </c>
      <c r="AD411" s="79">
        <v>0</v>
      </c>
      <c r="AE411" s="85" t="s">
        <v>1939</v>
      </c>
      <c r="AF411" s="79" t="b">
        <v>0</v>
      </c>
      <c r="AG411" s="79" t="s">
        <v>2020</v>
      </c>
      <c r="AH411" s="79"/>
      <c r="AI411" s="85" t="s">
        <v>1939</v>
      </c>
      <c r="AJ411" s="79" t="b">
        <v>0</v>
      </c>
      <c r="AK411" s="79">
        <v>0</v>
      </c>
      <c r="AL411" s="85" t="s">
        <v>1939</v>
      </c>
      <c r="AM411" s="79" t="s">
        <v>2058</v>
      </c>
      <c r="AN411" s="79" t="b">
        <v>0</v>
      </c>
      <c r="AO411" s="85" t="s">
        <v>1839</v>
      </c>
      <c r="AP411" s="79" t="s">
        <v>176</v>
      </c>
      <c r="AQ411" s="79">
        <v>0</v>
      </c>
      <c r="AR411" s="79">
        <v>0</v>
      </c>
      <c r="AS411" s="79"/>
      <c r="AT411" s="79"/>
      <c r="AU411" s="79"/>
      <c r="AV411" s="79"/>
      <c r="AW411" s="79"/>
      <c r="AX411" s="79"/>
      <c r="AY411" s="79"/>
      <c r="AZ411" s="79"/>
      <c r="BA411">
        <v>11</v>
      </c>
      <c r="BB411" s="78" t="str">
        <f>REPLACE(INDEX(GroupVertices[Group],MATCH(Edges[[#This Row],[Vertex 1]],GroupVertices[Vertex],0)),1,1,"")</f>
        <v>86</v>
      </c>
      <c r="BC411" s="78" t="str">
        <f>REPLACE(INDEX(GroupVertices[Group],MATCH(Edges[[#This Row],[Vertex 2]],GroupVertices[Vertex],0)),1,1,"")</f>
        <v>86</v>
      </c>
      <c r="BD411" s="48">
        <v>0</v>
      </c>
      <c r="BE411" s="49">
        <v>0</v>
      </c>
      <c r="BF411" s="48">
        <v>0</v>
      </c>
      <c r="BG411" s="49">
        <v>0</v>
      </c>
      <c r="BH411" s="48">
        <v>0</v>
      </c>
      <c r="BI411" s="49">
        <v>0</v>
      </c>
      <c r="BJ411" s="48">
        <v>6</v>
      </c>
      <c r="BK411" s="49">
        <v>100</v>
      </c>
      <c r="BL411" s="48">
        <v>6</v>
      </c>
    </row>
    <row r="412" spans="1:64" ht="15">
      <c r="A412" s="64" t="s">
        <v>431</v>
      </c>
      <c r="B412" s="64" t="s">
        <v>431</v>
      </c>
      <c r="C412" s="65" t="s">
        <v>6165</v>
      </c>
      <c r="D412" s="66">
        <v>10</v>
      </c>
      <c r="E412" s="67" t="s">
        <v>136</v>
      </c>
      <c r="F412" s="68">
        <v>12</v>
      </c>
      <c r="G412" s="65"/>
      <c r="H412" s="69"/>
      <c r="I412" s="70"/>
      <c r="J412" s="70"/>
      <c r="K412" s="34" t="s">
        <v>65</v>
      </c>
      <c r="L412" s="77">
        <v>412</v>
      </c>
      <c r="M412" s="77"/>
      <c r="N412" s="72"/>
      <c r="O412" s="79" t="s">
        <v>176</v>
      </c>
      <c r="P412" s="81">
        <v>43753.20528935185</v>
      </c>
      <c r="Q412" s="79" t="s">
        <v>831</v>
      </c>
      <c r="R412" s="79"/>
      <c r="S412" s="79"/>
      <c r="T412" s="79"/>
      <c r="U412" s="79"/>
      <c r="V412" s="82" t="s">
        <v>1228</v>
      </c>
      <c r="W412" s="81">
        <v>43753.20528935185</v>
      </c>
      <c r="X412" s="82" t="s">
        <v>1524</v>
      </c>
      <c r="Y412" s="79"/>
      <c r="Z412" s="79"/>
      <c r="AA412" s="85" t="s">
        <v>1840</v>
      </c>
      <c r="AB412" s="79"/>
      <c r="AC412" s="79" t="b">
        <v>0</v>
      </c>
      <c r="AD412" s="79">
        <v>0</v>
      </c>
      <c r="AE412" s="85" t="s">
        <v>1939</v>
      </c>
      <c r="AF412" s="79" t="b">
        <v>0</v>
      </c>
      <c r="AG412" s="79" t="s">
        <v>2020</v>
      </c>
      <c r="AH412" s="79"/>
      <c r="AI412" s="85" t="s">
        <v>1939</v>
      </c>
      <c r="AJ412" s="79" t="b">
        <v>0</v>
      </c>
      <c r="AK412" s="79">
        <v>0</v>
      </c>
      <c r="AL412" s="85" t="s">
        <v>1939</v>
      </c>
      <c r="AM412" s="79" t="s">
        <v>2058</v>
      </c>
      <c r="AN412" s="79" t="b">
        <v>0</v>
      </c>
      <c r="AO412" s="85" t="s">
        <v>1840</v>
      </c>
      <c r="AP412" s="79" t="s">
        <v>176</v>
      </c>
      <c r="AQ412" s="79">
        <v>0</v>
      </c>
      <c r="AR412" s="79">
        <v>0</v>
      </c>
      <c r="AS412" s="79"/>
      <c r="AT412" s="79"/>
      <c r="AU412" s="79"/>
      <c r="AV412" s="79"/>
      <c r="AW412" s="79"/>
      <c r="AX412" s="79"/>
      <c r="AY412" s="79"/>
      <c r="AZ412" s="79"/>
      <c r="BA412">
        <v>11</v>
      </c>
      <c r="BB412" s="78" t="str">
        <f>REPLACE(INDEX(GroupVertices[Group],MATCH(Edges[[#This Row],[Vertex 1]],GroupVertices[Vertex],0)),1,1,"")</f>
        <v>86</v>
      </c>
      <c r="BC412" s="78" t="str">
        <f>REPLACE(INDEX(GroupVertices[Group],MATCH(Edges[[#This Row],[Vertex 2]],GroupVertices[Vertex],0)),1,1,"")</f>
        <v>86</v>
      </c>
      <c r="BD412" s="48">
        <v>0</v>
      </c>
      <c r="BE412" s="49">
        <v>0</v>
      </c>
      <c r="BF412" s="48">
        <v>0</v>
      </c>
      <c r="BG412" s="49">
        <v>0</v>
      </c>
      <c r="BH412" s="48">
        <v>0</v>
      </c>
      <c r="BI412" s="49">
        <v>0</v>
      </c>
      <c r="BJ412" s="48">
        <v>5</v>
      </c>
      <c r="BK412" s="49">
        <v>100</v>
      </c>
      <c r="BL412" s="48">
        <v>5</v>
      </c>
    </row>
    <row r="413" spans="1:64" ht="15">
      <c r="A413" s="64" t="s">
        <v>431</v>
      </c>
      <c r="B413" s="64" t="s">
        <v>431</v>
      </c>
      <c r="C413" s="65" t="s">
        <v>6165</v>
      </c>
      <c r="D413" s="66">
        <v>10</v>
      </c>
      <c r="E413" s="67" t="s">
        <v>136</v>
      </c>
      <c r="F413" s="68">
        <v>12</v>
      </c>
      <c r="G413" s="65"/>
      <c r="H413" s="69"/>
      <c r="I413" s="70"/>
      <c r="J413" s="70"/>
      <c r="K413" s="34" t="s">
        <v>65</v>
      </c>
      <c r="L413" s="77">
        <v>413</v>
      </c>
      <c r="M413" s="77"/>
      <c r="N413" s="72"/>
      <c r="O413" s="79" t="s">
        <v>176</v>
      </c>
      <c r="P413" s="81">
        <v>43755.01247685185</v>
      </c>
      <c r="Q413" s="79" t="s">
        <v>833</v>
      </c>
      <c r="R413" s="79"/>
      <c r="S413" s="79"/>
      <c r="T413" s="79"/>
      <c r="U413" s="79"/>
      <c r="V413" s="82" t="s">
        <v>1228</v>
      </c>
      <c r="W413" s="81">
        <v>43755.01247685185</v>
      </c>
      <c r="X413" s="82" t="s">
        <v>1525</v>
      </c>
      <c r="Y413" s="79"/>
      <c r="Z413" s="79"/>
      <c r="AA413" s="85" t="s">
        <v>1841</v>
      </c>
      <c r="AB413" s="79"/>
      <c r="AC413" s="79" t="b">
        <v>0</v>
      </c>
      <c r="AD413" s="79">
        <v>0</v>
      </c>
      <c r="AE413" s="85" t="s">
        <v>1939</v>
      </c>
      <c r="AF413" s="79" t="b">
        <v>0</v>
      </c>
      <c r="AG413" s="79" t="s">
        <v>2020</v>
      </c>
      <c r="AH413" s="79"/>
      <c r="AI413" s="85" t="s">
        <v>1939</v>
      </c>
      <c r="AJ413" s="79" t="b">
        <v>0</v>
      </c>
      <c r="AK413" s="79">
        <v>0</v>
      </c>
      <c r="AL413" s="85" t="s">
        <v>1939</v>
      </c>
      <c r="AM413" s="79" t="s">
        <v>2058</v>
      </c>
      <c r="AN413" s="79" t="b">
        <v>0</v>
      </c>
      <c r="AO413" s="85" t="s">
        <v>1841</v>
      </c>
      <c r="AP413" s="79" t="s">
        <v>176</v>
      </c>
      <c r="AQ413" s="79">
        <v>0</v>
      </c>
      <c r="AR413" s="79">
        <v>0</v>
      </c>
      <c r="AS413" s="79"/>
      <c r="AT413" s="79"/>
      <c r="AU413" s="79"/>
      <c r="AV413" s="79"/>
      <c r="AW413" s="79"/>
      <c r="AX413" s="79"/>
      <c r="AY413" s="79"/>
      <c r="AZ413" s="79"/>
      <c r="BA413">
        <v>11</v>
      </c>
      <c r="BB413" s="78" t="str">
        <f>REPLACE(INDEX(GroupVertices[Group],MATCH(Edges[[#This Row],[Vertex 1]],GroupVertices[Vertex],0)),1,1,"")</f>
        <v>86</v>
      </c>
      <c r="BC413" s="78" t="str">
        <f>REPLACE(INDEX(GroupVertices[Group],MATCH(Edges[[#This Row],[Vertex 2]],GroupVertices[Vertex],0)),1,1,"")</f>
        <v>86</v>
      </c>
      <c r="BD413" s="48">
        <v>0</v>
      </c>
      <c r="BE413" s="49">
        <v>0</v>
      </c>
      <c r="BF413" s="48">
        <v>0</v>
      </c>
      <c r="BG413" s="49">
        <v>0</v>
      </c>
      <c r="BH413" s="48">
        <v>0</v>
      </c>
      <c r="BI413" s="49">
        <v>0</v>
      </c>
      <c r="BJ413" s="48">
        <v>6</v>
      </c>
      <c r="BK413" s="49">
        <v>100</v>
      </c>
      <c r="BL413" s="48">
        <v>6</v>
      </c>
    </row>
    <row r="414" spans="1:64" ht="15">
      <c r="A414" s="64" t="s">
        <v>431</v>
      </c>
      <c r="B414" s="64" t="s">
        <v>431</v>
      </c>
      <c r="C414" s="65" t="s">
        <v>6165</v>
      </c>
      <c r="D414" s="66">
        <v>10</v>
      </c>
      <c r="E414" s="67" t="s">
        <v>136</v>
      </c>
      <c r="F414" s="68">
        <v>12</v>
      </c>
      <c r="G414" s="65"/>
      <c r="H414" s="69"/>
      <c r="I414" s="70"/>
      <c r="J414" s="70"/>
      <c r="K414" s="34" t="s">
        <v>65</v>
      </c>
      <c r="L414" s="77">
        <v>414</v>
      </c>
      <c r="M414" s="77"/>
      <c r="N414" s="72"/>
      <c r="O414" s="79" t="s">
        <v>176</v>
      </c>
      <c r="P414" s="81">
        <v>43755.57168981482</v>
      </c>
      <c r="Q414" s="79" t="s">
        <v>831</v>
      </c>
      <c r="R414" s="79"/>
      <c r="S414" s="79"/>
      <c r="T414" s="79"/>
      <c r="U414" s="79"/>
      <c r="V414" s="82" t="s">
        <v>1228</v>
      </c>
      <c r="W414" s="81">
        <v>43755.57168981482</v>
      </c>
      <c r="X414" s="82" t="s">
        <v>1526</v>
      </c>
      <c r="Y414" s="79"/>
      <c r="Z414" s="79"/>
      <c r="AA414" s="85" t="s">
        <v>1842</v>
      </c>
      <c r="AB414" s="79"/>
      <c r="AC414" s="79" t="b">
        <v>0</v>
      </c>
      <c r="AD414" s="79">
        <v>0</v>
      </c>
      <c r="AE414" s="85" t="s">
        <v>1939</v>
      </c>
      <c r="AF414" s="79" t="b">
        <v>0</v>
      </c>
      <c r="AG414" s="79" t="s">
        <v>2020</v>
      </c>
      <c r="AH414" s="79"/>
      <c r="AI414" s="85" t="s">
        <v>1939</v>
      </c>
      <c r="AJ414" s="79" t="b">
        <v>0</v>
      </c>
      <c r="AK414" s="79">
        <v>0</v>
      </c>
      <c r="AL414" s="85" t="s">
        <v>1939</v>
      </c>
      <c r="AM414" s="79" t="s">
        <v>2058</v>
      </c>
      <c r="AN414" s="79" t="b">
        <v>0</v>
      </c>
      <c r="AO414" s="85" t="s">
        <v>1842</v>
      </c>
      <c r="AP414" s="79" t="s">
        <v>176</v>
      </c>
      <c r="AQ414" s="79">
        <v>0</v>
      </c>
      <c r="AR414" s="79">
        <v>0</v>
      </c>
      <c r="AS414" s="79"/>
      <c r="AT414" s="79"/>
      <c r="AU414" s="79"/>
      <c r="AV414" s="79"/>
      <c r="AW414" s="79"/>
      <c r="AX414" s="79"/>
      <c r="AY414" s="79"/>
      <c r="AZ414" s="79"/>
      <c r="BA414">
        <v>11</v>
      </c>
      <c r="BB414" s="78" t="str">
        <f>REPLACE(INDEX(GroupVertices[Group],MATCH(Edges[[#This Row],[Vertex 1]],GroupVertices[Vertex],0)),1,1,"")</f>
        <v>86</v>
      </c>
      <c r="BC414" s="78" t="str">
        <f>REPLACE(INDEX(GroupVertices[Group],MATCH(Edges[[#This Row],[Vertex 2]],GroupVertices[Vertex],0)),1,1,"")</f>
        <v>86</v>
      </c>
      <c r="BD414" s="48">
        <v>0</v>
      </c>
      <c r="BE414" s="49">
        <v>0</v>
      </c>
      <c r="BF414" s="48">
        <v>0</v>
      </c>
      <c r="BG414" s="49">
        <v>0</v>
      </c>
      <c r="BH414" s="48">
        <v>0</v>
      </c>
      <c r="BI414" s="49">
        <v>0</v>
      </c>
      <c r="BJ414" s="48">
        <v>5</v>
      </c>
      <c r="BK414" s="49">
        <v>100</v>
      </c>
      <c r="BL414" s="48">
        <v>5</v>
      </c>
    </row>
    <row r="415" spans="1:64" ht="15">
      <c r="A415" s="64" t="s">
        <v>432</v>
      </c>
      <c r="B415" s="64" t="s">
        <v>574</v>
      </c>
      <c r="C415" s="65" t="s">
        <v>6162</v>
      </c>
      <c r="D415" s="66">
        <v>3</v>
      </c>
      <c r="E415" s="67" t="s">
        <v>132</v>
      </c>
      <c r="F415" s="68">
        <v>35</v>
      </c>
      <c r="G415" s="65"/>
      <c r="H415" s="69"/>
      <c r="I415" s="70"/>
      <c r="J415" s="70"/>
      <c r="K415" s="34" t="s">
        <v>65</v>
      </c>
      <c r="L415" s="77">
        <v>415</v>
      </c>
      <c r="M415" s="77"/>
      <c r="N415" s="72"/>
      <c r="O415" s="79" t="s">
        <v>591</v>
      </c>
      <c r="P415" s="81">
        <v>43749.625972222224</v>
      </c>
      <c r="Q415" s="79" t="s">
        <v>835</v>
      </c>
      <c r="R415" s="82" t="s">
        <v>904</v>
      </c>
      <c r="S415" s="79" t="s">
        <v>924</v>
      </c>
      <c r="T415" s="79" t="s">
        <v>980</v>
      </c>
      <c r="U415" s="79"/>
      <c r="V415" s="82" t="s">
        <v>1229</v>
      </c>
      <c r="W415" s="81">
        <v>43749.625972222224</v>
      </c>
      <c r="X415" s="82" t="s">
        <v>1527</v>
      </c>
      <c r="Y415" s="79"/>
      <c r="Z415" s="79"/>
      <c r="AA415" s="85" t="s">
        <v>1843</v>
      </c>
      <c r="AB415" s="79"/>
      <c r="AC415" s="79" t="b">
        <v>0</v>
      </c>
      <c r="AD415" s="79">
        <v>1</v>
      </c>
      <c r="AE415" s="85" t="s">
        <v>1939</v>
      </c>
      <c r="AF415" s="79" t="b">
        <v>0</v>
      </c>
      <c r="AG415" s="79" t="s">
        <v>2020</v>
      </c>
      <c r="AH415" s="79"/>
      <c r="AI415" s="85" t="s">
        <v>1939</v>
      </c>
      <c r="AJ415" s="79" t="b">
        <v>0</v>
      </c>
      <c r="AK415" s="79">
        <v>0</v>
      </c>
      <c r="AL415" s="85" t="s">
        <v>1939</v>
      </c>
      <c r="AM415" s="79" t="s">
        <v>2045</v>
      </c>
      <c r="AN415" s="79" t="b">
        <v>0</v>
      </c>
      <c r="AO415" s="85" t="s">
        <v>1843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v>1</v>
      </c>
      <c r="BE415" s="49">
        <v>2.7027027027027026</v>
      </c>
      <c r="BF415" s="48">
        <v>1</v>
      </c>
      <c r="BG415" s="49">
        <v>2.7027027027027026</v>
      </c>
      <c r="BH415" s="48">
        <v>0</v>
      </c>
      <c r="BI415" s="49">
        <v>0</v>
      </c>
      <c r="BJ415" s="48">
        <v>35</v>
      </c>
      <c r="BK415" s="49">
        <v>94.5945945945946</v>
      </c>
      <c r="BL415" s="48">
        <v>37</v>
      </c>
    </row>
    <row r="416" spans="1:64" ht="15">
      <c r="A416" s="64" t="s">
        <v>432</v>
      </c>
      <c r="B416" s="64" t="s">
        <v>575</v>
      </c>
      <c r="C416" s="65" t="s">
        <v>6162</v>
      </c>
      <c r="D416" s="66">
        <v>3</v>
      </c>
      <c r="E416" s="67" t="s">
        <v>132</v>
      </c>
      <c r="F416" s="68">
        <v>35</v>
      </c>
      <c r="G416" s="65"/>
      <c r="H416" s="69"/>
      <c r="I416" s="70"/>
      <c r="J416" s="70"/>
      <c r="K416" s="34" t="s">
        <v>65</v>
      </c>
      <c r="L416" s="77">
        <v>416</v>
      </c>
      <c r="M416" s="77"/>
      <c r="N416" s="72"/>
      <c r="O416" s="79" t="s">
        <v>592</v>
      </c>
      <c r="P416" s="81">
        <v>43752.62648148148</v>
      </c>
      <c r="Q416" s="79" t="s">
        <v>836</v>
      </c>
      <c r="R416" s="82" t="s">
        <v>905</v>
      </c>
      <c r="S416" s="79" t="s">
        <v>935</v>
      </c>
      <c r="T416" s="79" t="s">
        <v>981</v>
      </c>
      <c r="U416" s="82" t="s">
        <v>1013</v>
      </c>
      <c r="V416" s="82" t="s">
        <v>1013</v>
      </c>
      <c r="W416" s="81">
        <v>43752.62648148148</v>
      </c>
      <c r="X416" s="82" t="s">
        <v>1528</v>
      </c>
      <c r="Y416" s="79"/>
      <c r="Z416" s="79"/>
      <c r="AA416" s="85" t="s">
        <v>1844</v>
      </c>
      <c r="AB416" s="79"/>
      <c r="AC416" s="79" t="b">
        <v>0</v>
      </c>
      <c r="AD416" s="79">
        <v>0</v>
      </c>
      <c r="AE416" s="85" t="s">
        <v>2014</v>
      </c>
      <c r="AF416" s="79" t="b">
        <v>0</v>
      </c>
      <c r="AG416" s="79" t="s">
        <v>2020</v>
      </c>
      <c r="AH416" s="79"/>
      <c r="AI416" s="85" t="s">
        <v>1939</v>
      </c>
      <c r="AJ416" s="79" t="b">
        <v>0</v>
      </c>
      <c r="AK416" s="79">
        <v>0</v>
      </c>
      <c r="AL416" s="85" t="s">
        <v>1939</v>
      </c>
      <c r="AM416" s="79" t="s">
        <v>2045</v>
      </c>
      <c r="AN416" s="79" t="b">
        <v>0</v>
      </c>
      <c r="AO416" s="85" t="s">
        <v>1844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2</v>
      </c>
      <c r="BE416" s="49">
        <v>4.444444444444445</v>
      </c>
      <c r="BF416" s="48">
        <v>1</v>
      </c>
      <c r="BG416" s="49">
        <v>2.2222222222222223</v>
      </c>
      <c r="BH416" s="48">
        <v>0</v>
      </c>
      <c r="BI416" s="49">
        <v>0</v>
      </c>
      <c r="BJ416" s="48">
        <v>42</v>
      </c>
      <c r="BK416" s="49">
        <v>93.33333333333333</v>
      </c>
      <c r="BL416" s="48">
        <v>45</v>
      </c>
    </row>
    <row r="417" spans="1:64" ht="15">
      <c r="A417" s="64" t="s">
        <v>432</v>
      </c>
      <c r="B417" s="64" t="s">
        <v>432</v>
      </c>
      <c r="C417" s="65" t="s">
        <v>6165</v>
      </c>
      <c r="D417" s="66">
        <v>10</v>
      </c>
      <c r="E417" s="67" t="s">
        <v>136</v>
      </c>
      <c r="F417" s="68">
        <v>12</v>
      </c>
      <c r="G417" s="65"/>
      <c r="H417" s="69"/>
      <c r="I417" s="70"/>
      <c r="J417" s="70"/>
      <c r="K417" s="34" t="s">
        <v>65</v>
      </c>
      <c r="L417" s="77">
        <v>417</v>
      </c>
      <c r="M417" s="77"/>
      <c r="N417" s="72"/>
      <c r="O417" s="79" t="s">
        <v>176</v>
      </c>
      <c r="P417" s="81">
        <v>43742.63893518518</v>
      </c>
      <c r="Q417" s="79" t="s">
        <v>837</v>
      </c>
      <c r="R417" s="82" t="s">
        <v>906</v>
      </c>
      <c r="S417" s="79" t="s">
        <v>928</v>
      </c>
      <c r="T417" s="79" t="s">
        <v>982</v>
      </c>
      <c r="U417" s="82" t="s">
        <v>1014</v>
      </c>
      <c r="V417" s="82" t="s">
        <v>1014</v>
      </c>
      <c r="W417" s="81">
        <v>43742.63893518518</v>
      </c>
      <c r="X417" s="82" t="s">
        <v>1529</v>
      </c>
      <c r="Y417" s="79"/>
      <c r="Z417" s="79"/>
      <c r="AA417" s="85" t="s">
        <v>1845</v>
      </c>
      <c r="AB417" s="79"/>
      <c r="AC417" s="79" t="b">
        <v>0</v>
      </c>
      <c r="AD417" s="79">
        <v>0</v>
      </c>
      <c r="AE417" s="85" t="s">
        <v>1939</v>
      </c>
      <c r="AF417" s="79" t="b">
        <v>0</v>
      </c>
      <c r="AG417" s="79" t="s">
        <v>2020</v>
      </c>
      <c r="AH417" s="79"/>
      <c r="AI417" s="85" t="s">
        <v>1939</v>
      </c>
      <c r="AJ417" s="79" t="b">
        <v>0</v>
      </c>
      <c r="AK417" s="79">
        <v>0</v>
      </c>
      <c r="AL417" s="85" t="s">
        <v>1939</v>
      </c>
      <c r="AM417" s="79" t="s">
        <v>2045</v>
      </c>
      <c r="AN417" s="79" t="b">
        <v>0</v>
      </c>
      <c r="AO417" s="85" t="s">
        <v>1845</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5</v>
      </c>
      <c r="BC417" s="78" t="str">
        <f>REPLACE(INDEX(GroupVertices[Group],MATCH(Edges[[#This Row],[Vertex 2]],GroupVertices[Vertex],0)),1,1,"")</f>
        <v>5</v>
      </c>
      <c r="BD417" s="48">
        <v>1</v>
      </c>
      <c r="BE417" s="49">
        <v>2.7777777777777777</v>
      </c>
      <c r="BF417" s="48">
        <v>0</v>
      </c>
      <c r="BG417" s="49">
        <v>0</v>
      </c>
      <c r="BH417" s="48">
        <v>0</v>
      </c>
      <c r="BI417" s="49">
        <v>0</v>
      </c>
      <c r="BJ417" s="48">
        <v>35</v>
      </c>
      <c r="BK417" s="49">
        <v>97.22222222222223</v>
      </c>
      <c r="BL417" s="48">
        <v>36</v>
      </c>
    </row>
    <row r="418" spans="1:64" ht="15">
      <c r="A418" s="64" t="s">
        <v>432</v>
      </c>
      <c r="B418" s="64" t="s">
        <v>432</v>
      </c>
      <c r="C418" s="65" t="s">
        <v>6165</v>
      </c>
      <c r="D418" s="66">
        <v>10</v>
      </c>
      <c r="E418" s="67" t="s">
        <v>136</v>
      </c>
      <c r="F418" s="68">
        <v>12</v>
      </c>
      <c r="G418" s="65"/>
      <c r="H418" s="69"/>
      <c r="I418" s="70"/>
      <c r="J418" s="70"/>
      <c r="K418" s="34" t="s">
        <v>65</v>
      </c>
      <c r="L418" s="77">
        <v>418</v>
      </c>
      <c r="M418" s="77"/>
      <c r="N418" s="72"/>
      <c r="O418" s="79" t="s">
        <v>176</v>
      </c>
      <c r="P418" s="81">
        <v>43743.63895833334</v>
      </c>
      <c r="Q418" s="79" t="s">
        <v>838</v>
      </c>
      <c r="R418" s="79"/>
      <c r="S418" s="79"/>
      <c r="T418" s="79" t="s">
        <v>983</v>
      </c>
      <c r="U418" s="82" t="s">
        <v>1015</v>
      </c>
      <c r="V418" s="82" t="s">
        <v>1015</v>
      </c>
      <c r="W418" s="81">
        <v>43743.63895833334</v>
      </c>
      <c r="X418" s="82" t="s">
        <v>1530</v>
      </c>
      <c r="Y418" s="79"/>
      <c r="Z418" s="79"/>
      <c r="AA418" s="85" t="s">
        <v>1846</v>
      </c>
      <c r="AB418" s="79"/>
      <c r="AC418" s="79" t="b">
        <v>0</v>
      </c>
      <c r="AD418" s="79">
        <v>2</v>
      </c>
      <c r="AE418" s="85" t="s">
        <v>1939</v>
      </c>
      <c r="AF418" s="79" t="b">
        <v>0</v>
      </c>
      <c r="AG418" s="79" t="s">
        <v>2020</v>
      </c>
      <c r="AH418" s="79"/>
      <c r="AI418" s="85" t="s">
        <v>1939</v>
      </c>
      <c r="AJ418" s="79" t="b">
        <v>0</v>
      </c>
      <c r="AK418" s="79">
        <v>1</v>
      </c>
      <c r="AL418" s="85" t="s">
        <v>1939</v>
      </c>
      <c r="AM418" s="79" t="s">
        <v>2045</v>
      </c>
      <c r="AN418" s="79" t="b">
        <v>0</v>
      </c>
      <c r="AO418" s="85" t="s">
        <v>1846</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5</v>
      </c>
      <c r="BC418" s="78" t="str">
        <f>REPLACE(INDEX(GroupVertices[Group],MATCH(Edges[[#This Row],[Vertex 2]],GroupVertices[Vertex],0)),1,1,"")</f>
        <v>5</v>
      </c>
      <c r="BD418" s="48">
        <v>2</v>
      </c>
      <c r="BE418" s="49">
        <v>7.6923076923076925</v>
      </c>
      <c r="BF418" s="48">
        <v>0</v>
      </c>
      <c r="BG418" s="49">
        <v>0</v>
      </c>
      <c r="BH418" s="48">
        <v>0</v>
      </c>
      <c r="BI418" s="49">
        <v>0</v>
      </c>
      <c r="BJ418" s="48">
        <v>24</v>
      </c>
      <c r="BK418" s="49">
        <v>92.3076923076923</v>
      </c>
      <c r="BL418" s="48">
        <v>26</v>
      </c>
    </row>
    <row r="419" spans="1:64" ht="15">
      <c r="A419" s="64" t="s">
        <v>432</v>
      </c>
      <c r="B419" s="64" t="s">
        <v>432</v>
      </c>
      <c r="C419" s="65" t="s">
        <v>6165</v>
      </c>
      <c r="D419" s="66">
        <v>10</v>
      </c>
      <c r="E419" s="67" t="s">
        <v>136</v>
      </c>
      <c r="F419" s="68">
        <v>12</v>
      </c>
      <c r="G419" s="65"/>
      <c r="H419" s="69"/>
      <c r="I419" s="70"/>
      <c r="J419" s="70"/>
      <c r="K419" s="34" t="s">
        <v>65</v>
      </c>
      <c r="L419" s="77">
        <v>419</v>
      </c>
      <c r="M419" s="77"/>
      <c r="N419" s="72"/>
      <c r="O419" s="79" t="s">
        <v>176</v>
      </c>
      <c r="P419" s="81">
        <v>43745.63895833334</v>
      </c>
      <c r="Q419" s="79" t="s">
        <v>839</v>
      </c>
      <c r="R419" s="79"/>
      <c r="S419" s="79"/>
      <c r="T419" s="79" t="s">
        <v>984</v>
      </c>
      <c r="U419" s="82" t="s">
        <v>1016</v>
      </c>
      <c r="V419" s="82" t="s">
        <v>1016</v>
      </c>
      <c r="W419" s="81">
        <v>43745.63895833334</v>
      </c>
      <c r="X419" s="82" t="s">
        <v>1531</v>
      </c>
      <c r="Y419" s="79"/>
      <c r="Z419" s="79"/>
      <c r="AA419" s="85" t="s">
        <v>1847</v>
      </c>
      <c r="AB419" s="79"/>
      <c r="AC419" s="79" t="b">
        <v>0</v>
      </c>
      <c r="AD419" s="79">
        <v>1</v>
      </c>
      <c r="AE419" s="85" t="s">
        <v>1939</v>
      </c>
      <c r="AF419" s="79" t="b">
        <v>0</v>
      </c>
      <c r="AG419" s="79" t="s">
        <v>2026</v>
      </c>
      <c r="AH419" s="79"/>
      <c r="AI419" s="85" t="s">
        <v>1939</v>
      </c>
      <c r="AJ419" s="79" t="b">
        <v>0</v>
      </c>
      <c r="AK419" s="79">
        <v>0</v>
      </c>
      <c r="AL419" s="85" t="s">
        <v>1939</v>
      </c>
      <c r="AM419" s="79" t="s">
        <v>2045</v>
      </c>
      <c r="AN419" s="79" t="b">
        <v>0</v>
      </c>
      <c r="AO419" s="85" t="s">
        <v>1847</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5</v>
      </c>
      <c r="BC419" s="78" t="str">
        <f>REPLACE(INDEX(GroupVertices[Group],MATCH(Edges[[#This Row],[Vertex 2]],GroupVertices[Vertex],0)),1,1,"")</f>
        <v>5</v>
      </c>
      <c r="BD419" s="48">
        <v>0</v>
      </c>
      <c r="BE419" s="49">
        <v>0</v>
      </c>
      <c r="BF419" s="48">
        <v>0</v>
      </c>
      <c r="BG419" s="49">
        <v>0</v>
      </c>
      <c r="BH419" s="48">
        <v>0</v>
      </c>
      <c r="BI419" s="49">
        <v>0</v>
      </c>
      <c r="BJ419" s="48">
        <v>5</v>
      </c>
      <c r="BK419" s="49">
        <v>100</v>
      </c>
      <c r="BL419" s="48">
        <v>5</v>
      </c>
    </row>
    <row r="420" spans="1:64" ht="15">
      <c r="A420" s="64" t="s">
        <v>432</v>
      </c>
      <c r="B420" s="64" t="s">
        <v>432</v>
      </c>
      <c r="C420" s="65" t="s">
        <v>6165</v>
      </c>
      <c r="D420" s="66">
        <v>10</v>
      </c>
      <c r="E420" s="67" t="s">
        <v>136</v>
      </c>
      <c r="F420" s="68">
        <v>12</v>
      </c>
      <c r="G420" s="65"/>
      <c r="H420" s="69"/>
      <c r="I420" s="70"/>
      <c r="J420" s="70"/>
      <c r="K420" s="34" t="s">
        <v>65</v>
      </c>
      <c r="L420" s="77">
        <v>420</v>
      </c>
      <c r="M420" s="77"/>
      <c r="N420" s="72"/>
      <c r="O420" s="79" t="s">
        <v>176</v>
      </c>
      <c r="P420" s="81">
        <v>43747.63895833334</v>
      </c>
      <c r="Q420" s="79" t="s">
        <v>840</v>
      </c>
      <c r="R420" s="82" t="s">
        <v>907</v>
      </c>
      <c r="S420" s="79" t="s">
        <v>928</v>
      </c>
      <c r="T420" s="79" t="s">
        <v>985</v>
      </c>
      <c r="U420" s="82" t="s">
        <v>1017</v>
      </c>
      <c r="V420" s="82" t="s">
        <v>1017</v>
      </c>
      <c r="W420" s="81">
        <v>43747.63895833334</v>
      </c>
      <c r="X420" s="82" t="s">
        <v>1532</v>
      </c>
      <c r="Y420" s="79"/>
      <c r="Z420" s="79"/>
      <c r="AA420" s="85" t="s">
        <v>1848</v>
      </c>
      <c r="AB420" s="79"/>
      <c r="AC420" s="79" t="b">
        <v>0</v>
      </c>
      <c r="AD420" s="79">
        <v>0</v>
      </c>
      <c r="AE420" s="85" t="s">
        <v>1939</v>
      </c>
      <c r="AF420" s="79" t="b">
        <v>0</v>
      </c>
      <c r="AG420" s="79" t="s">
        <v>2020</v>
      </c>
      <c r="AH420" s="79"/>
      <c r="AI420" s="85" t="s">
        <v>1939</v>
      </c>
      <c r="AJ420" s="79" t="b">
        <v>0</v>
      </c>
      <c r="AK420" s="79">
        <v>0</v>
      </c>
      <c r="AL420" s="85" t="s">
        <v>1939</v>
      </c>
      <c r="AM420" s="79" t="s">
        <v>2045</v>
      </c>
      <c r="AN420" s="79" t="b">
        <v>0</v>
      </c>
      <c r="AO420" s="85" t="s">
        <v>1848</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5</v>
      </c>
      <c r="BC420" s="78" t="str">
        <f>REPLACE(INDEX(GroupVertices[Group],MATCH(Edges[[#This Row],[Vertex 2]],GroupVertices[Vertex],0)),1,1,"")</f>
        <v>5</v>
      </c>
      <c r="BD420" s="48">
        <v>5</v>
      </c>
      <c r="BE420" s="49">
        <v>13.513513513513514</v>
      </c>
      <c r="BF420" s="48">
        <v>0</v>
      </c>
      <c r="BG420" s="49">
        <v>0</v>
      </c>
      <c r="BH420" s="48">
        <v>0</v>
      </c>
      <c r="BI420" s="49">
        <v>0</v>
      </c>
      <c r="BJ420" s="48">
        <v>32</v>
      </c>
      <c r="BK420" s="49">
        <v>86.48648648648648</v>
      </c>
      <c r="BL420" s="48">
        <v>37</v>
      </c>
    </row>
    <row r="421" spans="1:64" ht="15">
      <c r="A421" s="64" t="s">
        <v>432</v>
      </c>
      <c r="B421" s="64" t="s">
        <v>432</v>
      </c>
      <c r="C421" s="65" t="s">
        <v>6165</v>
      </c>
      <c r="D421" s="66">
        <v>10</v>
      </c>
      <c r="E421" s="67" t="s">
        <v>136</v>
      </c>
      <c r="F421" s="68">
        <v>12</v>
      </c>
      <c r="G421" s="65"/>
      <c r="H421" s="69"/>
      <c r="I421" s="70"/>
      <c r="J421" s="70"/>
      <c r="K421" s="34" t="s">
        <v>65</v>
      </c>
      <c r="L421" s="77">
        <v>421</v>
      </c>
      <c r="M421" s="77"/>
      <c r="N421" s="72"/>
      <c r="O421" s="79" t="s">
        <v>176</v>
      </c>
      <c r="P421" s="81">
        <v>43748.623935185184</v>
      </c>
      <c r="Q421" s="79" t="s">
        <v>841</v>
      </c>
      <c r="R421" s="82" t="s">
        <v>908</v>
      </c>
      <c r="S421" s="79" t="s">
        <v>928</v>
      </c>
      <c r="T421" s="79" t="s">
        <v>986</v>
      </c>
      <c r="U421" s="82" t="s">
        <v>1018</v>
      </c>
      <c r="V421" s="82" t="s">
        <v>1018</v>
      </c>
      <c r="W421" s="81">
        <v>43748.623935185184</v>
      </c>
      <c r="X421" s="82" t="s">
        <v>1533</v>
      </c>
      <c r="Y421" s="79"/>
      <c r="Z421" s="79"/>
      <c r="AA421" s="85" t="s">
        <v>1849</v>
      </c>
      <c r="AB421" s="79"/>
      <c r="AC421" s="79" t="b">
        <v>0</v>
      </c>
      <c r="AD421" s="79">
        <v>0</v>
      </c>
      <c r="AE421" s="85" t="s">
        <v>1939</v>
      </c>
      <c r="AF421" s="79" t="b">
        <v>0</v>
      </c>
      <c r="AG421" s="79" t="s">
        <v>2020</v>
      </c>
      <c r="AH421" s="79"/>
      <c r="AI421" s="85" t="s">
        <v>1939</v>
      </c>
      <c r="AJ421" s="79" t="b">
        <v>0</v>
      </c>
      <c r="AK421" s="79">
        <v>0</v>
      </c>
      <c r="AL421" s="85" t="s">
        <v>1939</v>
      </c>
      <c r="AM421" s="79" t="s">
        <v>2045</v>
      </c>
      <c r="AN421" s="79" t="b">
        <v>0</v>
      </c>
      <c r="AO421" s="85" t="s">
        <v>1849</v>
      </c>
      <c r="AP421" s="79" t="s">
        <v>176</v>
      </c>
      <c r="AQ421" s="79">
        <v>0</v>
      </c>
      <c r="AR421" s="79">
        <v>0</v>
      </c>
      <c r="AS421" s="79"/>
      <c r="AT421" s="79"/>
      <c r="AU421" s="79"/>
      <c r="AV421" s="79"/>
      <c r="AW421" s="79"/>
      <c r="AX421" s="79"/>
      <c r="AY421" s="79"/>
      <c r="AZ421" s="79"/>
      <c r="BA421">
        <v>9</v>
      </c>
      <c r="BB421" s="78" t="str">
        <f>REPLACE(INDEX(GroupVertices[Group],MATCH(Edges[[#This Row],[Vertex 1]],GroupVertices[Vertex],0)),1,1,"")</f>
        <v>5</v>
      </c>
      <c r="BC421" s="78" t="str">
        <f>REPLACE(INDEX(GroupVertices[Group],MATCH(Edges[[#This Row],[Vertex 2]],GroupVertices[Vertex],0)),1,1,"")</f>
        <v>5</v>
      </c>
      <c r="BD421" s="48">
        <v>0</v>
      </c>
      <c r="BE421" s="49">
        <v>0</v>
      </c>
      <c r="BF421" s="48">
        <v>1</v>
      </c>
      <c r="BG421" s="49">
        <v>4.3478260869565215</v>
      </c>
      <c r="BH421" s="48">
        <v>0</v>
      </c>
      <c r="BI421" s="49">
        <v>0</v>
      </c>
      <c r="BJ421" s="48">
        <v>22</v>
      </c>
      <c r="BK421" s="49">
        <v>95.65217391304348</v>
      </c>
      <c r="BL421" s="48">
        <v>23</v>
      </c>
    </row>
    <row r="422" spans="1:64" ht="15">
      <c r="A422" s="64" t="s">
        <v>432</v>
      </c>
      <c r="B422" s="64" t="s">
        <v>432</v>
      </c>
      <c r="C422" s="65" t="s">
        <v>6165</v>
      </c>
      <c r="D422" s="66">
        <v>10</v>
      </c>
      <c r="E422" s="67" t="s">
        <v>136</v>
      </c>
      <c r="F422" s="68">
        <v>12</v>
      </c>
      <c r="G422" s="65"/>
      <c r="H422" s="69"/>
      <c r="I422" s="70"/>
      <c r="J422" s="70"/>
      <c r="K422" s="34" t="s">
        <v>65</v>
      </c>
      <c r="L422" s="77">
        <v>422</v>
      </c>
      <c r="M422" s="77"/>
      <c r="N422" s="72"/>
      <c r="O422" s="79" t="s">
        <v>176</v>
      </c>
      <c r="P422" s="81">
        <v>43753.64241898148</v>
      </c>
      <c r="Q422" s="79" t="s">
        <v>842</v>
      </c>
      <c r="R422" s="82" t="s">
        <v>909</v>
      </c>
      <c r="S422" s="79" t="s">
        <v>943</v>
      </c>
      <c r="T422" s="79" t="s">
        <v>987</v>
      </c>
      <c r="U422" s="82" t="s">
        <v>1019</v>
      </c>
      <c r="V422" s="82" t="s">
        <v>1019</v>
      </c>
      <c r="W422" s="81">
        <v>43753.64241898148</v>
      </c>
      <c r="X422" s="82" t="s">
        <v>1534</v>
      </c>
      <c r="Y422" s="79"/>
      <c r="Z422" s="79"/>
      <c r="AA422" s="85" t="s">
        <v>1850</v>
      </c>
      <c r="AB422" s="79"/>
      <c r="AC422" s="79" t="b">
        <v>0</v>
      </c>
      <c r="AD422" s="79">
        <v>0</v>
      </c>
      <c r="AE422" s="85" t="s">
        <v>1939</v>
      </c>
      <c r="AF422" s="79" t="b">
        <v>0</v>
      </c>
      <c r="AG422" s="79" t="s">
        <v>2020</v>
      </c>
      <c r="AH422" s="79"/>
      <c r="AI422" s="85" t="s">
        <v>1939</v>
      </c>
      <c r="AJ422" s="79" t="b">
        <v>0</v>
      </c>
      <c r="AK422" s="79">
        <v>0</v>
      </c>
      <c r="AL422" s="85" t="s">
        <v>1939</v>
      </c>
      <c r="AM422" s="79" t="s">
        <v>2045</v>
      </c>
      <c r="AN422" s="79" t="b">
        <v>0</v>
      </c>
      <c r="AO422" s="85" t="s">
        <v>1850</v>
      </c>
      <c r="AP422" s="79" t="s">
        <v>176</v>
      </c>
      <c r="AQ422" s="79">
        <v>0</v>
      </c>
      <c r="AR422" s="79">
        <v>0</v>
      </c>
      <c r="AS422" s="79"/>
      <c r="AT422" s="79"/>
      <c r="AU422" s="79"/>
      <c r="AV422" s="79"/>
      <c r="AW422" s="79"/>
      <c r="AX422" s="79"/>
      <c r="AY422" s="79"/>
      <c r="AZ422" s="79"/>
      <c r="BA422">
        <v>9</v>
      </c>
      <c r="BB422" s="78" t="str">
        <f>REPLACE(INDEX(GroupVertices[Group],MATCH(Edges[[#This Row],[Vertex 1]],GroupVertices[Vertex],0)),1,1,"")</f>
        <v>5</v>
      </c>
      <c r="BC422" s="78" t="str">
        <f>REPLACE(INDEX(GroupVertices[Group],MATCH(Edges[[#This Row],[Vertex 2]],GroupVertices[Vertex],0)),1,1,"")</f>
        <v>5</v>
      </c>
      <c r="BD422" s="48">
        <v>2</v>
      </c>
      <c r="BE422" s="49">
        <v>5.882352941176471</v>
      </c>
      <c r="BF422" s="48">
        <v>0</v>
      </c>
      <c r="BG422" s="49">
        <v>0</v>
      </c>
      <c r="BH422" s="48">
        <v>0</v>
      </c>
      <c r="BI422" s="49">
        <v>0</v>
      </c>
      <c r="BJ422" s="48">
        <v>32</v>
      </c>
      <c r="BK422" s="49">
        <v>94.11764705882354</v>
      </c>
      <c r="BL422" s="48">
        <v>34</v>
      </c>
    </row>
    <row r="423" spans="1:64" ht="15">
      <c r="A423" s="64" t="s">
        <v>432</v>
      </c>
      <c r="B423" s="64" t="s">
        <v>432</v>
      </c>
      <c r="C423" s="65" t="s">
        <v>6165</v>
      </c>
      <c r="D423" s="66">
        <v>10</v>
      </c>
      <c r="E423" s="67" t="s">
        <v>136</v>
      </c>
      <c r="F423" s="68">
        <v>12</v>
      </c>
      <c r="G423" s="65"/>
      <c r="H423" s="69"/>
      <c r="I423" s="70"/>
      <c r="J423" s="70"/>
      <c r="K423" s="34" t="s">
        <v>65</v>
      </c>
      <c r="L423" s="77">
        <v>423</v>
      </c>
      <c r="M423" s="77"/>
      <c r="N423" s="72"/>
      <c r="O423" s="79" t="s">
        <v>176</v>
      </c>
      <c r="P423" s="81">
        <v>43753.70984953704</v>
      </c>
      <c r="Q423" s="79" t="s">
        <v>843</v>
      </c>
      <c r="R423" s="82" t="s">
        <v>910</v>
      </c>
      <c r="S423" s="79" t="s">
        <v>928</v>
      </c>
      <c r="T423" s="79" t="s">
        <v>988</v>
      </c>
      <c r="U423" s="82" t="s">
        <v>1020</v>
      </c>
      <c r="V423" s="82" t="s">
        <v>1020</v>
      </c>
      <c r="W423" s="81">
        <v>43753.70984953704</v>
      </c>
      <c r="X423" s="82" t="s">
        <v>1535</v>
      </c>
      <c r="Y423" s="79"/>
      <c r="Z423" s="79"/>
      <c r="AA423" s="85" t="s">
        <v>1851</v>
      </c>
      <c r="AB423" s="79"/>
      <c r="AC423" s="79" t="b">
        <v>0</v>
      </c>
      <c r="AD423" s="79">
        <v>0</v>
      </c>
      <c r="AE423" s="85" t="s">
        <v>1939</v>
      </c>
      <c r="AF423" s="79" t="b">
        <v>0</v>
      </c>
      <c r="AG423" s="79" t="s">
        <v>2020</v>
      </c>
      <c r="AH423" s="79"/>
      <c r="AI423" s="85" t="s">
        <v>1939</v>
      </c>
      <c r="AJ423" s="79" t="b">
        <v>0</v>
      </c>
      <c r="AK423" s="79">
        <v>0</v>
      </c>
      <c r="AL423" s="85" t="s">
        <v>1939</v>
      </c>
      <c r="AM423" s="79" t="s">
        <v>2045</v>
      </c>
      <c r="AN423" s="79" t="b">
        <v>0</v>
      </c>
      <c r="AO423" s="85" t="s">
        <v>1851</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5</v>
      </c>
      <c r="BC423" s="78" t="str">
        <f>REPLACE(INDEX(GroupVertices[Group],MATCH(Edges[[#This Row],[Vertex 2]],GroupVertices[Vertex],0)),1,1,"")</f>
        <v>5</v>
      </c>
      <c r="BD423" s="48">
        <v>0</v>
      </c>
      <c r="BE423" s="49">
        <v>0</v>
      </c>
      <c r="BF423" s="48">
        <v>1</v>
      </c>
      <c r="BG423" s="49">
        <v>2.9411764705882355</v>
      </c>
      <c r="BH423" s="48">
        <v>0</v>
      </c>
      <c r="BI423" s="49">
        <v>0</v>
      </c>
      <c r="BJ423" s="48">
        <v>33</v>
      </c>
      <c r="BK423" s="49">
        <v>97.05882352941177</v>
      </c>
      <c r="BL423" s="48">
        <v>34</v>
      </c>
    </row>
    <row r="424" spans="1:64" ht="15">
      <c r="A424" s="64" t="s">
        <v>432</v>
      </c>
      <c r="B424" s="64" t="s">
        <v>432</v>
      </c>
      <c r="C424" s="65" t="s">
        <v>6165</v>
      </c>
      <c r="D424" s="66">
        <v>10</v>
      </c>
      <c r="E424" s="67" t="s">
        <v>136</v>
      </c>
      <c r="F424" s="68">
        <v>12</v>
      </c>
      <c r="G424" s="65"/>
      <c r="H424" s="69"/>
      <c r="I424" s="70"/>
      <c r="J424" s="70"/>
      <c r="K424" s="34" t="s">
        <v>65</v>
      </c>
      <c r="L424" s="77">
        <v>424</v>
      </c>
      <c r="M424" s="77"/>
      <c r="N424" s="72"/>
      <c r="O424" s="79" t="s">
        <v>176</v>
      </c>
      <c r="P424" s="81">
        <v>43754.64244212963</v>
      </c>
      <c r="Q424" s="79" t="s">
        <v>844</v>
      </c>
      <c r="R424" s="82" t="s">
        <v>911</v>
      </c>
      <c r="S424" s="79" t="s">
        <v>928</v>
      </c>
      <c r="T424" s="79" t="s">
        <v>989</v>
      </c>
      <c r="U424" s="82" t="s">
        <v>1021</v>
      </c>
      <c r="V424" s="82" t="s">
        <v>1021</v>
      </c>
      <c r="W424" s="81">
        <v>43754.64244212963</v>
      </c>
      <c r="X424" s="82" t="s">
        <v>1536</v>
      </c>
      <c r="Y424" s="79"/>
      <c r="Z424" s="79"/>
      <c r="AA424" s="85" t="s">
        <v>1852</v>
      </c>
      <c r="AB424" s="79"/>
      <c r="AC424" s="79" t="b">
        <v>0</v>
      </c>
      <c r="AD424" s="79">
        <v>1</v>
      </c>
      <c r="AE424" s="85" t="s">
        <v>1939</v>
      </c>
      <c r="AF424" s="79" t="b">
        <v>0</v>
      </c>
      <c r="AG424" s="79" t="s">
        <v>2020</v>
      </c>
      <c r="AH424" s="79"/>
      <c r="AI424" s="85" t="s">
        <v>1939</v>
      </c>
      <c r="AJ424" s="79" t="b">
        <v>0</v>
      </c>
      <c r="AK424" s="79">
        <v>1</v>
      </c>
      <c r="AL424" s="85" t="s">
        <v>1939</v>
      </c>
      <c r="AM424" s="79" t="s">
        <v>2045</v>
      </c>
      <c r="AN424" s="79" t="b">
        <v>0</v>
      </c>
      <c r="AO424" s="85" t="s">
        <v>1852</v>
      </c>
      <c r="AP424" s="79" t="s">
        <v>176</v>
      </c>
      <c r="AQ424" s="79">
        <v>0</v>
      </c>
      <c r="AR424" s="79">
        <v>0</v>
      </c>
      <c r="AS424" s="79"/>
      <c r="AT424" s="79"/>
      <c r="AU424" s="79"/>
      <c r="AV424" s="79"/>
      <c r="AW424" s="79"/>
      <c r="AX424" s="79"/>
      <c r="AY424" s="79"/>
      <c r="AZ424" s="79"/>
      <c r="BA424">
        <v>9</v>
      </c>
      <c r="BB424" s="78" t="str">
        <f>REPLACE(INDEX(GroupVertices[Group],MATCH(Edges[[#This Row],[Vertex 1]],GroupVertices[Vertex],0)),1,1,"")</f>
        <v>5</v>
      </c>
      <c r="BC424" s="78" t="str">
        <f>REPLACE(INDEX(GroupVertices[Group],MATCH(Edges[[#This Row],[Vertex 2]],GroupVertices[Vertex],0)),1,1,"")</f>
        <v>5</v>
      </c>
      <c r="BD424" s="48">
        <v>1</v>
      </c>
      <c r="BE424" s="49">
        <v>2.1739130434782608</v>
      </c>
      <c r="BF424" s="48">
        <v>2</v>
      </c>
      <c r="BG424" s="49">
        <v>4.3478260869565215</v>
      </c>
      <c r="BH424" s="48">
        <v>0</v>
      </c>
      <c r="BI424" s="49">
        <v>0</v>
      </c>
      <c r="BJ424" s="48">
        <v>43</v>
      </c>
      <c r="BK424" s="49">
        <v>93.47826086956522</v>
      </c>
      <c r="BL424" s="48">
        <v>46</v>
      </c>
    </row>
    <row r="425" spans="1:64" ht="15">
      <c r="A425" s="64" t="s">
        <v>432</v>
      </c>
      <c r="B425" s="64" t="s">
        <v>432</v>
      </c>
      <c r="C425" s="65" t="s">
        <v>6165</v>
      </c>
      <c r="D425" s="66">
        <v>10</v>
      </c>
      <c r="E425" s="67" t="s">
        <v>136</v>
      </c>
      <c r="F425" s="68">
        <v>12</v>
      </c>
      <c r="G425" s="65"/>
      <c r="H425" s="69"/>
      <c r="I425" s="70"/>
      <c r="J425" s="70"/>
      <c r="K425" s="34" t="s">
        <v>65</v>
      </c>
      <c r="L425" s="77">
        <v>425</v>
      </c>
      <c r="M425" s="77"/>
      <c r="N425" s="72"/>
      <c r="O425" s="79" t="s">
        <v>176</v>
      </c>
      <c r="P425" s="81">
        <v>43755.64241898148</v>
      </c>
      <c r="Q425" s="79" t="s">
        <v>845</v>
      </c>
      <c r="R425" s="82" t="s">
        <v>909</v>
      </c>
      <c r="S425" s="79" t="s">
        <v>943</v>
      </c>
      <c r="T425" s="79" t="s">
        <v>990</v>
      </c>
      <c r="U425" s="82" t="s">
        <v>1022</v>
      </c>
      <c r="V425" s="82" t="s">
        <v>1022</v>
      </c>
      <c r="W425" s="81">
        <v>43755.64241898148</v>
      </c>
      <c r="X425" s="82" t="s">
        <v>1537</v>
      </c>
      <c r="Y425" s="79"/>
      <c r="Z425" s="79"/>
      <c r="AA425" s="85" t="s">
        <v>1853</v>
      </c>
      <c r="AB425" s="79"/>
      <c r="AC425" s="79" t="b">
        <v>0</v>
      </c>
      <c r="AD425" s="79">
        <v>0</v>
      </c>
      <c r="AE425" s="85" t="s">
        <v>1939</v>
      </c>
      <c r="AF425" s="79" t="b">
        <v>0</v>
      </c>
      <c r="AG425" s="79" t="s">
        <v>2020</v>
      </c>
      <c r="AH425" s="79"/>
      <c r="AI425" s="85" t="s">
        <v>1939</v>
      </c>
      <c r="AJ425" s="79" t="b">
        <v>0</v>
      </c>
      <c r="AK425" s="79">
        <v>0</v>
      </c>
      <c r="AL425" s="85" t="s">
        <v>1939</v>
      </c>
      <c r="AM425" s="79" t="s">
        <v>2045</v>
      </c>
      <c r="AN425" s="79" t="b">
        <v>0</v>
      </c>
      <c r="AO425" s="85" t="s">
        <v>1853</v>
      </c>
      <c r="AP425" s="79" t="s">
        <v>176</v>
      </c>
      <c r="AQ425" s="79">
        <v>0</v>
      </c>
      <c r="AR425" s="79">
        <v>0</v>
      </c>
      <c r="AS425" s="79"/>
      <c r="AT425" s="79"/>
      <c r="AU425" s="79"/>
      <c r="AV425" s="79"/>
      <c r="AW425" s="79"/>
      <c r="AX425" s="79"/>
      <c r="AY425" s="79"/>
      <c r="AZ425" s="79"/>
      <c r="BA425">
        <v>9</v>
      </c>
      <c r="BB425" s="78" t="str">
        <f>REPLACE(INDEX(GroupVertices[Group],MATCH(Edges[[#This Row],[Vertex 1]],GroupVertices[Vertex],0)),1,1,"")</f>
        <v>5</v>
      </c>
      <c r="BC425" s="78" t="str">
        <f>REPLACE(INDEX(GroupVertices[Group],MATCH(Edges[[#This Row],[Vertex 2]],GroupVertices[Vertex],0)),1,1,"")</f>
        <v>5</v>
      </c>
      <c r="BD425" s="48">
        <v>3</v>
      </c>
      <c r="BE425" s="49">
        <v>14.285714285714286</v>
      </c>
      <c r="BF425" s="48">
        <v>1</v>
      </c>
      <c r="BG425" s="49">
        <v>4.761904761904762</v>
      </c>
      <c r="BH425" s="48">
        <v>0</v>
      </c>
      <c r="BI425" s="49">
        <v>0</v>
      </c>
      <c r="BJ425" s="48">
        <v>17</v>
      </c>
      <c r="BK425" s="49">
        <v>80.95238095238095</v>
      </c>
      <c r="BL425" s="48">
        <v>21</v>
      </c>
    </row>
    <row r="426" spans="1:64" ht="15">
      <c r="A426" s="64" t="s">
        <v>433</v>
      </c>
      <c r="B426" s="64" t="s">
        <v>433</v>
      </c>
      <c r="C426" s="65" t="s">
        <v>6165</v>
      </c>
      <c r="D426" s="66">
        <v>10</v>
      </c>
      <c r="E426" s="67" t="s">
        <v>136</v>
      </c>
      <c r="F426" s="68">
        <v>12</v>
      </c>
      <c r="G426" s="65"/>
      <c r="H426" s="69"/>
      <c r="I426" s="70"/>
      <c r="J426" s="70"/>
      <c r="K426" s="34" t="s">
        <v>65</v>
      </c>
      <c r="L426" s="77">
        <v>426</v>
      </c>
      <c r="M426" s="77"/>
      <c r="N426" s="72"/>
      <c r="O426" s="79" t="s">
        <v>176</v>
      </c>
      <c r="P426" s="81">
        <v>43753.78267361111</v>
      </c>
      <c r="Q426" s="79" t="s">
        <v>846</v>
      </c>
      <c r="R426" s="82" t="s">
        <v>912</v>
      </c>
      <c r="S426" s="79" t="s">
        <v>929</v>
      </c>
      <c r="T426" s="79"/>
      <c r="U426" s="82" t="s">
        <v>1023</v>
      </c>
      <c r="V426" s="82" t="s">
        <v>1023</v>
      </c>
      <c r="W426" s="81">
        <v>43753.78267361111</v>
      </c>
      <c r="X426" s="82" t="s">
        <v>1538</v>
      </c>
      <c r="Y426" s="79"/>
      <c r="Z426" s="79"/>
      <c r="AA426" s="85" t="s">
        <v>1854</v>
      </c>
      <c r="AB426" s="79"/>
      <c r="AC426" s="79" t="b">
        <v>0</v>
      </c>
      <c r="AD426" s="79">
        <v>0</v>
      </c>
      <c r="AE426" s="85" t="s">
        <v>1939</v>
      </c>
      <c r="AF426" s="79" t="b">
        <v>0</v>
      </c>
      <c r="AG426" s="79" t="s">
        <v>2020</v>
      </c>
      <c r="AH426" s="79"/>
      <c r="AI426" s="85" t="s">
        <v>1939</v>
      </c>
      <c r="AJ426" s="79" t="b">
        <v>0</v>
      </c>
      <c r="AK426" s="79">
        <v>0</v>
      </c>
      <c r="AL426" s="85" t="s">
        <v>1939</v>
      </c>
      <c r="AM426" s="79" t="s">
        <v>2054</v>
      </c>
      <c r="AN426" s="79" t="b">
        <v>0</v>
      </c>
      <c r="AO426" s="85" t="s">
        <v>1854</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v>0</v>
      </c>
      <c r="BE426" s="49">
        <v>0</v>
      </c>
      <c r="BF426" s="48">
        <v>1</v>
      </c>
      <c r="BG426" s="49">
        <v>7.6923076923076925</v>
      </c>
      <c r="BH426" s="48">
        <v>0</v>
      </c>
      <c r="BI426" s="49">
        <v>0</v>
      </c>
      <c r="BJ426" s="48">
        <v>12</v>
      </c>
      <c r="BK426" s="49">
        <v>92.3076923076923</v>
      </c>
      <c r="BL426" s="48">
        <v>13</v>
      </c>
    </row>
    <row r="427" spans="1:64" ht="15">
      <c r="A427" s="64" t="s">
        <v>433</v>
      </c>
      <c r="B427" s="64" t="s">
        <v>433</v>
      </c>
      <c r="C427" s="65" t="s">
        <v>6165</v>
      </c>
      <c r="D427" s="66">
        <v>10</v>
      </c>
      <c r="E427" s="67" t="s">
        <v>136</v>
      </c>
      <c r="F427" s="68">
        <v>12</v>
      </c>
      <c r="G427" s="65"/>
      <c r="H427" s="69"/>
      <c r="I427" s="70"/>
      <c r="J427" s="70"/>
      <c r="K427" s="34" t="s">
        <v>65</v>
      </c>
      <c r="L427" s="77">
        <v>427</v>
      </c>
      <c r="M427" s="77"/>
      <c r="N427" s="72"/>
      <c r="O427" s="79" t="s">
        <v>176</v>
      </c>
      <c r="P427" s="81">
        <v>43754.57885416667</v>
      </c>
      <c r="Q427" s="79" t="s">
        <v>847</v>
      </c>
      <c r="R427" s="82" t="s">
        <v>913</v>
      </c>
      <c r="S427" s="79" t="s">
        <v>929</v>
      </c>
      <c r="T427" s="79"/>
      <c r="U427" s="82" t="s">
        <v>1024</v>
      </c>
      <c r="V427" s="82" t="s">
        <v>1024</v>
      </c>
      <c r="W427" s="81">
        <v>43754.57885416667</v>
      </c>
      <c r="X427" s="82" t="s">
        <v>1539</v>
      </c>
      <c r="Y427" s="79"/>
      <c r="Z427" s="79"/>
      <c r="AA427" s="85" t="s">
        <v>1855</v>
      </c>
      <c r="AB427" s="79"/>
      <c r="AC427" s="79" t="b">
        <v>0</v>
      </c>
      <c r="AD427" s="79">
        <v>0</v>
      </c>
      <c r="AE427" s="85" t="s">
        <v>1939</v>
      </c>
      <c r="AF427" s="79" t="b">
        <v>0</v>
      </c>
      <c r="AG427" s="79" t="s">
        <v>2020</v>
      </c>
      <c r="AH427" s="79"/>
      <c r="AI427" s="85" t="s">
        <v>1939</v>
      </c>
      <c r="AJ427" s="79" t="b">
        <v>0</v>
      </c>
      <c r="AK427" s="79">
        <v>0</v>
      </c>
      <c r="AL427" s="85" t="s">
        <v>1939</v>
      </c>
      <c r="AM427" s="79" t="s">
        <v>2054</v>
      </c>
      <c r="AN427" s="79" t="b">
        <v>0</v>
      </c>
      <c r="AO427" s="85" t="s">
        <v>1855</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433</v>
      </c>
      <c r="B428" s="64" t="s">
        <v>433</v>
      </c>
      <c r="C428" s="65" t="s">
        <v>6165</v>
      </c>
      <c r="D428" s="66">
        <v>10</v>
      </c>
      <c r="E428" s="67" t="s">
        <v>136</v>
      </c>
      <c r="F428" s="68">
        <v>12</v>
      </c>
      <c r="G428" s="65"/>
      <c r="H428" s="69"/>
      <c r="I428" s="70"/>
      <c r="J428" s="70"/>
      <c r="K428" s="34" t="s">
        <v>65</v>
      </c>
      <c r="L428" s="77">
        <v>428</v>
      </c>
      <c r="M428" s="77"/>
      <c r="N428" s="72"/>
      <c r="O428" s="79" t="s">
        <v>176</v>
      </c>
      <c r="P428" s="81">
        <v>43755.45075231481</v>
      </c>
      <c r="Q428" s="79" t="s">
        <v>848</v>
      </c>
      <c r="R428" s="82" t="s">
        <v>914</v>
      </c>
      <c r="S428" s="79" t="s">
        <v>929</v>
      </c>
      <c r="T428" s="79"/>
      <c r="U428" s="82" t="s">
        <v>1025</v>
      </c>
      <c r="V428" s="82" t="s">
        <v>1025</v>
      </c>
      <c r="W428" s="81">
        <v>43755.45075231481</v>
      </c>
      <c r="X428" s="82" t="s">
        <v>1540</v>
      </c>
      <c r="Y428" s="79"/>
      <c r="Z428" s="79"/>
      <c r="AA428" s="85" t="s">
        <v>1856</v>
      </c>
      <c r="AB428" s="79"/>
      <c r="AC428" s="79" t="b">
        <v>0</v>
      </c>
      <c r="AD428" s="79">
        <v>0</v>
      </c>
      <c r="AE428" s="85" t="s">
        <v>1939</v>
      </c>
      <c r="AF428" s="79" t="b">
        <v>0</v>
      </c>
      <c r="AG428" s="79" t="s">
        <v>2020</v>
      </c>
      <c r="AH428" s="79"/>
      <c r="AI428" s="85" t="s">
        <v>1939</v>
      </c>
      <c r="AJ428" s="79" t="b">
        <v>0</v>
      </c>
      <c r="AK428" s="79">
        <v>0</v>
      </c>
      <c r="AL428" s="85" t="s">
        <v>1939</v>
      </c>
      <c r="AM428" s="79" t="s">
        <v>2054</v>
      </c>
      <c r="AN428" s="79" t="b">
        <v>0</v>
      </c>
      <c r="AO428" s="85" t="s">
        <v>1856</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12</v>
      </c>
      <c r="BK428" s="49">
        <v>100</v>
      </c>
      <c r="BL428" s="48">
        <v>12</v>
      </c>
    </row>
    <row r="429" spans="1:64" ht="15">
      <c r="A429" s="64" t="s">
        <v>433</v>
      </c>
      <c r="B429" s="64" t="s">
        <v>433</v>
      </c>
      <c r="C429" s="65" t="s">
        <v>6165</v>
      </c>
      <c r="D429" s="66">
        <v>10</v>
      </c>
      <c r="E429" s="67" t="s">
        <v>136</v>
      </c>
      <c r="F429" s="68">
        <v>12</v>
      </c>
      <c r="G429" s="65"/>
      <c r="H429" s="69"/>
      <c r="I429" s="70"/>
      <c r="J429" s="70"/>
      <c r="K429" s="34" t="s">
        <v>65</v>
      </c>
      <c r="L429" s="77">
        <v>429</v>
      </c>
      <c r="M429" s="77"/>
      <c r="N429" s="72"/>
      <c r="O429" s="79" t="s">
        <v>176</v>
      </c>
      <c r="P429" s="81">
        <v>43755.67329861111</v>
      </c>
      <c r="Q429" s="79" t="s">
        <v>849</v>
      </c>
      <c r="R429" s="82" t="s">
        <v>915</v>
      </c>
      <c r="S429" s="79" t="s">
        <v>929</v>
      </c>
      <c r="T429" s="79"/>
      <c r="U429" s="82" t="s">
        <v>1026</v>
      </c>
      <c r="V429" s="82" t="s">
        <v>1026</v>
      </c>
      <c r="W429" s="81">
        <v>43755.67329861111</v>
      </c>
      <c r="X429" s="82" t="s">
        <v>1541</v>
      </c>
      <c r="Y429" s="79"/>
      <c r="Z429" s="79"/>
      <c r="AA429" s="85" t="s">
        <v>1857</v>
      </c>
      <c r="AB429" s="79"/>
      <c r="AC429" s="79" t="b">
        <v>0</v>
      </c>
      <c r="AD429" s="79">
        <v>0</v>
      </c>
      <c r="AE429" s="85" t="s">
        <v>1939</v>
      </c>
      <c r="AF429" s="79" t="b">
        <v>0</v>
      </c>
      <c r="AG429" s="79" t="s">
        <v>2020</v>
      </c>
      <c r="AH429" s="79"/>
      <c r="AI429" s="85" t="s">
        <v>1939</v>
      </c>
      <c r="AJ429" s="79" t="b">
        <v>0</v>
      </c>
      <c r="AK429" s="79">
        <v>0</v>
      </c>
      <c r="AL429" s="85" t="s">
        <v>1939</v>
      </c>
      <c r="AM429" s="79" t="s">
        <v>2054</v>
      </c>
      <c r="AN429" s="79" t="b">
        <v>0</v>
      </c>
      <c r="AO429" s="85" t="s">
        <v>1857</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6.666666666666667</v>
      </c>
      <c r="BF429" s="48">
        <v>0</v>
      </c>
      <c r="BG429" s="49">
        <v>0</v>
      </c>
      <c r="BH429" s="48">
        <v>0</v>
      </c>
      <c r="BI429" s="49">
        <v>0</v>
      </c>
      <c r="BJ429" s="48">
        <v>14</v>
      </c>
      <c r="BK429" s="49">
        <v>93.33333333333333</v>
      </c>
      <c r="BL429" s="48">
        <v>15</v>
      </c>
    </row>
    <row r="430" spans="1:64" ht="15">
      <c r="A430" s="64" t="s">
        <v>434</v>
      </c>
      <c r="B430" s="64" t="s">
        <v>576</v>
      </c>
      <c r="C430" s="65" t="s">
        <v>6162</v>
      </c>
      <c r="D430" s="66">
        <v>3</v>
      </c>
      <c r="E430" s="67" t="s">
        <v>132</v>
      </c>
      <c r="F430" s="68">
        <v>35</v>
      </c>
      <c r="G430" s="65"/>
      <c r="H430" s="69"/>
      <c r="I430" s="70"/>
      <c r="J430" s="70"/>
      <c r="K430" s="34" t="s">
        <v>65</v>
      </c>
      <c r="L430" s="77">
        <v>430</v>
      </c>
      <c r="M430" s="77"/>
      <c r="N430" s="72"/>
      <c r="O430" s="79" t="s">
        <v>592</v>
      </c>
      <c r="P430" s="81">
        <v>43755.71414351852</v>
      </c>
      <c r="Q430" s="79" t="s">
        <v>850</v>
      </c>
      <c r="R430" s="79"/>
      <c r="S430" s="79"/>
      <c r="T430" s="79"/>
      <c r="U430" s="79"/>
      <c r="V430" s="82" t="s">
        <v>1050</v>
      </c>
      <c r="W430" s="81">
        <v>43755.71414351852</v>
      </c>
      <c r="X430" s="82" t="s">
        <v>1542</v>
      </c>
      <c r="Y430" s="79"/>
      <c r="Z430" s="79"/>
      <c r="AA430" s="85" t="s">
        <v>1858</v>
      </c>
      <c r="AB430" s="79"/>
      <c r="AC430" s="79" t="b">
        <v>0</v>
      </c>
      <c r="AD430" s="79">
        <v>0</v>
      </c>
      <c r="AE430" s="85" t="s">
        <v>2015</v>
      </c>
      <c r="AF430" s="79" t="b">
        <v>0</v>
      </c>
      <c r="AG430" s="79" t="s">
        <v>2020</v>
      </c>
      <c r="AH430" s="79"/>
      <c r="AI430" s="85" t="s">
        <v>1939</v>
      </c>
      <c r="AJ430" s="79" t="b">
        <v>0</v>
      </c>
      <c r="AK430" s="79">
        <v>0</v>
      </c>
      <c r="AL430" s="85" t="s">
        <v>1939</v>
      </c>
      <c r="AM430" s="79" t="s">
        <v>2038</v>
      </c>
      <c r="AN430" s="79" t="b">
        <v>0</v>
      </c>
      <c r="AO430" s="85" t="s">
        <v>1858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42</v>
      </c>
      <c r="BC430" s="78" t="str">
        <f>REPLACE(INDEX(GroupVertices[Group],MATCH(Edges[[#This Row],[Vertex 2]],GroupVertices[Vertex],0)),1,1,"")</f>
        <v>42</v>
      </c>
      <c r="BD430" s="48">
        <v>1</v>
      </c>
      <c r="BE430" s="49">
        <v>2.1739130434782608</v>
      </c>
      <c r="BF430" s="48">
        <v>1</v>
      </c>
      <c r="BG430" s="49">
        <v>2.1739130434782608</v>
      </c>
      <c r="BH430" s="48">
        <v>0</v>
      </c>
      <c r="BI430" s="49">
        <v>0</v>
      </c>
      <c r="BJ430" s="48">
        <v>44</v>
      </c>
      <c r="BK430" s="49">
        <v>95.65217391304348</v>
      </c>
      <c r="BL430" s="48">
        <v>46</v>
      </c>
    </row>
    <row r="431" spans="1:64" ht="15">
      <c r="A431" s="64" t="s">
        <v>435</v>
      </c>
      <c r="B431" s="64" t="s">
        <v>435</v>
      </c>
      <c r="C431" s="65" t="s">
        <v>6162</v>
      </c>
      <c r="D431" s="66">
        <v>3</v>
      </c>
      <c r="E431" s="67" t="s">
        <v>132</v>
      </c>
      <c r="F431" s="68">
        <v>35</v>
      </c>
      <c r="G431" s="65"/>
      <c r="H431" s="69"/>
      <c r="I431" s="70"/>
      <c r="J431" s="70"/>
      <c r="K431" s="34" t="s">
        <v>65</v>
      </c>
      <c r="L431" s="77">
        <v>431</v>
      </c>
      <c r="M431" s="77"/>
      <c r="N431" s="72"/>
      <c r="O431" s="79" t="s">
        <v>176</v>
      </c>
      <c r="P431" s="81">
        <v>43755.872928240744</v>
      </c>
      <c r="Q431" s="79" t="s">
        <v>851</v>
      </c>
      <c r="R431" s="79"/>
      <c r="S431" s="79"/>
      <c r="T431" s="79"/>
      <c r="U431" s="79"/>
      <c r="V431" s="82" t="s">
        <v>1230</v>
      </c>
      <c r="W431" s="81">
        <v>43755.872928240744</v>
      </c>
      <c r="X431" s="82" t="s">
        <v>1543</v>
      </c>
      <c r="Y431" s="79"/>
      <c r="Z431" s="79"/>
      <c r="AA431" s="85" t="s">
        <v>1859</v>
      </c>
      <c r="AB431" s="79"/>
      <c r="AC431" s="79" t="b">
        <v>0</v>
      </c>
      <c r="AD431" s="79">
        <v>1</v>
      </c>
      <c r="AE431" s="85" t="s">
        <v>1939</v>
      </c>
      <c r="AF431" s="79" t="b">
        <v>0</v>
      </c>
      <c r="AG431" s="79" t="s">
        <v>2020</v>
      </c>
      <c r="AH431" s="79"/>
      <c r="AI431" s="85" t="s">
        <v>1939</v>
      </c>
      <c r="AJ431" s="79" t="b">
        <v>0</v>
      </c>
      <c r="AK431" s="79">
        <v>0</v>
      </c>
      <c r="AL431" s="85" t="s">
        <v>1939</v>
      </c>
      <c r="AM431" s="79" t="s">
        <v>2037</v>
      </c>
      <c r="AN431" s="79" t="b">
        <v>0</v>
      </c>
      <c r="AO431" s="85" t="s">
        <v>1859</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13</v>
      </c>
      <c r="BK431" s="49">
        <v>100</v>
      </c>
      <c r="BL431" s="48">
        <v>13</v>
      </c>
    </row>
    <row r="432" spans="1:64" ht="15">
      <c r="A432" s="64" t="s">
        <v>436</v>
      </c>
      <c r="B432" s="64" t="s">
        <v>436</v>
      </c>
      <c r="C432" s="65" t="s">
        <v>6162</v>
      </c>
      <c r="D432" s="66">
        <v>3</v>
      </c>
      <c r="E432" s="67" t="s">
        <v>132</v>
      </c>
      <c r="F432" s="68">
        <v>35</v>
      </c>
      <c r="G432" s="65"/>
      <c r="H432" s="69"/>
      <c r="I432" s="70"/>
      <c r="J432" s="70"/>
      <c r="K432" s="34" t="s">
        <v>65</v>
      </c>
      <c r="L432" s="77">
        <v>432</v>
      </c>
      <c r="M432" s="77"/>
      <c r="N432" s="72"/>
      <c r="O432" s="79" t="s">
        <v>176</v>
      </c>
      <c r="P432" s="81">
        <v>43755.90988425926</v>
      </c>
      <c r="Q432" s="79" t="s">
        <v>852</v>
      </c>
      <c r="R432" s="82" t="s">
        <v>916</v>
      </c>
      <c r="S432" s="79" t="s">
        <v>919</v>
      </c>
      <c r="T432" s="79"/>
      <c r="U432" s="79"/>
      <c r="V432" s="82" t="s">
        <v>1231</v>
      </c>
      <c r="W432" s="81">
        <v>43755.90988425926</v>
      </c>
      <c r="X432" s="82" t="s">
        <v>1544</v>
      </c>
      <c r="Y432" s="79"/>
      <c r="Z432" s="79"/>
      <c r="AA432" s="85" t="s">
        <v>1860</v>
      </c>
      <c r="AB432" s="79"/>
      <c r="AC432" s="79" t="b">
        <v>0</v>
      </c>
      <c r="AD432" s="79">
        <v>0</v>
      </c>
      <c r="AE432" s="85" t="s">
        <v>1939</v>
      </c>
      <c r="AF432" s="79" t="b">
        <v>1</v>
      </c>
      <c r="AG432" s="79" t="s">
        <v>2020</v>
      </c>
      <c r="AH432" s="79"/>
      <c r="AI432" s="85" t="s">
        <v>2034</v>
      </c>
      <c r="AJ432" s="79" t="b">
        <v>0</v>
      </c>
      <c r="AK432" s="79">
        <v>0</v>
      </c>
      <c r="AL432" s="85" t="s">
        <v>1939</v>
      </c>
      <c r="AM432" s="79" t="s">
        <v>2037</v>
      </c>
      <c r="AN432" s="79" t="b">
        <v>0</v>
      </c>
      <c r="AO432" s="85" t="s">
        <v>1860</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v>0</v>
      </c>
      <c r="BE432" s="49">
        <v>0</v>
      </c>
      <c r="BF432" s="48">
        <v>2</v>
      </c>
      <c r="BG432" s="49">
        <v>3.7735849056603774</v>
      </c>
      <c r="BH432" s="48">
        <v>0</v>
      </c>
      <c r="BI432" s="49">
        <v>0</v>
      </c>
      <c r="BJ432" s="48">
        <v>51</v>
      </c>
      <c r="BK432" s="49">
        <v>96.22641509433963</v>
      </c>
      <c r="BL432" s="48">
        <v>53</v>
      </c>
    </row>
    <row r="433" spans="1:64" ht="15">
      <c r="A433" s="64" t="s">
        <v>437</v>
      </c>
      <c r="B433" s="64" t="s">
        <v>577</v>
      </c>
      <c r="C433" s="65" t="s">
        <v>6162</v>
      </c>
      <c r="D433" s="66">
        <v>3</v>
      </c>
      <c r="E433" s="67" t="s">
        <v>132</v>
      </c>
      <c r="F433" s="68">
        <v>35</v>
      </c>
      <c r="G433" s="65"/>
      <c r="H433" s="69"/>
      <c r="I433" s="70"/>
      <c r="J433" s="70"/>
      <c r="K433" s="34" t="s">
        <v>65</v>
      </c>
      <c r="L433" s="77">
        <v>433</v>
      </c>
      <c r="M433" s="77"/>
      <c r="N433" s="72"/>
      <c r="O433" s="79" t="s">
        <v>591</v>
      </c>
      <c r="P433" s="81">
        <v>43744.71163194445</v>
      </c>
      <c r="Q433" s="79" t="s">
        <v>853</v>
      </c>
      <c r="R433" s="82" t="s">
        <v>917</v>
      </c>
      <c r="S433" s="79" t="s">
        <v>928</v>
      </c>
      <c r="T433" s="79"/>
      <c r="U433" s="79"/>
      <c r="V433" s="82" t="s">
        <v>1232</v>
      </c>
      <c r="W433" s="81">
        <v>43744.71163194445</v>
      </c>
      <c r="X433" s="82" t="s">
        <v>1545</v>
      </c>
      <c r="Y433" s="79"/>
      <c r="Z433" s="79"/>
      <c r="AA433" s="85" t="s">
        <v>1861</v>
      </c>
      <c r="AB433" s="85" t="s">
        <v>1934</v>
      </c>
      <c r="AC433" s="79" t="b">
        <v>0</v>
      </c>
      <c r="AD433" s="79">
        <v>1</v>
      </c>
      <c r="AE433" s="85" t="s">
        <v>2016</v>
      </c>
      <c r="AF433" s="79" t="b">
        <v>0</v>
      </c>
      <c r="AG433" s="79" t="s">
        <v>2020</v>
      </c>
      <c r="AH433" s="79"/>
      <c r="AI433" s="85" t="s">
        <v>1939</v>
      </c>
      <c r="AJ433" s="79" t="b">
        <v>0</v>
      </c>
      <c r="AK433" s="79">
        <v>1</v>
      </c>
      <c r="AL433" s="85" t="s">
        <v>1939</v>
      </c>
      <c r="AM433" s="79" t="s">
        <v>2038</v>
      </c>
      <c r="AN433" s="79" t="b">
        <v>0</v>
      </c>
      <c r="AO433" s="85" t="s">
        <v>1934</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437</v>
      </c>
      <c r="B434" s="64" t="s">
        <v>578</v>
      </c>
      <c r="C434" s="65" t="s">
        <v>6162</v>
      </c>
      <c r="D434" s="66">
        <v>3</v>
      </c>
      <c r="E434" s="67" t="s">
        <v>132</v>
      </c>
      <c r="F434" s="68">
        <v>35</v>
      </c>
      <c r="G434" s="65"/>
      <c r="H434" s="69"/>
      <c r="I434" s="70"/>
      <c r="J434" s="70"/>
      <c r="K434" s="34" t="s">
        <v>65</v>
      </c>
      <c r="L434" s="77">
        <v>434</v>
      </c>
      <c r="M434" s="77"/>
      <c r="N434" s="72"/>
      <c r="O434" s="79" t="s">
        <v>591</v>
      </c>
      <c r="P434" s="81">
        <v>43744.71163194445</v>
      </c>
      <c r="Q434" s="79" t="s">
        <v>853</v>
      </c>
      <c r="R434" s="82" t="s">
        <v>917</v>
      </c>
      <c r="S434" s="79" t="s">
        <v>928</v>
      </c>
      <c r="T434" s="79"/>
      <c r="U434" s="79"/>
      <c r="V434" s="82" t="s">
        <v>1232</v>
      </c>
      <c r="W434" s="81">
        <v>43744.71163194445</v>
      </c>
      <c r="X434" s="82" t="s">
        <v>1545</v>
      </c>
      <c r="Y434" s="79"/>
      <c r="Z434" s="79"/>
      <c r="AA434" s="85" t="s">
        <v>1861</v>
      </c>
      <c r="AB434" s="85" t="s">
        <v>1934</v>
      </c>
      <c r="AC434" s="79" t="b">
        <v>0</v>
      </c>
      <c r="AD434" s="79">
        <v>1</v>
      </c>
      <c r="AE434" s="85" t="s">
        <v>2016</v>
      </c>
      <c r="AF434" s="79" t="b">
        <v>0</v>
      </c>
      <c r="AG434" s="79" t="s">
        <v>2020</v>
      </c>
      <c r="AH434" s="79"/>
      <c r="AI434" s="85" t="s">
        <v>1939</v>
      </c>
      <c r="AJ434" s="79" t="b">
        <v>0</v>
      </c>
      <c r="AK434" s="79">
        <v>1</v>
      </c>
      <c r="AL434" s="85" t="s">
        <v>1939</v>
      </c>
      <c r="AM434" s="79" t="s">
        <v>2038</v>
      </c>
      <c r="AN434" s="79" t="b">
        <v>0</v>
      </c>
      <c r="AO434" s="85" t="s">
        <v>1934</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1</v>
      </c>
      <c r="BE434" s="49">
        <v>2.0833333333333335</v>
      </c>
      <c r="BF434" s="48">
        <v>2</v>
      </c>
      <c r="BG434" s="49">
        <v>4.166666666666667</v>
      </c>
      <c r="BH434" s="48">
        <v>0</v>
      </c>
      <c r="BI434" s="49">
        <v>0</v>
      </c>
      <c r="BJ434" s="48">
        <v>45</v>
      </c>
      <c r="BK434" s="49">
        <v>93.75</v>
      </c>
      <c r="BL434" s="48">
        <v>48</v>
      </c>
    </row>
    <row r="435" spans="1:64" ht="15">
      <c r="A435" s="64" t="s">
        <v>437</v>
      </c>
      <c r="B435" s="64" t="s">
        <v>469</v>
      </c>
      <c r="C435" s="65" t="s">
        <v>6162</v>
      </c>
      <c r="D435" s="66">
        <v>3</v>
      </c>
      <c r="E435" s="67" t="s">
        <v>132</v>
      </c>
      <c r="F435" s="68">
        <v>35</v>
      </c>
      <c r="G435" s="65"/>
      <c r="H435" s="69"/>
      <c r="I435" s="70"/>
      <c r="J435" s="70"/>
      <c r="K435" s="34" t="s">
        <v>65</v>
      </c>
      <c r="L435" s="77">
        <v>435</v>
      </c>
      <c r="M435" s="77"/>
      <c r="N435" s="72"/>
      <c r="O435" s="79" t="s">
        <v>591</v>
      </c>
      <c r="P435" s="81">
        <v>43744.71163194445</v>
      </c>
      <c r="Q435" s="79" t="s">
        <v>853</v>
      </c>
      <c r="R435" s="82" t="s">
        <v>917</v>
      </c>
      <c r="S435" s="79" t="s">
        <v>928</v>
      </c>
      <c r="T435" s="79"/>
      <c r="U435" s="79"/>
      <c r="V435" s="82" t="s">
        <v>1232</v>
      </c>
      <c r="W435" s="81">
        <v>43744.71163194445</v>
      </c>
      <c r="X435" s="82" t="s">
        <v>1545</v>
      </c>
      <c r="Y435" s="79"/>
      <c r="Z435" s="79"/>
      <c r="AA435" s="85" t="s">
        <v>1861</v>
      </c>
      <c r="AB435" s="85" t="s">
        <v>1934</v>
      </c>
      <c r="AC435" s="79" t="b">
        <v>0</v>
      </c>
      <c r="AD435" s="79">
        <v>1</v>
      </c>
      <c r="AE435" s="85" t="s">
        <v>2016</v>
      </c>
      <c r="AF435" s="79" t="b">
        <v>0</v>
      </c>
      <c r="AG435" s="79" t="s">
        <v>2020</v>
      </c>
      <c r="AH435" s="79"/>
      <c r="AI435" s="85" t="s">
        <v>1939</v>
      </c>
      <c r="AJ435" s="79" t="b">
        <v>0</v>
      </c>
      <c r="AK435" s="79">
        <v>1</v>
      </c>
      <c r="AL435" s="85" t="s">
        <v>1939</v>
      </c>
      <c r="AM435" s="79" t="s">
        <v>2038</v>
      </c>
      <c r="AN435" s="79" t="b">
        <v>0</v>
      </c>
      <c r="AO435" s="85" t="s">
        <v>1934</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437</v>
      </c>
      <c r="B436" s="64" t="s">
        <v>470</v>
      </c>
      <c r="C436" s="65" t="s">
        <v>6162</v>
      </c>
      <c r="D436" s="66">
        <v>3</v>
      </c>
      <c r="E436" s="67" t="s">
        <v>132</v>
      </c>
      <c r="F436" s="68">
        <v>35</v>
      </c>
      <c r="G436" s="65"/>
      <c r="H436" s="69"/>
      <c r="I436" s="70"/>
      <c r="J436" s="70"/>
      <c r="K436" s="34" t="s">
        <v>65</v>
      </c>
      <c r="L436" s="77">
        <v>436</v>
      </c>
      <c r="M436" s="77"/>
      <c r="N436" s="72"/>
      <c r="O436" s="79" t="s">
        <v>591</v>
      </c>
      <c r="P436" s="81">
        <v>43744.71163194445</v>
      </c>
      <c r="Q436" s="79" t="s">
        <v>853</v>
      </c>
      <c r="R436" s="82" t="s">
        <v>917</v>
      </c>
      <c r="S436" s="79" t="s">
        <v>928</v>
      </c>
      <c r="T436" s="79"/>
      <c r="U436" s="79"/>
      <c r="V436" s="82" t="s">
        <v>1232</v>
      </c>
      <c r="W436" s="81">
        <v>43744.71163194445</v>
      </c>
      <c r="X436" s="82" t="s">
        <v>1545</v>
      </c>
      <c r="Y436" s="79"/>
      <c r="Z436" s="79"/>
      <c r="AA436" s="85" t="s">
        <v>1861</v>
      </c>
      <c r="AB436" s="85" t="s">
        <v>1934</v>
      </c>
      <c r="AC436" s="79" t="b">
        <v>0</v>
      </c>
      <c r="AD436" s="79">
        <v>1</v>
      </c>
      <c r="AE436" s="85" t="s">
        <v>2016</v>
      </c>
      <c r="AF436" s="79" t="b">
        <v>0</v>
      </c>
      <c r="AG436" s="79" t="s">
        <v>2020</v>
      </c>
      <c r="AH436" s="79"/>
      <c r="AI436" s="85" t="s">
        <v>1939</v>
      </c>
      <c r="AJ436" s="79" t="b">
        <v>0</v>
      </c>
      <c r="AK436" s="79">
        <v>1</v>
      </c>
      <c r="AL436" s="85" t="s">
        <v>1939</v>
      </c>
      <c r="AM436" s="79" t="s">
        <v>2038</v>
      </c>
      <c r="AN436" s="79" t="b">
        <v>0</v>
      </c>
      <c r="AO436" s="85" t="s">
        <v>1934</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437</v>
      </c>
      <c r="B437" s="64" t="s">
        <v>471</v>
      </c>
      <c r="C437" s="65" t="s">
        <v>6162</v>
      </c>
      <c r="D437" s="66">
        <v>3</v>
      </c>
      <c r="E437" s="67" t="s">
        <v>132</v>
      </c>
      <c r="F437" s="68">
        <v>35</v>
      </c>
      <c r="G437" s="65"/>
      <c r="H437" s="69"/>
      <c r="I437" s="70"/>
      <c r="J437" s="70"/>
      <c r="K437" s="34" t="s">
        <v>65</v>
      </c>
      <c r="L437" s="77">
        <v>437</v>
      </c>
      <c r="M437" s="77"/>
      <c r="N437" s="72"/>
      <c r="O437" s="79" t="s">
        <v>591</v>
      </c>
      <c r="P437" s="81">
        <v>43744.71163194445</v>
      </c>
      <c r="Q437" s="79" t="s">
        <v>853</v>
      </c>
      <c r="R437" s="82" t="s">
        <v>917</v>
      </c>
      <c r="S437" s="79" t="s">
        <v>928</v>
      </c>
      <c r="T437" s="79"/>
      <c r="U437" s="79"/>
      <c r="V437" s="82" t="s">
        <v>1232</v>
      </c>
      <c r="W437" s="81">
        <v>43744.71163194445</v>
      </c>
      <c r="X437" s="82" t="s">
        <v>1545</v>
      </c>
      <c r="Y437" s="79"/>
      <c r="Z437" s="79"/>
      <c r="AA437" s="85" t="s">
        <v>1861</v>
      </c>
      <c r="AB437" s="85" t="s">
        <v>1934</v>
      </c>
      <c r="AC437" s="79" t="b">
        <v>0</v>
      </c>
      <c r="AD437" s="79">
        <v>1</v>
      </c>
      <c r="AE437" s="85" t="s">
        <v>2016</v>
      </c>
      <c r="AF437" s="79" t="b">
        <v>0</v>
      </c>
      <c r="AG437" s="79" t="s">
        <v>2020</v>
      </c>
      <c r="AH437" s="79"/>
      <c r="AI437" s="85" t="s">
        <v>1939</v>
      </c>
      <c r="AJ437" s="79" t="b">
        <v>0</v>
      </c>
      <c r="AK437" s="79">
        <v>1</v>
      </c>
      <c r="AL437" s="85" t="s">
        <v>1939</v>
      </c>
      <c r="AM437" s="79" t="s">
        <v>2038</v>
      </c>
      <c r="AN437" s="79" t="b">
        <v>0</v>
      </c>
      <c r="AO437" s="85" t="s">
        <v>1934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437</v>
      </c>
      <c r="B438" s="64" t="s">
        <v>472</v>
      </c>
      <c r="C438" s="65" t="s">
        <v>6162</v>
      </c>
      <c r="D438" s="66">
        <v>3</v>
      </c>
      <c r="E438" s="67" t="s">
        <v>132</v>
      </c>
      <c r="F438" s="68">
        <v>35</v>
      </c>
      <c r="G438" s="65"/>
      <c r="H438" s="69"/>
      <c r="I438" s="70"/>
      <c r="J438" s="70"/>
      <c r="K438" s="34" t="s">
        <v>65</v>
      </c>
      <c r="L438" s="77">
        <v>438</v>
      </c>
      <c r="M438" s="77"/>
      <c r="N438" s="72"/>
      <c r="O438" s="79" t="s">
        <v>591</v>
      </c>
      <c r="P438" s="81">
        <v>43744.71163194445</v>
      </c>
      <c r="Q438" s="79" t="s">
        <v>853</v>
      </c>
      <c r="R438" s="82" t="s">
        <v>917</v>
      </c>
      <c r="S438" s="79" t="s">
        <v>928</v>
      </c>
      <c r="T438" s="79"/>
      <c r="U438" s="79"/>
      <c r="V438" s="82" t="s">
        <v>1232</v>
      </c>
      <c r="W438" s="81">
        <v>43744.71163194445</v>
      </c>
      <c r="X438" s="82" t="s">
        <v>1545</v>
      </c>
      <c r="Y438" s="79"/>
      <c r="Z438" s="79"/>
      <c r="AA438" s="85" t="s">
        <v>1861</v>
      </c>
      <c r="AB438" s="85" t="s">
        <v>1934</v>
      </c>
      <c r="AC438" s="79" t="b">
        <v>0</v>
      </c>
      <c r="AD438" s="79">
        <v>1</v>
      </c>
      <c r="AE438" s="85" t="s">
        <v>2016</v>
      </c>
      <c r="AF438" s="79" t="b">
        <v>0</v>
      </c>
      <c r="AG438" s="79" t="s">
        <v>2020</v>
      </c>
      <c r="AH438" s="79"/>
      <c r="AI438" s="85" t="s">
        <v>1939</v>
      </c>
      <c r="AJ438" s="79" t="b">
        <v>0</v>
      </c>
      <c r="AK438" s="79">
        <v>1</v>
      </c>
      <c r="AL438" s="85" t="s">
        <v>1939</v>
      </c>
      <c r="AM438" s="79" t="s">
        <v>2038</v>
      </c>
      <c r="AN438" s="79" t="b">
        <v>0</v>
      </c>
      <c r="AO438" s="85" t="s">
        <v>1934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437</v>
      </c>
      <c r="B439" s="64" t="s">
        <v>473</v>
      </c>
      <c r="C439" s="65" t="s">
        <v>6162</v>
      </c>
      <c r="D439" s="66">
        <v>3</v>
      </c>
      <c r="E439" s="67" t="s">
        <v>132</v>
      </c>
      <c r="F439" s="68">
        <v>35</v>
      </c>
      <c r="G439" s="65"/>
      <c r="H439" s="69"/>
      <c r="I439" s="70"/>
      <c r="J439" s="70"/>
      <c r="K439" s="34" t="s">
        <v>65</v>
      </c>
      <c r="L439" s="77">
        <v>439</v>
      </c>
      <c r="M439" s="77"/>
      <c r="N439" s="72"/>
      <c r="O439" s="79" t="s">
        <v>591</v>
      </c>
      <c r="P439" s="81">
        <v>43744.71163194445</v>
      </c>
      <c r="Q439" s="79" t="s">
        <v>853</v>
      </c>
      <c r="R439" s="82" t="s">
        <v>917</v>
      </c>
      <c r="S439" s="79" t="s">
        <v>928</v>
      </c>
      <c r="T439" s="79"/>
      <c r="U439" s="79"/>
      <c r="V439" s="82" t="s">
        <v>1232</v>
      </c>
      <c r="W439" s="81">
        <v>43744.71163194445</v>
      </c>
      <c r="X439" s="82" t="s">
        <v>1545</v>
      </c>
      <c r="Y439" s="79"/>
      <c r="Z439" s="79"/>
      <c r="AA439" s="85" t="s">
        <v>1861</v>
      </c>
      <c r="AB439" s="85" t="s">
        <v>1934</v>
      </c>
      <c r="AC439" s="79" t="b">
        <v>0</v>
      </c>
      <c r="AD439" s="79">
        <v>1</v>
      </c>
      <c r="AE439" s="85" t="s">
        <v>2016</v>
      </c>
      <c r="AF439" s="79" t="b">
        <v>0</v>
      </c>
      <c r="AG439" s="79" t="s">
        <v>2020</v>
      </c>
      <c r="AH439" s="79"/>
      <c r="AI439" s="85" t="s">
        <v>1939</v>
      </c>
      <c r="AJ439" s="79" t="b">
        <v>0</v>
      </c>
      <c r="AK439" s="79">
        <v>1</v>
      </c>
      <c r="AL439" s="85" t="s">
        <v>1939</v>
      </c>
      <c r="AM439" s="79" t="s">
        <v>2038</v>
      </c>
      <c r="AN439" s="79" t="b">
        <v>0</v>
      </c>
      <c r="AO439" s="85" t="s">
        <v>1934</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437</v>
      </c>
      <c r="B440" s="64" t="s">
        <v>474</v>
      </c>
      <c r="C440" s="65" t="s">
        <v>6162</v>
      </c>
      <c r="D440" s="66">
        <v>3</v>
      </c>
      <c r="E440" s="67" t="s">
        <v>132</v>
      </c>
      <c r="F440" s="68">
        <v>35</v>
      </c>
      <c r="G440" s="65"/>
      <c r="H440" s="69"/>
      <c r="I440" s="70"/>
      <c r="J440" s="70"/>
      <c r="K440" s="34" t="s">
        <v>65</v>
      </c>
      <c r="L440" s="77">
        <v>440</v>
      </c>
      <c r="M440" s="77"/>
      <c r="N440" s="72"/>
      <c r="O440" s="79" t="s">
        <v>591</v>
      </c>
      <c r="P440" s="81">
        <v>43744.71163194445</v>
      </c>
      <c r="Q440" s="79" t="s">
        <v>853</v>
      </c>
      <c r="R440" s="82" t="s">
        <v>917</v>
      </c>
      <c r="S440" s="79" t="s">
        <v>928</v>
      </c>
      <c r="T440" s="79"/>
      <c r="U440" s="79"/>
      <c r="V440" s="82" t="s">
        <v>1232</v>
      </c>
      <c r="W440" s="81">
        <v>43744.71163194445</v>
      </c>
      <c r="X440" s="82" t="s">
        <v>1545</v>
      </c>
      <c r="Y440" s="79"/>
      <c r="Z440" s="79"/>
      <c r="AA440" s="85" t="s">
        <v>1861</v>
      </c>
      <c r="AB440" s="85" t="s">
        <v>1934</v>
      </c>
      <c r="AC440" s="79" t="b">
        <v>0</v>
      </c>
      <c r="AD440" s="79">
        <v>1</v>
      </c>
      <c r="AE440" s="85" t="s">
        <v>2016</v>
      </c>
      <c r="AF440" s="79" t="b">
        <v>0</v>
      </c>
      <c r="AG440" s="79" t="s">
        <v>2020</v>
      </c>
      <c r="AH440" s="79"/>
      <c r="AI440" s="85" t="s">
        <v>1939</v>
      </c>
      <c r="AJ440" s="79" t="b">
        <v>0</v>
      </c>
      <c r="AK440" s="79">
        <v>1</v>
      </c>
      <c r="AL440" s="85" t="s">
        <v>1939</v>
      </c>
      <c r="AM440" s="79" t="s">
        <v>2038</v>
      </c>
      <c r="AN440" s="79" t="b">
        <v>0</v>
      </c>
      <c r="AO440" s="85" t="s">
        <v>1934</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437</v>
      </c>
      <c r="B441" s="64" t="s">
        <v>475</v>
      </c>
      <c r="C441" s="65" t="s">
        <v>6162</v>
      </c>
      <c r="D441" s="66">
        <v>3</v>
      </c>
      <c r="E441" s="67" t="s">
        <v>132</v>
      </c>
      <c r="F441" s="68">
        <v>35</v>
      </c>
      <c r="G441" s="65"/>
      <c r="H441" s="69"/>
      <c r="I441" s="70"/>
      <c r="J441" s="70"/>
      <c r="K441" s="34" t="s">
        <v>65</v>
      </c>
      <c r="L441" s="77">
        <v>441</v>
      </c>
      <c r="M441" s="77"/>
      <c r="N441" s="72"/>
      <c r="O441" s="79" t="s">
        <v>591</v>
      </c>
      <c r="P441" s="81">
        <v>43744.71163194445</v>
      </c>
      <c r="Q441" s="79" t="s">
        <v>853</v>
      </c>
      <c r="R441" s="82" t="s">
        <v>917</v>
      </c>
      <c r="S441" s="79" t="s">
        <v>928</v>
      </c>
      <c r="T441" s="79"/>
      <c r="U441" s="79"/>
      <c r="V441" s="82" t="s">
        <v>1232</v>
      </c>
      <c r="W441" s="81">
        <v>43744.71163194445</v>
      </c>
      <c r="X441" s="82" t="s">
        <v>1545</v>
      </c>
      <c r="Y441" s="79"/>
      <c r="Z441" s="79"/>
      <c r="AA441" s="85" t="s">
        <v>1861</v>
      </c>
      <c r="AB441" s="85" t="s">
        <v>1934</v>
      </c>
      <c r="AC441" s="79" t="b">
        <v>0</v>
      </c>
      <c r="AD441" s="79">
        <v>1</v>
      </c>
      <c r="AE441" s="85" t="s">
        <v>2016</v>
      </c>
      <c r="AF441" s="79" t="b">
        <v>0</v>
      </c>
      <c r="AG441" s="79" t="s">
        <v>2020</v>
      </c>
      <c r="AH441" s="79"/>
      <c r="AI441" s="85" t="s">
        <v>1939</v>
      </c>
      <c r="AJ441" s="79" t="b">
        <v>0</v>
      </c>
      <c r="AK441" s="79">
        <v>1</v>
      </c>
      <c r="AL441" s="85" t="s">
        <v>1939</v>
      </c>
      <c r="AM441" s="79" t="s">
        <v>2038</v>
      </c>
      <c r="AN441" s="79" t="b">
        <v>0</v>
      </c>
      <c r="AO441" s="85" t="s">
        <v>1934</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437</v>
      </c>
      <c r="B442" s="64" t="s">
        <v>579</v>
      </c>
      <c r="C442" s="65" t="s">
        <v>6163</v>
      </c>
      <c r="D442" s="66">
        <v>5.333333333333334</v>
      </c>
      <c r="E442" s="67" t="s">
        <v>136</v>
      </c>
      <c r="F442" s="68">
        <v>27.333333333333332</v>
      </c>
      <c r="G442" s="65"/>
      <c r="H442" s="69"/>
      <c r="I442" s="70"/>
      <c r="J442" s="70"/>
      <c r="K442" s="34" t="s">
        <v>65</v>
      </c>
      <c r="L442" s="77">
        <v>442</v>
      </c>
      <c r="M442" s="77"/>
      <c r="N442" s="72"/>
      <c r="O442" s="79" t="s">
        <v>591</v>
      </c>
      <c r="P442" s="81">
        <v>43752.276875</v>
      </c>
      <c r="Q442" s="79" t="s">
        <v>854</v>
      </c>
      <c r="R442" s="82" t="s">
        <v>917</v>
      </c>
      <c r="S442" s="79" t="s">
        <v>928</v>
      </c>
      <c r="T442" s="79"/>
      <c r="U442" s="79"/>
      <c r="V442" s="82" t="s">
        <v>1232</v>
      </c>
      <c r="W442" s="81">
        <v>43752.276875</v>
      </c>
      <c r="X442" s="82" t="s">
        <v>1546</v>
      </c>
      <c r="Y442" s="79"/>
      <c r="Z442" s="79"/>
      <c r="AA442" s="85" t="s">
        <v>1862</v>
      </c>
      <c r="AB442" s="85" t="s">
        <v>1935</v>
      </c>
      <c r="AC442" s="79" t="b">
        <v>0</v>
      </c>
      <c r="AD442" s="79">
        <v>1</v>
      </c>
      <c r="AE442" s="85" t="s">
        <v>2017</v>
      </c>
      <c r="AF442" s="79" t="b">
        <v>0</v>
      </c>
      <c r="AG442" s="79" t="s">
        <v>2020</v>
      </c>
      <c r="AH442" s="79"/>
      <c r="AI442" s="85" t="s">
        <v>1939</v>
      </c>
      <c r="AJ442" s="79" t="b">
        <v>0</v>
      </c>
      <c r="AK442" s="79">
        <v>0</v>
      </c>
      <c r="AL442" s="85" t="s">
        <v>1939</v>
      </c>
      <c r="AM442" s="79" t="s">
        <v>2038</v>
      </c>
      <c r="AN442" s="79" t="b">
        <v>0</v>
      </c>
      <c r="AO442" s="85" t="s">
        <v>1935</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437</v>
      </c>
      <c r="B443" s="64" t="s">
        <v>579</v>
      </c>
      <c r="C443" s="65" t="s">
        <v>6163</v>
      </c>
      <c r="D443" s="66">
        <v>5.333333333333334</v>
      </c>
      <c r="E443" s="67" t="s">
        <v>136</v>
      </c>
      <c r="F443" s="68">
        <v>27.333333333333332</v>
      </c>
      <c r="G443" s="65"/>
      <c r="H443" s="69"/>
      <c r="I443" s="70"/>
      <c r="J443" s="70"/>
      <c r="K443" s="34" t="s">
        <v>65</v>
      </c>
      <c r="L443" s="77">
        <v>443</v>
      </c>
      <c r="M443" s="77"/>
      <c r="N443" s="72"/>
      <c r="O443" s="79" t="s">
        <v>591</v>
      </c>
      <c r="P443" s="81">
        <v>43755.90630787037</v>
      </c>
      <c r="Q443" s="79" t="s">
        <v>855</v>
      </c>
      <c r="R443" s="82" t="s">
        <v>918</v>
      </c>
      <c r="S443" s="79" t="s">
        <v>944</v>
      </c>
      <c r="T443" s="79"/>
      <c r="U443" s="79"/>
      <c r="V443" s="82" t="s">
        <v>1232</v>
      </c>
      <c r="W443" s="81">
        <v>43755.90630787037</v>
      </c>
      <c r="X443" s="82" t="s">
        <v>1547</v>
      </c>
      <c r="Y443" s="79"/>
      <c r="Z443" s="79"/>
      <c r="AA443" s="85" t="s">
        <v>1863</v>
      </c>
      <c r="AB443" s="85" t="s">
        <v>1936</v>
      </c>
      <c r="AC443" s="79" t="b">
        <v>0</v>
      </c>
      <c r="AD443" s="79">
        <v>2</v>
      </c>
      <c r="AE443" s="85" t="s">
        <v>2018</v>
      </c>
      <c r="AF443" s="79" t="b">
        <v>0</v>
      </c>
      <c r="AG443" s="79" t="s">
        <v>2020</v>
      </c>
      <c r="AH443" s="79"/>
      <c r="AI443" s="85" t="s">
        <v>1939</v>
      </c>
      <c r="AJ443" s="79" t="b">
        <v>0</v>
      </c>
      <c r="AK443" s="79">
        <v>0</v>
      </c>
      <c r="AL443" s="85" t="s">
        <v>1939</v>
      </c>
      <c r="AM443" s="79" t="s">
        <v>2038</v>
      </c>
      <c r="AN443" s="79" t="b">
        <v>0</v>
      </c>
      <c r="AO443" s="85" t="s">
        <v>1936</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437</v>
      </c>
      <c r="B444" s="64" t="s">
        <v>580</v>
      </c>
      <c r="C444" s="65" t="s">
        <v>6162</v>
      </c>
      <c r="D444" s="66">
        <v>3</v>
      </c>
      <c r="E444" s="67" t="s">
        <v>132</v>
      </c>
      <c r="F444" s="68">
        <v>35</v>
      </c>
      <c r="G444" s="65"/>
      <c r="H444" s="69"/>
      <c r="I444" s="70"/>
      <c r="J444" s="70"/>
      <c r="K444" s="34" t="s">
        <v>65</v>
      </c>
      <c r="L444" s="77">
        <v>444</v>
      </c>
      <c r="M444" s="77"/>
      <c r="N444" s="72"/>
      <c r="O444" s="79" t="s">
        <v>592</v>
      </c>
      <c r="P444" s="81">
        <v>43752.276875</v>
      </c>
      <c r="Q444" s="79" t="s">
        <v>854</v>
      </c>
      <c r="R444" s="82" t="s">
        <v>917</v>
      </c>
      <c r="S444" s="79" t="s">
        <v>928</v>
      </c>
      <c r="T444" s="79"/>
      <c r="U444" s="79"/>
      <c r="V444" s="82" t="s">
        <v>1232</v>
      </c>
      <c r="W444" s="81">
        <v>43752.276875</v>
      </c>
      <c r="X444" s="82" t="s">
        <v>1546</v>
      </c>
      <c r="Y444" s="79"/>
      <c r="Z444" s="79"/>
      <c r="AA444" s="85" t="s">
        <v>1862</v>
      </c>
      <c r="AB444" s="85" t="s">
        <v>1935</v>
      </c>
      <c r="AC444" s="79" t="b">
        <v>0</v>
      </c>
      <c r="AD444" s="79">
        <v>1</v>
      </c>
      <c r="AE444" s="85" t="s">
        <v>2017</v>
      </c>
      <c r="AF444" s="79" t="b">
        <v>0</v>
      </c>
      <c r="AG444" s="79" t="s">
        <v>2020</v>
      </c>
      <c r="AH444" s="79"/>
      <c r="AI444" s="85" t="s">
        <v>1939</v>
      </c>
      <c r="AJ444" s="79" t="b">
        <v>0</v>
      </c>
      <c r="AK444" s="79">
        <v>0</v>
      </c>
      <c r="AL444" s="85" t="s">
        <v>1939</v>
      </c>
      <c r="AM444" s="79" t="s">
        <v>2038</v>
      </c>
      <c r="AN444" s="79" t="b">
        <v>0</v>
      </c>
      <c r="AO444" s="85" t="s">
        <v>1935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2</v>
      </c>
      <c r="BE444" s="49">
        <v>6.0606060606060606</v>
      </c>
      <c r="BF444" s="48">
        <v>2</v>
      </c>
      <c r="BG444" s="49">
        <v>6.0606060606060606</v>
      </c>
      <c r="BH444" s="48">
        <v>0</v>
      </c>
      <c r="BI444" s="49">
        <v>0</v>
      </c>
      <c r="BJ444" s="48">
        <v>29</v>
      </c>
      <c r="BK444" s="49">
        <v>87.87878787878788</v>
      </c>
      <c r="BL444" s="48">
        <v>33</v>
      </c>
    </row>
    <row r="445" spans="1:64" ht="15">
      <c r="A445" s="64" t="s">
        <v>437</v>
      </c>
      <c r="B445" s="64" t="s">
        <v>580</v>
      </c>
      <c r="C445" s="65" t="s">
        <v>6162</v>
      </c>
      <c r="D445" s="66">
        <v>3</v>
      </c>
      <c r="E445" s="67" t="s">
        <v>132</v>
      </c>
      <c r="F445" s="68">
        <v>35</v>
      </c>
      <c r="G445" s="65"/>
      <c r="H445" s="69"/>
      <c r="I445" s="70"/>
      <c r="J445" s="70"/>
      <c r="K445" s="34" t="s">
        <v>65</v>
      </c>
      <c r="L445" s="77">
        <v>445</v>
      </c>
      <c r="M445" s="77"/>
      <c r="N445" s="72"/>
      <c r="O445" s="79" t="s">
        <v>591</v>
      </c>
      <c r="P445" s="81">
        <v>43755.90630787037</v>
      </c>
      <c r="Q445" s="79" t="s">
        <v>855</v>
      </c>
      <c r="R445" s="82" t="s">
        <v>918</v>
      </c>
      <c r="S445" s="79" t="s">
        <v>944</v>
      </c>
      <c r="T445" s="79"/>
      <c r="U445" s="79"/>
      <c r="V445" s="82" t="s">
        <v>1232</v>
      </c>
      <c r="W445" s="81">
        <v>43755.90630787037</v>
      </c>
      <c r="X445" s="82" t="s">
        <v>1547</v>
      </c>
      <c r="Y445" s="79"/>
      <c r="Z445" s="79"/>
      <c r="AA445" s="85" t="s">
        <v>1863</v>
      </c>
      <c r="AB445" s="85" t="s">
        <v>1936</v>
      </c>
      <c r="AC445" s="79" t="b">
        <v>0</v>
      </c>
      <c r="AD445" s="79">
        <v>2</v>
      </c>
      <c r="AE445" s="85" t="s">
        <v>2018</v>
      </c>
      <c r="AF445" s="79" t="b">
        <v>0</v>
      </c>
      <c r="AG445" s="79" t="s">
        <v>2020</v>
      </c>
      <c r="AH445" s="79"/>
      <c r="AI445" s="85" t="s">
        <v>1939</v>
      </c>
      <c r="AJ445" s="79" t="b">
        <v>0</v>
      </c>
      <c r="AK445" s="79">
        <v>0</v>
      </c>
      <c r="AL445" s="85" t="s">
        <v>1939</v>
      </c>
      <c r="AM445" s="79" t="s">
        <v>2038</v>
      </c>
      <c r="AN445" s="79" t="b">
        <v>0</v>
      </c>
      <c r="AO445" s="85" t="s">
        <v>1936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3</v>
      </c>
      <c r="BE445" s="49">
        <v>6.818181818181818</v>
      </c>
      <c r="BF445" s="48">
        <v>1</v>
      </c>
      <c r="BG445" s="49">
        <v>2.272727272727273</v>
      </c>
      <c r="BH445" s="48">
        <v>0</v>
      </c>
      <c r="BI445" s="49">
        <v>0</v>
      </c>
      <c r="BJ445" s="48">
        <v>40</v>
      </c>
      <c r="BK445" s="49">
        <v>90.9090909090909</v>
      </c>
      <c r="BL445" s="48">
        <v>44</v>
      </c>
    </row>
    <row r="446" spans="1:64" ht="15">
      <c r="A446" s="64" t="s">
        <v>437</v>
      </c>
      <c r="B446" s="64" t="s">
        <v>477</v>
      </c>
      <c r="C446" s="65" t="s">
        <v>6162</v>
      </c>
      <c r="D446" s="66">
        <v>3</v>
      </c>
      <c r="E446" s="67" t="s">
        <v>132</v>
      </c>
      <c r="F446" s="68">
        <v>35</v>
      </c>
      <c r="G446" s="65"/>
      <c r="H446" s="69"/>
      <c r="I446" s="70"/>
      <c r="J446" s="70"/>
      <c r="K446" s="34" t="s">
        <v>65</v>
      </c>
      <c r="L446" s="77">
        <v>446</v>
      </c>
      <c r="M446" s="77"/>
      <c r="N446" s="72"/>
      <c r="O446" s="79" t="s">
        <v>592</v>
      </c>
      <c r="P446" s="81">
        <v>43744.71163194445</v>
      </c>
      <c r="Q446" s="79" t="s">
        <v>853</v>
      </c>
      <c r="R446" s="82" t="s">
        <v>917</v>
      </c>
      <c r="S446" s="79" t="s">
        <v>928</v>
      </c>
      <c r="T446" s="79"/>
      <c r="U446" s="79"/>
      <c r="V446" s="82" t="s">
        <v>1232</v>
      </c>
      <c r="W446" s="81">
        <v>43744.71163194445</v>
      </c>
      <c r="X446" s="82" t="s">
        <v>1545</v>
      </c>
      <c r="Y446" s="79"/>
      <c r="Z446" s="79"/>
      <c r="AA446" s="85" t="s">
        <v>1861</v>
      </c>
      <c r="AB446" s="85" t="s">
        <v>1934</v>
      </c>
      <c r="AC446" s="79" t="b">
        <v>0</v>
      </c>
      <c r="AD446" s="79">
        <v>1</v>
      </c>
      <c r="AE446" s="85" t="s">
        <v>2016</v>
      </c>
      <c r="AF446" s="79" t="b">
        <v>0</v>
      </c>
      <c r="AG446" s="79" t="s">
        <v>2020</v>
      </c>
      <c r="AH446" s="79"/>
      <c r="AI446" s="85" t="s">
        <v>1939</v>
      </c>
      <c r="AJ446" s="79" t="b">
        <v>0</v>
      </c>
      <c r="AK446" s="79">
        <v>1</v>
      </c>
      <c r="AL446" s="85" t="s">
        <v>1939</v>
      </c>
      <c r="AM446" s="79" t="s">
        <v>2038</v>
      </c>
      <c r="AN446" s="79" t="b">
        <v>0</v>
      </c>
      <c r="AO446" s="85" t="s">
        <v>1934</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437</v>
      </c>
      <c r="B447" s="64" t="s">
        <v>477</v>
      </c>
      <c r="C447" s="65" t="s">
        <v>6163</v>
      </c>
      <c r="D447" s="66">
        <v>5.333333333333334</v>
      </c>
      <c r="E447" s="67" t="s">
        <v>136</v>
      </c>
      <c r="F447" s="68">
        <v>27.333333333333332</v>
      </c>
      <c r="G447" s="65"/>
      <c r="H447" s="69"/>
      <c r="I447" s="70"/>
      <c r="J447" s="70"/>
      <c r="K447" s="34" t="s">
        <v>65</v>
      </c>
      <c r="L447" s="77">
        <v>447</v>
      </c>
      <c r="M447" s="77"/>
      <c r="N447" s="72"/>
      <c r="O447" s="79" t="s">
        <v>591</v>
      </c>
      <c r="P447" s="81">
        <v>43752.276875</v>
      </c>
      <c r="Q447" s="79" t="s">
        <v>854</v>
      </c>
      <c r="R447" s="82" t="s">
        <v>917</v>
      </c>
      <c r="S447" s="79" t="s">
        <v>928</v>
      </c>
      <c r="T447" s="79"/>
      <c r="U447" s="79"/>
      <c r="V447" s="82" t="s">
        <v>1232</v>
      </c>
      <c r="W447" s="81">
        <v>43752.276875</v>
      </c>
      <c r="X447" s="82" t="s">
        <v>1546</v>
      </c>
      <c r="Y447" s="79"/>
      <c r="Z447" s="79"/>
      <c r="AA447" s="85" t="s">
        <v>1862</v>
      </c>
      <c r="AB447" s="85" t="s">
        <v>1935</v>
      </c>
      <c r="AC447" s="79" t="b">
        <v>0</v>
      </c>
      <c r="AD447" s="79">
        <v>1</v>
      </c>
      <c r="AE447" s="85" t="s">
        <v>2017</v>
      </c>
      <c r="AF447" s="79" t="b">
        <v>0</v>
      </c>
      <c r="AG447" s="79" t="s">
        <v>2020</v>
      </c>
      <c r="AH447" s="79"/>
      <c r="AI447" s="85" t="s">
        <v>1939</v>
      </c>
      <c r="AJ447" s="79" t="b">
        <v>0</v>
      </c>
      <c r="AK447" s="79">
        <v>0</v>
      </c>
      <c r="AL447" s="85" t="s">
        <v>1939</v>
      </c>
      <c r="AM447" s="79" t="s">
        <v>2038</v>
      </c>
      <c r="AN447" s="79" t="b">
        <v>0</v>
      </c>
      <c r="AO447" s="85" t="s">
        <v>1935</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437</v>
      </c>
      <c r="B448" s="64" t="s">
        <v>477</v>
      </c>
      <c r="C448" s="65" t="s">
        <v>6163</v>
      </c>
      <c r="D448" s="66">
        <v>5.333333333333334</v>
      </c>
      <c r="E448" s="67" t="s">
        <v>136</v>
      </c>
      <c r="F448" s="68">
        <v>27.333333333333332</v>
      </c>
      <c r="G448" s="65"/>
      <c r="H448" s="69"/>
      <c r="I448" s="70"/>
      <c r="J448" s="70"/>
      <c r="K448" s="34" t="s">
        <v>65</v>
      </c>
      <c r="L448" s="77">
        <v>448</v>
      </c>
      <c r="M448" s="77"/>
      <c r="N448" s="72"/>
      <c r="O448" s="79" t="s">
        <v>591</v>
      </c>
      <c r="P448" s="81">
        <v>43755.90630787037</v>
      </c>
      <c r="Q448" s="79" t="s">
        <v>855</v>
      </c>
      <c r="R448" s="82" t="s">
        <v>918</v>
      </c>
      <c r="S448" s="79" t="s">
        <v>944</v>
      </c>
      <c r="T448" s="79"/>
      <c r="U448" s="79"/>
      <c r="V448" s="82" t="s">
        <v>1232</v>
      </c>
      <c r="W448" s="81">
        <v>43755.90630787037</v>
      </c>
      <c r="X448" s="82" t="s">
        <v>1547</v>
      </c>
      <c r="Y448" s="79"/>
      <c r="Z448" s="79"/>
      <c r="AA448" s="85" t="s">
        <v>1863</v>
      </c>
      <c r="AB448" s="85" t="s">
        <v>1936</v>
      </c>
      <c r="AC448" s="79" t="b">
        <v>0</v>
      </c>
      <c r="AD448" s="79">
        <v>2</v>
      </c>
      <c r="AE448" s="85" t="s">
        <v>2018</v>
      </c>
      <c r="AF448" s="79" t="b">
        <v>0</v>
      </c>
      <c r="AG448" s="79" t="s">
        <v>2020</v>
      </c>
      <c r="AH448" s="79"/>
      <c r="AI448" s="85" t="s">
        <v>1939</v>
      </c>
      <c r="AJ448" s="79" t="b">
        <v>0</v>
      </c>
      <c r="AK448" s="79">
        <v>0</v>
      </c>
      <c r="AL448" s="85" t="s">
        <v>1939</v>
      </c>
      <c r="AM448" s="79" t="s">
        <v>2038</v>
      </c>
      <c r="AN448" s="79" t="b">
        <v>0</v>
      </c>
      <c r="AO448" s="85" t="s">
        <v>1936</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437</v>
      </c>
      <c r="B449" s="64" t="s">
        <v>476</v>
      </c>
      <c r="C449" s="65" t="s">
        <v>6163</v>
      </c>
      <c r="D449" s="66">
        <v>5.333333333333334</v>
      </c>
      <c r="E449" s="67" t="s">
        <v>136</v>
      </c>
      <c r="F449" s="68">
        <v>27.333333333333332</v>
      </c>
      <c r="G449" s="65"/>
      <c r="H449" s="69"/>
      <c r="I449" s="70"/>
      <c r="J449" s="70"/>
      <c r="K449" s="34" t="s">
        <v>65</v>
      </c>
      <c r="L449" s="77">
        <v>449</v>
      </c>
      <c r="M449" s="77"/>
      <c r="N449" s="72"/>
      <c r="O449" s="79" t="s">
        <v>591</v>
      </c>
      <c r="P449" s="81">
        <v>43744.71163194445</v>
      </c>
      <c r="Q449" s="79" t="s">
        <v>853</v>
      </c>
      <c r="R449" s="82" t="s">
        <v>917</v>
      </c>
      <c r="S449" s="79" t="s">
        <v>928</v>
      </c>
      <c r="T449" s="79"/>
      <c r="U449" s="79"/>
      <c r="V449" s="82" t="s">
        <v>1232</v>
      </c>
      <c r="W449" s="81">
        <v>43744.71163194445</v>
      </c>
      <c r="X449" s="82" t="s">
        <v>1545</v>
      </c>
      <c r="Y449" s="79"/>
      <c r="Z449" s="79"/>
      <c r="AA449" s="85" t="s">
        <v>1861</v>
      </c>
      <c r="AB449" s="85" t="s">
        <v>1934</v>
      </c>
      <c r="AC449" s="79" t="b">
        <v>0</v>
      </c>
      <c r="AD449" s="79">
        <v>1</v>
      </c>
      <c r="AE449" s="85" t="s">
        <v>2016</v>
      </c>
      <c r="AF449" s="79" t="b">
        <v>0</v>
      </c>
      <c r="AG449" s="79" t="s">
        <v>2020</v>
      </c>
      <c r="AH449" s="79"/>
      <c r="AI449" s="85" t="s">
        <v>1939</v>
      </c>
      <c r="AJ449" s="79" t="b">
        <v>0</v>
      </c>
      <c r="AK449" s="79">
        <v>1</v>
      </c>
      <c r="AL449" s="85" t="s">
        <v>1939</v>
      </c>
      <c r="AM449" s="79" t="s">
        <v>2038</v>
      </c>
      <c r="AN449" s="79" t="b">
        <v>0</v>
      </c>
      <c r="AO449" s="85" t="s">
        <v>1934</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437</v>
      </c>
      <c r="B450" s="64" t="s">
        <v>476</v>
      </c>
      <c r="C450" s="65" t="s">
        <v>6163</v>
      </c>
      <c r="D450" s="66">
        <v>5.333333333333334</v>
      </c>
      <c r="E450" s="67" t="s">
        <v>136</v>
      </c>
      <c r="F450" s="68">
        <v>27.333333333333332</v>
      </c>
      <c r="G450" s="65"/>
      <c r="H450" s="69"/>
      <c r="I450" s="70"/>
      <c r="J450" s="70"/>
      <c r="K450" s="34" t="s">
        <v>65</v>
      </c>
      <c r="L450" s="77">
        <v>450</v>
      </c>
      <c r="M450" s="77"/>
      <c r="N450" s="72"/>
      <c r="O450" s="79" t="s">
        <v>591</v>
      </c>
      <c r="P450" s="81">
        <v>43752.276875</v>
      </c>
      <c r="Q450" s="79" t="s">
        <v>854</v>
      </c>
      <c r="R450" s="82" t="s">
        <v>917</v>
      </c>
      <c r="S450" s="79" t="s">
        <v>928</v>
      </c>
      <c r="T450" s="79"/>
      <c r="U450" s="79"/>
      <c r="V450" s="82" t="s">
        <v>1232</v>
      </c>
      <c r="W450" s="81">
        <v>43752.276875</v>
      </c>
      <c r="X450" s="82" t="s">
        <v>1546</v>
      </c>
      <c r="Y450" s="79"/>
      <c r="Z450" s="79"/>
      <c r="AA450" s="85" t="s">
        <v>1862</v>
      </c>
      <c r="AB450" s="85" t="s">
        <v>1935</v>
      </c>
      <c r="AC450" s="79" t="b">
        <v>0</v>
      </c>
      <c r="AD450" s="79">
        <v>1</v>
      </c>
      <c r="AE450" s="85" t="s">
        <v>2017</v>
      </c>
      <c r="AF450" s="79" t="b">
        <v>0</v>
      </c>
      <c r="AG450" s="79" t="s">
        <v>2020</v>
      </c>
      <c r="AH450" s="79"/>
      <c r="AI450" s="85" t="s">
        <v>1939</v>
      </c>
      <c r="AJ450" s="79" t="b">
        <v>0</v>
      </c>
      <c r="AK450" s="79">
        <v>0</v>
      </c>
      <c r="AL450" s="85" t="s">
        <v>1939</v>
      </c>
      <c r="AM450" s="79" t="s">
        <v>2038</v>
      </c>
      <c r="AN450" s="79" t="b">
        <v>0</v>
      </c>
      <c r="AO450" s="85" t="s">
        <v>1935</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437</v>
      </c>
      <c r="B451" s="64" t="s">
        <v>476</v>
      </c>
      <c r="C451" s="65" t="s">
        <v>6162</v>
      </c>
      <c r="D451" s="66">
        <v>3</v>
      </c>
      <c r="E451" s="67" t="s">
        <v>132</v>
      </c>
      <c r="F451" s="68">
        <v>35</v>
      </c>
      <c r="G451" s="65"/>
      <c r="H451" s="69"/>
      <c r="I451" s="70"/>
      <c r="J451" s="70"/>
      <c r="K451" s="34" t="s">
        <v>65</v>
      </c>
      <c r="L451" s="77">
        <v>451</v>
      </c>
      <c r="M451" s="77"/>
      <c r="N451" s="72"/>
      <c r="O451" s="79" t="s">
        <v>592</v>
      </c>
      <c r="P451" s="81">
        <v>43755.90630787037</v>
      </c>
      <c r="Q451" s="79" t="s">
        <v>855</v>
      </c>
      <c r="R451" s="82" t="s">
        <v>918</v>
      </c>
      <c r="S451" s="79" t="s">
        <v>944</v>
      </c>
      <c r="T451" s="79"/>
      <c r="U451" s="79"/>
      <c r="V451" s="82" t="s">
        <v>1232</v>
      </c>
      <c r="W451" s="81">
        <v>43755.90630787037</v>
      </c>
      <c r="X451" s="82" t="s">
        <v>1547</v>
      </c>
      <c r="Y451" s="79"/>
      <c r="Z451" s="79"/>
      <c r="AA451" s="85" t="s">
        <v>1863</v>
      </c>
      <c r="AB451" s="85" t="s">
        <v>1936</v>
      </c>
      <c r="AC451" s="79" t="b">
        <v>0</v>
      </c>
      <c r="AD451" s="79">
        <v>2</v>
      </c>
      <c r="AE451" s="85" t="s">
        <v>2018</v>
      </c>
      <c r="AF451" s="79" t="b">
        <v>0</v>
      </c>
      <c r="AG451" s="79" t="s">
        <v>2020</v>
      </c>
      <c r="AH451" s="79"/>
      <c r="AI451" s="85" t="s">
        <v>1939</v>
      </c>
      <c r="AJ451" s="79" t="b">
        <v>0</v>
      </c>
      <c r="AK451" s="79">
        <v>0</v>
      </c>
      <c r="AL451" s="85" t="s">
        <v>1939</v>
      </c>
      <c r="AM451" s="79" t="s">
        <v>2038</v>
      </c>
      <c r="AN451" s="79" t="b">
        <v>0</v>
      </c>
      <c r="AO451" s="85" t="s">
        <v>1936</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437</v>
      </c>
      <c r="B452" s="64" t="s">
        <v>581</v>
      </c>
      <c r="C452" s="65" t="s">
        <v>6162</v>
      </c>
      <c r="D452" s="66">
        <v>3</v>
      </c>
      <c r="E452" s="67" t="s">
        <v>132</v>
      </c>
      <c r="F452" s="68">
        <v>35</v>
      </c>
      <c r="G452" s="65"/>
      <c r="H452" s="69"/>
      <c r="I452" s="70"/>
      <c r="J452" s="70"/>
      <c r="K452" s="34" t="s">
        <v>65</v>
      </c>
      <c r="L452" s="77">
        <v>452</v>
      </c>
      <c r="M452" s="77"/>
      <c r="N452" s="72"/>
      <c r="O452" s="79" t="s">
        <v>591</v>
      </c>
      <c r="P452" s="81">
        <v>43755.9209375</v>
      </c>
      <c r="Q452" s="79" t="s">
        <v>856</v>
      </c>
      <c r="R452" s="79"/>
      <c r="S452" s="79"/>
      <c r="T452" s="79"/>
      <c r="U452" s="79"/>
      <c r="V452" s="82" t="s">
        <v>1232</v>
      </c>
      <c r="W452" s="81">
        <v>43755.9209375</v>
      </c>
      <c r="X452" s="82" t="s">
        <v>1548</v>
      </c>
      <c r="Y452" s="79"/>
      <c r="Z452" s="79"/>
      <c r="AA452" s="85" t="s">
        <v>1864</v>
      </c>
      <c r="AB452" s="85" t="s">
        <v>1937</v>
      </c>
      <c r="AC452" s="79" t="b">
        <v>0</v>
      </c>
      <c r="AD452" s="79">
        <v>2</v>
      </c>
      <c r="AE452" s="85" t="s">
        <v>2019</v>
      </c>
      <c r="AF452" s="79" t="b">
        <v>0</v>
      </c>
      <c r="AG452" s="79" t="s">
        <v>2020</v>
      </c>
      <c r="AH452" s="79"/>
      <c r="AI452" s="85" t="s">
        <v>1939</v>
      </c>
      <c r="AJ452" s="79" t="b">
        <v>0</v>
      </c>
      <c r="AK452" s="79">
        <v>0</v>
      </c>
      <c r="AL452" s="85" t="s">
        <v>1939</v>
      </c>
      <c r="AM452" s="79" t="s">
        <v>2038</v>
      </c>
      <c r="AN452" s="79" t="b">
        <v>0</v>
      </c>
      <c r="AO452" s="85" t="s">
        <v>1937</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437</v>
      </c>
      <c r="B453" s="64" t="s">
        <v>582</v>
      </c>
      <c r="C453" s="65" t="s">
        <v>6162</v>
      </c>
      <c r="D453" s="66">
        <v>3</v>
      </c>
      <c r="E453" s="67" t="s">
        <v>132</v>
      </c>
      <c r="F453" s="68">
        <v>35</v>
      </c>
      <c r="G453" s="65"/>
      <c r="H453" s="69"/>
      <c r="I453" s="70"/>
      <c r="J453" s="70"/>
      <c r="K453" s="34" t="s">
        <v>65</v>
      </c>
      <c r="L453" s="77">
        <v>453</v>
      </c>
      <c r="M453" s="77"/>
      <c r="N453" s="72"/>
      <c r="O453" s="79" t="s">
        <v>591</v>
      </c>
      <c r="P453" s="81">
        <v>43755.9209375</v>
      </c>
      <c r="Q453" s="79" t="s">
        <v>856</v>
      </c>
      <c r="R453" s="79"/>
      <c r="S453" s="79"/>
      <c r="T453" s="79"/>
      <c r="U453" s="79"/>
      <c r="V453" s="82" t="s">
        <v>1232</v>
      </c>
      <c r="W453" s="81">
        <v>43755.9209375</v>
      </c>
      <c r="X453" s="82" t="s">
        <v>1548</v>
      </c>
      <c r="Y453" s="79"/>
      <c r="Z453" s="79"/>
      <c r="AA453" s="85" t="s">
        <v>1864</v>
      </c>
      <c r="AB453" s="85" t="s">
        <v>1937</v>
      </c>
      <c r="AC453" s="79" t="b">
        <v>0</v>
      </c>
      <c r="AD453" s="79">
        <v>2</v>
      </c>
      <c r="AE453" s="85" t="s">
        <v>2019</v>
      </c>
      <c r="AF453" s="79" t="b">
        <v>0</v>
      </c>
      <c r="AG453" s="79" t="s">
        <v>2020</v>
      </c>
      <c r="AH453" s="79"/>
      <c r="AI453" s="85" t="s">
        <v>1939</v>
      </c>
      <c r="AJ453" s="79" t="b">
        <v>0</v>
      </c>
      <c r="AK453" s="79">
        <v>0</v>
      </c>
      <c r="AL453" s="85" t="s">
        <v>1939</v>
      </c>
      <c r="AM453" s="79" t="s">
        <v>2038</v>
      </c>
      <c r="AN453" s="79" t="b">
        <v>0</v>
      </c>
      <c r="AO453" s="85" t="s">
        <v>1937</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437</v>
      </c>
      <c r="B454" s="64" t="s">
        <v>583</v>
      </c>
      <c r="C454" s="65" t="s">
        <v>6162</v>
      </c>
      <c r="D454" s="66">
        <v>3</v>
      </c>
      <c r="E454" s="67" t="s">
        <v>132</v>
      </c>
      <c r="F454" s="68">
        <v>35</v>
      </c>
      <c r="G454" s="65"/>
      <c r="H454" s="69"/>
      <c r="I454" s="70"/>
      <c r="J454" s="70"/>
      <c r="K454" s="34" t="s">
        <v>65</v>
      </c>
      <c r="L454" s="77">
        <v>454</v>
      </c>
      <c r="M454" s="77"/>
      <c r="N454" s="72"/>
      <c r="O454" s="79" t="s">
        <v>591</v>
      </c>
      <c r="P454" s="81">
        <v>43755.9209375</v>
      </c>
      <c r="Q454" s="79" t="s">
        <v>856</v>
      </c>
      <c r="R454" s="79"/>
      <c r="S454" s="79"/>
      <c r="T454" s="79"/>
      <c r="U454" s="79"/>
      <c r="V454" s="82" t="s">
        <v>1232</v>
      </c>
      <c r="W454" s="81">
        <v>43755.9209375</v>
      </c>
      <c r="X454" s="82" t="s">
        <v>1548</v>
      </c>
      <c r="Y454" s="79"/>
      <c r="Z454" s="79"/>
      <c r="AA454" s="85" t="s">
        <v>1864</v>
      </c>
      <c r="AB454" s="85" t="s">
        <v>1937</v>
      </c>
      <c r="AC454" s="79" t="b">
        <v>0</v>
      </c>
      <c r="AD454" s="79">
        <v>2</v>
      </c>
      <c r="AE454" s="85" t="s">
        <v>2019</v>
      </c>
      <c r="AF454" s="79" t="b">
        <v>0</v>
      </c>
      <c r="AG454" s="79" t="s">
        <v>2020</v>
      </c>
      <c r="AH454" s="79"/>
      <c r="AI454" s="85" t="s">
        <v>1939</v>
      </c>
      <c r="AJ454" s="79" t="b">
        <v>0</v>
      </c>
      <c r="AK454" s="79">
        <v>0</v>
      </c>
      <c r="AL454" s="85" t="s">
        <v>1939</v>
      </c>
      <c r="AM454" s="79" t="s">
        <v>2038</v>
      </c>
      <c r="AN454" s="79" t="b">
        <v>0</v>
      </c>
      <c r="AO454" s="85" t="s">
        <v>1937</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437</v>
      </c>
      <c r="B455" s="64" t="s">
        <v>584</v>
      </c>
      <c r="C455" s="65" t="s">
        <v>6162</v>
      </c>
      <c r="D455" s="66">
        <v>3</v>
      </c>
      <c r="E455" s="67" t="s">
        <v>132</v>
      </c>
      <c r="F455" s="68">
        <v>35</v>
      </c>
      <c r="G455" s="65"/>
      <c r="H455" s="69"/>
      <c r="I455" s="70"/>
      <c r="J455" s="70"/>
      <c r="K455" s="34" t="s">
        <v>65</v>
      </c>
      <c r="L455" s="77">
        <v>455</v>
      </c>
      <c r="M455" s="77"/>
      <c r="N455" s="72"/>
      <c r="O455" s="79" t="s">
        <v>591</v>
      </c>
      <c r="P455" s="81">
        <v>43755.9209375</v>
      </c>
      <c r="Q455" s="79" t="s">
        <v>856</v>
      </c>
      <c r="R455" s="79"/>
      <c r="S455" s="79"/>
      <c r="T455" s="79"/>
      <c r="U455" s="79"/>
      <c r="V455" s="82" t="s">
        <v>1232</v>
      </c>
      <c r="W455" s="81">
        <v>43755.9209375</v>
      </c>
      <c r="X455" s="82" t="s">
        <v>1548</v>
      </c>
      <c r="Y455" s="79"/>
      <c r="Z455" s="79"/>
      <c r="AA455" s="85" t="s">
        <v>1864</v>
      </c>
      <c r="AB455" s="85" t="s">
        <v>1937</v>
      </c>
      <c r="AC455" s="79" t="b">
        <v>0</v>
      </c>
      <c r="AD455" s="79">
        <v>2</v>
      </c>
      <c r="AE455" s="85" t="s">
        <v>2019</v>
      </c>
      <c r="AF455" s="79" t="b">
        <v>0</v>
      </c>
      <c r="AG455" s="79" t="s">
        <v>2020</v>
      </c>
      <c r="AH455" s="79"/>
      <c r="AI455" s="85" t="s">
        <v>1939</v>
      </c>
      <c r="AJ455" s="79" t="b">
        <v>0</v>
      </c>
      <c r="AK455" s="79">
        <v>0</v>
      </c>
      <c r="AL455" s="85" t="s">
        <v>1939</v>
      </c>
      <c r="AM455" s="79" t="s">
        <v>2038</v>
      </c>
      <c r="AN455" s="79" t="b">
        <v>0</v>
      </c>
      <c r="AO455" s="85" t="s">
        <v>1937</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437</v>
      </c>
      <c r="B456" s="64" t="s">
        <v>585</v>
      </c>
      <c r="C456" s="65" t="s">
        <v>6162</v>
      </c>
      <c r="D456" s="66">
        <v>3</v>
      </c>
      <c r="E456" s="67" t="s">
        <v>132</v>
      </c>
      <c r="F456" s="68">
        <v>35</v>
      </c>
      <c r="G456" s="65"/>
      <c r="H456" s="69"/>
      <c r="I456" s="70"/>
      <c r="J456" s="70"/>
      <c r="K456" s="34" t="s">
        <v>65</v>
      </c>
      <c r="L456" s="77">
        <v>456</v>
      </c>
      <c r="M456" s="77"/>
      <c r="N456" s="72"/>
      <c r="O456" s="79" t="s">
        <v>591</v>
      </c>
      <c r="P456" s="81">
        <v>43755.9209375</v>
      </c>
      <c r="Q456" s="79" t="s">
        <v>856</v>
      </c>
      <c r="R456" s="79"/>
      <c r="S456" s="79"/>
      <c r="T456" s="79"/>
      <c r="U456" s="79"/>
      <c r="V456" s="82" t="s">
        <v>1232</v>
      </c>
      <c r="W456" s="81">
        <v>43755.9209375</v>
      </c>
      <c r="X456" s="82" t="s">
        <v>1548</v>
      </c>
      <c r="Y456" s="79"/>
      <c r="Z456" s="79"/>
      <c r="AA456" s="85" t="s">
        <v>1864</v>
      </c>
      <c r="AB456" s="85" t="s">
        <v>1937</v>
      </c>
      <c r="AC456" s="79" t="b">
        <v>0</v>
      </c>
      <c r="AD456" s="79">
        <v>2</v>
      </c>
      <c r="AE456" s="85" t="s">
        <v>2019</v>
      </c>
      <c r="AF456" s="79" t="b">
        <v>0</v>
      </c>
      <c r="AG456" s="79" t="s">
        <v>2020</v>
      </c>
      <c r="AH456" s="79"/>
      <c r="AI456" s="85" t="s">
        <v>1939</v>
      </c>
      <c r="AJ456" s="79" t="b">
        <v>0</v>
      </c>
      <c r="AK456" s="79">
        <v>0</v>
      </c>
      <c r="AL456" s="85" t="s">
        <v>1939</v>
      </c>
      <c r="AM456" s="79" t="s">
        <v>2038</v>
      </c>
      <c r="AN456" s="79" t="b">
        <v>0</v>
      </c>
      <c r="AO456" s="85" t="s">
        <v>1937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437</v>
      </c>
      <c r="B457" s="64" t="s">
        <v>586</v>
      </c>
      <c r="C457" s="65" t="s">
        <v>6162</v>
      </c>
      <c r="D457" s="66">
        <v>3</v>
      </c>
      <c r="E457" s="67" t="s">
        <v>132</v>
      </c>
      <c r="F457" s="68">
        <v>35</v>
      </c>
      <c r="G457" s="65"/>
      <c r="H457" s="69"/>
      <c r="I457" s="70"/>
      <c r="J457" s="70"/>
      <c r="K457" s="34" t="s">
        <v>65</v>
      </c>
      <c r="L457" s="77">
        <v>457</v>
      </c>
      <c r="M457" s="77"/>
      <c r="N457" s="72"/>
      <c r="O457" s="79" t="s">
        <v>591</v>
      </c>
      <c r="P457" s="81">
        <v>43755.9209375</v>
      </c>
      <c r="Q457" s="79" t="s">
        <v>856</v>
      </c>
      <c r="R457" s="79"/>
      <c r="S457" s="79"/>
      <c r="T457" s="79"/>
      <c r="U457" s="79"/>
      <c r="V457" s="82" t="s">
        <v>1232</v>
      </c>
      <c r="W457" s="81">
        <v>43755.9209375</v>
      </c>
      <c r="X457" s="82" t="s">
        <v>1548</v>
      </c>
      <c r="Y457" s="79"/>
      <c r="Z457" s="79"/>
      <c r="AA457" s="85" t="s">
        <v>1864</v>
      </c>
      <c r="AB457" s="85" t="s">
        <v>1937</v>
      </c>
      <c r="AC457" s="79" t="b">
        <v>0</v>
      </c>
      <c r="AD457" s="79">
        <v>2</v>
      </c>
      <c r="AE457" s="85" t="s">
        <v>2019</v>
      </c>
      <c r="AF457" s="79" t="b">
        <v>0</v>
      </c>
      <c r="AG457" s="79" t="s">
        <v>2020</v>
      </c>
      <c r="AH457" s="79"/>
      <c r="AI457" s="85" t="s">
        <v>1939</v>
      </c>
      <c r="AJ457" s="79" t="b">
        <v>0</v>
      </c>
      <c r="AK457" s="79">
        <v>0</v>
      </c>
      <c r="AL457" s="85" t="s">
        <v>1939</v>
      </c>
      <c r="AM457" s="79" t="s">
        <v>2038</v>
      </c>
      <c r="AN457" s="79" t="b">
        <v>0</v>
      </c>
      <c r="AO457" s="85" t="s">
        <v>1937</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437</v>
      </c>
      <c r="B458" s="64" t="s">
        <v>587</v>
      </c>
      <c r="C458" s="65" t="s">
        <v>6162</v>
      </c>
      <c r="D458" s="66">
        <v>3</v>
      </c>
      <c r="E458" s="67" t="s">
        <v>132</v>
      </c>
      <c r="F458" s="68">
        <v>35</v>
      </c>
      <c r="G458" s="65"/>
      <c r="H458" s="69"/>
      <c r="I458" s="70"/>
      <c r="J458" s="70"/>
      <c r="K458" s="34" t="s">
        <v>65</v>
      </c>
      <c r="L458" s="77">
        <v>458</v>
      </c>
      <c r="M458" s="77"/>
      <c r="N458" s="72"/>
      <c r="O458" s="79" t="s">
        <v>591</v>
      </c>
      <c r="P458" s="81">
        <v>43755.9209375</v>
      </c>
      <c r="Q458" s="79" t="s">
        <v>856</v>
      </c>
      <c r="R458" s="79"/>
      <c r="S458" s="79"/>
      <c r="T458" s="79"/>
      <c r="U458" s="79"/>
      <c r="V458" s="82" t="s">
        <v>1232</v>
      </c>
      <c r="W458" s="81">
        <v>43755.9209375</v>
      </c>
      <c r="X458" s="82" t="s">
        <v>1548</v>
      </c>
      <c r="Y458" s="79"/>
      <c r="Z458" s="79"/>
      <c r="AA458" s="85" t="s">
        <v>1864</v>
      </c>
      <c r="AB458" s="85" t="s">
        <v>1937</v>
      </c>
      <c r="AC458" s="79" t="b">
        <v>0</v>
      </c>
      <c r="AD458" s="79">
        <v>2</v>
      </c>
      <c r="AE458" s="85" t="s">
        <v>2019</v>
      </c>
      <c r="AF458" s="79" t="b">
        <v>0</v>
      </c>
      <c r="AG458" s="79" t="s">
        <v>2020</v>
      </c>
      <c r="AH458" s="79"/>
      <c r="AI458" s="85" t="s">
        <v>1939</v>
      </c>
      <c r="AJ458" s="79" t="b">
        <v>0</v>
      </c>
      <c r="AK458" s="79">
        <v>0</v>
      </c>
      <c r="AL458" s="85" t="s">
        <v>1939</v>
      </c>
      <c r="AM458" s="79" t="s">
        <v>2038</v>
      </c>
      <c r="AN458" s="79" t="b">
        <v>0</v>
      </c>
      <c r="AO458" s="85" t="s">
        <v>1937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437</v>
      </c>
      <c r="B459" s="64" t="s">
        <v>588</v>
      </c>
      <c r="C459" s="65" t="s">
        <v>6162</v>
      </c>
      <c r="D459" s="66">
        <v>3</v>
      </c>
      <c r="E459" s="67" t="s">
        <v>132</v>
      </c>
      <c r="F459" s="68">
        <v>35</v>
      </c>
      <c r="G459" s="65"/>
      <c r="H459" s="69"/>
      <c r="I459" s="70"/>
      <c r="J459" s="70"/>
      <c r="K459" s="34" t="s">
        <v>65</v>
      </c>
      <c r="L459" s="77">
        <v>459</v>
      </c>
      <c r="M459" s="77"/>
      <c r="N459" s="72"/>
      <c r="O459" s="79" t="s">
        <v>591</v>
      </c>
      <c r="P459" s="81">
        <v>43755.9209375</v>
      </c>
      <c r="Q459" s="79" t="s">
        <v>856</v>
      </c>
      <c r="R459" s="79"/>
      <c r="S459" s="79"/>
      <c r="T459" s="79"/>
      <c r="U459" s="79"/>
      <c r="V459" s="82" t="s">
        <v>1232</v>
      </c>
      <c r="W459" s="81">
        <v>43755.9209375</v>
      </c>
      <c r="X459" s="82" t="s">
        <v>1548</v>
      </c>
      <c r="Y459" s="79"/>
      <c r="Z459" s="79"/>
      <c r="AA459" s="85" t="s">
        <v>1864</v>
      </c>
      <c r="AB459" s="85" t="s">
        <v>1937</v>
      </c>
      <c r="AC459" s="79" t="b">
        <v>0</v>
      </c>
      <c r="AD459" s="79">
        <v>2</v>
      </c>
      <c r="AE459" s="85" t="s">
        <v>2019</v>
      </c>
      <c r="AF459" s="79" t="b">
        <v>0</v>
      </c>
      <c r="AG459" s="79" t="s">
        <v>2020</v>
      </c>
      <c r="AH459" s="79"/>
      <c r="AI459" s="85" t="s">
        <v>1939</v>
      </c>
      <c r="AJ459" s="79" t="b">
        <v>0</v>
      </c>
      <c r="AK459" s="79">
        <v>0</v>
      </c>
      <c r="AL459" s="85" t="s">
        <v>1939</v>
      </c>
      <c r="AM459" s="79" t="s">
        <v>2038</v>
      </c>
      <c r="AN459" s="79" t="b">
        <v>0</v>
      </c>
      <c r="AO459" s="85" t="s">
        <v>1937</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437</v>
      </c>
      <c r="B460" s="64" t="s">
        <v>589</v>
      </c>
      <c r="C460" s="65" t="s">
        <v>6162</v>
      </c>
      <c r="D460" s="66">
        <v>3</v>
      </c>
      <c r="E460" s="67" t="s">
        <v>132</v>
      </c>
      <c r="F460" s="68">
        <v>35</v>
      </c>
      <c r="G460" s="65"/>
      <c r="H460" s="69"/>
      <c r="I460" s="70"/>
      <c r="J460" s="70"/>
      <c r="K460" s="34" t="s">
        <v>65</v>
      </c>
      <c r="L460" s="77">
        <v>460</v>
      </c>
      <c r="M460" s="77"/>
      <c r="N460" s="72"/>
      <c r="O460" s="79" t="s">
        <v>591</v>
      </c>
      <c r="P460" s="81">
        <v>43755.9209375</v>
      </c>
      <c r="Q460" s="79" t="s">
        <v>856</v>
      </c>
      <c r="R460" s="79"/>
      <c r="S460" s="79"/>
      <c r="T460" s="79"/>
      <c r="U460" s="79"/>
      <c r="V460" s="82" t="s">
        <v>1232</v>
      </c>
      <c r="W460" s="81">
        <v>43755.9209375</v>
      </c>
      <c r="X460" s="82" t="s">
        <v>1548</v>
      </c>
      <c r="Y460" s="79"/>
      <c r="Z460" s="79"/>
      <c r="AA460" s="85" t="s">
        <v>1864</v>
      </c>
      <c r="AB460" s="85" t="s">
        <v>1937</v>
      </c>
      <c r="AC460" s="79" t="b">
        <v>0</v>
      </c>
      <c r="AD460" s="79">
        <v>2</v>
      </c>
      <c r="AE460" s="85" t="s">
        <v>2019</v>
      </c>
      <c r="AF460" s="79" t="b">
        <v>0</v>
      </c>
      <c r="AG460" s="79" t="s">
        <v>2020</v>
      </c>
      <c r="AH460" s="79"/>
      <c r="AI460" s="85" t="s">
        <v>1939</v>
      </c>
      <c r="AJ460" s="79" t="b">
        <v>0</v>
      </c>
      <c r="AK460" s="79">
        <v>0</v>
      </c>
      <c r="AL460" s="85" t="s">
        <v>1939</v>
      </c>
      <c r="AM460" s="79" t="s">
        <v>2038</v>
      </c>
      <c r="AN460" s="79" t="b">
        <v>0</v>
      </c>
      <c r="AO460" s="85" t="s">
        <v>1937</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437</v>
      </c>
      <c r="B461" s="64" t="s">
        <v>590</v>
      </c>
      <c r="C461" s="65" t="s">
        <v>6162</v>
      </c>
      <c r="D461" s="66">
        <v>3</v>
      </c>
      <c r="E461" s="67" t="s">
        <v>132</v>
      </c>
      <c r="F461" s="68">
        <v>35</v>
      </c>
      <c r="G461" s="65"/>
      <c r="H461" s="69"/>
      <c r="I461" s="70"/>
      <c r="J461" s="70"/>
      <c r="K461" s="34" t="s">
        <v>65</v>
      </c>
      <c r="L461" s="77">
        <v>461</v>
      </c>
      <c r="M461" s="77"/>
      <c r="N461" s="72"/>
      <c r="O461" s="79" t="s">
        <v>592</v>
      </c>
      <c r="P461" s="81">
        <v>43755.9209375</v>
      </c>
      <c r="Q461" s="79" t="s">
        <v>856</v>
      </c>
      <c r="R461" s="79"/>
      <c r="S461" s="79"/>
      <c r="T461" s="79"/>
      <c r="U461" s="79"/>
      <c r="V461" s="82" t="s">
        <v>1232</v>
      </c>
      <c r="W461" s="81">
        <v>43755.9209375</v>
      </c>
      <c r="X461" s="82" t="s">
        <v>1548</v>
      </c>
      <c r="Y461" s="79"/>
      <c r="Z461" s="79"/>
      <c r="AA461" s="85" t="s">
        <v>1864</v>
      </c>
      <c r="AB461" s="85" t="s">
        <v>1937</v>
      </c>
      <c r="AC461" s="79" t="b">
        <v>0</v>
      </c>
      <c r="AD461" s="79">
        <v>2</v>
      </c>
      <c r="AE461" s="85" t="s">
        <v>2019</v>
      </c>
      <c r="AF461" s="79" t="b">
        <v>0</v>
      </c>
      <c r="AG461" s="79" t="s">
        <v>2020</v>
      </c>
      <c r="AH461" s="79"/>
      <c r="AI461" s="85" t="s">
        <v>1939</v>
      </c>
      <c r="AJ461" s="79" t="b">
        <v>0</v>
      </c>
      <c r="AK461" s="79">
        <v>0</v>
      </c>
      <c r="AL461" s="85" t="s">
        <v>1939</v>
      </c>
      <c r="AM461" s="79" t="s">
        <v>2038</v>
      </c>
      <c r="AN461" s="79" t="b">
        <v>0</v>
      </c>
      <c r="AO461" s="85" t="s">
        <v>1937</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v>2</v>
      </c>
      <c r="BE461" s="49">
        <v>3.278688524590164</v>
      </c>
      <c r="BF461" s="48">
        <v>2</v>
      </c>
      <c r="BG461" s="49">
        <v>3.278688524590164</v>
      </c>
      <c r="BH461" s="48">
        <v>0</v>
      </c>
      <c r="BI461" s="49">
        <v>0</v>
      </c>
      <c r="BJ461" s="48">
        <v>57</v>
      </c>
      <c r="BK461" s="49">
        <v>93.44262295081967</v>
      </c>
      <c r="BL461" s="48">
        <v>61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hyperlinks>
    <hyperlink ref="Q244" r:id="rId1" display="https://t.co/1xGuAwJW47"/>
    <hyperlink ref="Q320" r:id="rId2" display="https://t.co/rvElDyl7dA"/>
    <hyperlink ref="Q363" r:id="rId3" display="https://t.co/ij9mInWZxy"/>
    <hyperlink ref="R4" r:id="rId4" display="https://twitter.com/cajun4trump/status/1179952430215303170"/>
    <hyperlink ref="R7" r:id="rId5" display="https://twitter.com/nadsjohnny/status/1179962363069550593"/>
    <hyperlink ref="R8" r:id="rId6" display="https://enterandwin.co.za/?p=8648"/>
    <hyperlink ref="R13" r:id="rId7" display="https://twitter.com/CassandraYoung/status/1180073562671067136"/>
    <hyperlink ref="R22" r:id="rId8" display="https://twitter.com/bryblog/status/1180076851181625345"/>
    <hyperlink ref="R31" r:id="rId9" display="https://www.eventbrite.com/e/birth-fair-2019-tickets-67366574237"/>
    <hyperlink ref="R38" r:id="rId10" display="https://www.facebook.com/5315667/posts/10105632285476604/"/>
    <hyperlink ref="R79" r:id="rId11" display="https://soundcloud.com/user-672357623/episode-45-baby-of-the-bride"/>
    <hyperlink ref="R81" r:id="rId12" display="https://www.amazon.co.uk/dp/B00HXBKTZU?tag=droppeduktw-21"/>
    <hyperlink ref="R85" r:id="rId13" display="https://parentinghub.co.za/win-with-lamaze/"/>
    <hyperlink ref="R86" r:id="rId14" display="https://parentinghub.co.za/win-with-lamaze/"/>
    <hyperlink ref="R88" r:id="rId15" display="https://parentinghub.co.za/win-with-lamaze/"/>
    <hyperlink ref="R89" r:id="rId16" display="https://parentinghub.co.za/win-with-lamaze/"/>
    <hyperlink ref="R90" r:id="rId17" display="https://www.youtube.com/watch?v=2qb4ODo1jYM&amp;feature=youtu.be"/>
    <hyperlink ref="R91" r:id="rId18" display="https://parentinghub.co.za/win-with-lamaze/"/>
    <hyperlink ref="R92" r:id="rId19" display="https://parentinghub.co.za/win-with-lamaze/"/>
    <hyperlink ref="R108" r:id="rId20" display="https://antrasmn01.ebookmarket.pro/?book=B0043D28B4"/>
    <hyperlink ref="R110" r:id="rId21" display="https://babytotoddlers.com/maternity/lamaze-cotton-spandex-sleep-bra-for-nursing-and-maternity-heather-grey-l/"/>
    <hyperlink ref="R113" r:id="rId22" display="https://www.lamaze.org/Connecting-the-Dots/common-objections-to-delayed-cord-clamping-whats-the-evidence-say?fbclid=IwAR3HgZbyVsq_X_6JCecbhU5TI8towKTiiPoJ3UCXoblSOiGffOuBpzoeHCU&amp;utm_medium=social&amp;utm_source=twitter&amp;utm_campaign=postfity&amp;utm_content=postfityf5082"/>
    <hyperlink ref="R127" r:id="rId23" display="https://www.youtube.com/watch?v=K41mXrwX_ns&amp;feature=youtu.be"/>
    <hyperlink ref="R140" r:id="rId24" display="https://twitter.com/patriciasinglet/status/1181559756932161538"/>
    <hyperlink ref="R157" r:id="rId25" display="https://www.youtube.com/watch?v=-0OaOOuoAyE&amp;feature=youtu.be"/>
    <hyperlink ref="R158" r:id="rId26" display="https://www.youtube.com/watch?v=-0OaOOuoAyE&amp;feature=youtu.be"/>
    <hyperlink ref="R159" r:id="rId27" display="https://www.youtube.com/watch?v=-0OaOOuoAyE&amp;feature=youtu.be"/>
    <hyperlink ref="R160" r:id="rId28" display="https://www.youtube.com/watch?v=Mid0ShrfPMs&amp;feature=youtu.be"/>
    <hyperlink ref="R162" r:id="rId29" display="https://www.youtube.com/watch?v=Mid0ShrfPMs&amp;feature=youtu.be"/>
    <hyperlink ref="R163" r:id="rId30" display="https://www.youtube.com/watch?v=K41mXrwX_ns&amp;feature=youtu.be"/>
    <hyperlink ref="R166" r:id="rId31" display="http://rover.ebay.com/rover/1/710-53481-19255-0/1?ff3=2&amp;toolid=10039&amp;campid=5337424366&amp;item=401916138971&amp;vectorid=229508&amp;lgeo=1"/>
    <hyperlink ref="R167" r:id="rId32" display="http://rover.ebay.com/rover/1/710-53481-19255-0/1?ff3=2&amp;toolid=10039&amp;campid=5337424366&amp;item=401916138971&amp;vectorid=229508&amp;lgeo=1"/>
    <hyperlink ref="R173" r:id="rId33" display="https://www.amazon.com/LAMAZE-L27901-Lamaze-Peek-A-Boo-Forest/dp/B0043D28B4?pf_rd_p=54583f0b-2550-4320-90d9-99a4f807d451&amp;pf_rd_r=HRF347JBNVWRS5QPTSYC"/>
    <hyperlink ref="R174" r:id="rId34" display="https://www.amazon.com/dp/B072YXBKKP/ref=as_li_ss_tl?ie=UTF8&amp;linkCode=ll1&amp;tag=naughladiepub-20&amp;linkId=b14353015ca6e00216f734ddf58302ef"/>
    <hyperlink ref="R175" r:id="rId35" display="https://poshmark.com/listing/Nurture-by-Lamaze-Leather-Mules-Clogs-5d576cf710f00fea0f007d03?utm_campaign=referral_code%3DLUCKYGIRL122&amp;utm_content=feature%3Dsh_li_el_ios%26rfuid%3D5c8040fd3e81418865cc0bcb%26ext_trk%3Dbranch&amp;utm_source=tw_sh"/>
    <hyperlink ref="R176" r:id="rId36" display="http://www.lamaze.jp/"/>
    <hyperlink ref="R177" r:id="rId37" display="http://www.lamaze.jp/"/>
    <hyperlink ref="R199" r:id="rId38" display="https://bitly.com/a/warning?hash=35swDgC&amp;url=https%3A%2F%2Fall4babies.co.business%2Flamaze-fifi-the-firefly%2F"/>
    <hyperlink ref="R201" r:id="rId39" display="http://www.usharethis.net/648/Lamaze-Wrist-Rattles-red-and-yellow-straps.html"/>
    <hyperlink ref="R202" r:id="rId40" display="http://www.usharethis.net/649/Ladybug-and-Butterfly-Pair-Lamaze-Foot-FInder.html"/>
    <hyperlink ref="R203" r:id="rId41" display="http://www.usharethis.net/649/Ladybug-and-Butterfly-Pair-Lamaze-Foot-FInders.html"/>
    <hyperlink ref="R216" r:id="rId42" display="https://www.instagram.com/p/B3lIST5Anua/?igshid=13ektugca3sug"/>
    <hyperlink ref="R219" r:id="rId43" display="http://blog.naver.com/kierren/20155485261"/>
    <hyperlink ref="R220" r:id="rId44" display="http://blog.naver.com/kierren/20155485261"/>
    <hyperlink ref="R241" r:id="rId45" display="http://podcasts.tortoiseadvisors.com/12ba657f"/>
    <hyperlink ref="R242" r:id="rId46" display="https://finance.yahoo.com/news/pg-e-shows-wall-street-110000710.html"/>
    <hyperlink ref="R243" r:id="rId47" display="http://podcasts.tortoiseadvisors.com/12ba657f"/>
    <hyperlink ref="R244" r:id="rId48" display="https://giveawaygoat.co.za/2019/10/01/win-with-lamaze-and-parenting-hub/"/>
    <hyperlink ref="R265" r:id="rId49" display="https://giveawaygoat.co.za/2019/10/01/win-with-lamaze-and-parenting-hub/"/>
    <hyperlink ref="R266" r:id="rId50" display="https://parentinghub.co.za/win-with-lamaze/"/>
    <hyperlink ref="R267" r:id="rId51" display="https://parentinghub.co.za/win-with-lamaze/"/>
    <hyperlink ref="R268" r:id="rId52" display="https://parentinghub.co.za/win-with-lamaze/"/>
    <hyperlink ref="R269" r:id="rId53" display="https://parentinghub.co.za/win-with-lamaze/"/>
    <hyperlink ref="R271" r:id="rId54" display="https://www.instagram.com/p/B3o1fpuHAq6/?igshid=tfukyim2xmrt"/>
    <hyperlink ref="R272" r:id="rId55" display="https://www.horses.nl/springen/springen-overig/eric-lamaze-ik-gebruik-mijn-energie-voor-paarden-en-sport/?utm_source=dlvr.it&amp;utm_medium=twitter"/>
    <hyperlink ref="R276" r:id="rId56" display="https://finance.yahoo.com/news/pg-e-shows-wall-street-110000710.html"/>
    <hyperlink ref="R277" r:id="rId57" display="https://finance.yahoo.com/news/pg-e-shows-wall-street-110000710.html"/>
    <hyperlink ref="R287" r:id="rId58" display="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yperlink ref="R288" r:id="rId59" display="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yperlink ref="R289" r:id="rId60" display="https://rover.ebay.com/rover/1/711-127632-2357-0/16?itm=303316665737&amp;user_name=alyssas_treasures&amp;spid=6115&amp;mpre=https%3A%2F%2Fwww.ebay.com%2Fitm%2F303316665737&amp;swd=3&amp;mplxParams=user_name%2Citm%2Cswd%2Cmpre%2C&amp;sojTags=du%3Dmpre%2Citm%3Ditm%2Cuser_name%3Duser_name%2Csuri%3Dsuri%2Cspid%3Dspid%2Cswd%3Dswd%2C"/>
    <hyperlink ref="R299" r:id="rId61" display="https://www.e-nas.co.uk/shop/lamaze-cosimo-concerto-soft-touch-musical-baby-toy-from-ages-6-months/"/>
    <hyperlink ref="R300" r:id="rId62" display="https://www.e-nas.co.uk/shop/lamaze-octivity-baby-toy/"/>
    <hyperlink ref="R301" r:id="rId63" display="https://secure.jbs.elsevierhealth.com/action/getSharedSiteSession?redirect=https%3A%2F%2Fwww.jpeds.com%2Farticle%2FS0022-3476%2819%2931122-9%2Ffulltext&amp;rc=0"/>
    <hyperlink ref="R303" r:id="rId64" display="https://secure.jbs.elsevierhealth.com/action/getSharedSiteSession?redirect=https%3A%2F%2Fwww.jpeds.com%2Farticle%2FS0022-3476%2819%2931122-9%2Ffulltext&amp;rc=0"/>
    <hyperlink ref="R305" r:id="rId65" display="https://secure.jbs.elsevierhealth.com/action/getSharedSiteSession?redirect=https%3A%2F%2Fwww.jpeds.com%2Farticle%2FS0022-3476%2819%2931122-9%2Ffulltext&amp;rc=0"/>
    <hyperlink ref="R314" r:id="rId66" display="https://www.eventbrite.com/e/septoct-prenatal-lamaze-childbirth-workshops-low-cost-4-week-series-open-to-all-pls-share-tickets-62643303808"/>
    <hyperlink ref="R317" r:id="rId67" display="https://www.lamaze.org/Connecting-the-Dots/Post/expecting-more-a-new-ariadne-labs-campaign-that-intends-to-shift-the-narrative-around-childbirth"/>
    <hyperlink ref="R318" r:id="rId68" display="https://www.eventbrite.com/e/novdec-prenatal-lamaze-4-week-series-on-thursdays-tickets-70782368971?utm-medium=discovery&amp;utm-campaign=social&amp;utm-content=attendeeshare&amp;aff=estw&amp;utm-source=tw&amp;utm-term=listing"/>
    <hyperlink ref="R319" r:id="rId69" display="https://www.eventbrite.com/e/novdec-prenatal-lamaze-4-week-series-on-thursdays-tickets-70782368971"/>
    <hyperlink ref="R320" r:id="rId70" display="https://www.eventbrite.com/e/novdec-prenatal-lamaze-4-week-series-on-thursdays-tickets-70782368971"/>
    <hyperlink ref="R321" r:id="rId71" display="https://www.lamaze.org/Connecting-the-Dots/Post/expecting-more-a-new-ariadne-labs-campaign-that-intends-to-shift-the-narrative-around-childbirth"/>
    <hyperlink ref="R323" r:id="rId72" display="https://www.lamaze.org/Home/artmid/436/articleid/2440"/>
    <hyperlink ref="R383" r:id="rId73" display="https://www.wegotcharacter.com/products/lamaze-baby-musical-activity-toy-dog"/>
    <hyperlink ref="R415" r:id="rId74" display="https://www.unilad.co.uk/news/us-news/allyson-felix-breaks-usain-bolt-record-10-months-after-giving-birth/?fbclid=IwAR2ZOjPsU3cOFL19_LF7B9KXOKsmr7wuXiXa9VFpds8UtxwM9H6sbj4NWTs"/>
    <hyperlink ref="R416" r:id="rId75" display="https://www.instagram.com/p/B3Qr342JTaO/?utm_source=ig_web_button_share_sheet"/>
    <hyperlink ref="R417" r:id="rId76" display="https://www.lamaze.org/Giving-Birth-with-Confidence/GBWC-Post/what-does-it-mean-to-choose-a-midwife-for-your-birth?fbclid=IwAR17atloF82oS9Z44fVHskyRgxLnyxalxjluObeYjgLX9nUJr7bXyGsqcQc"/>
    <hyperlink ref="R420" r:id="rId77" display="https://www.lamaze.org/Parents"/>
    <hyperlink ref="R421" r:id="rId78" display="https://www.lamaze.org/Giving-Birth-with-Confidence/GBWC-Post/you-cant-prevent-sids-you-can-lower-your-risk-1"/>
    <hyperlink ref="R422" r:id="rId79" display="https://safetosleep.nichd.nih.gov/resources/caregivers/environment/look"/>
    <hyperlink ref="R423" r:id="rId80" display="https://www.lamaze.org/Giving-Birth-with-Confidence/GBWC-Post/how-to-survive-losing-a-baby-1"/>
    <hyperlink ref="R424" r:id="rId81" display="https://www.lamaze.org/Giving-Birth-with-Confidence/GBWC-Post/do-one-thing-this-month-to-improve-maternity-health-1"/>
    <hyperlink ref="R425" r:id="rId82" display="https://safetosleep.nichd.nih.gov/resources/caregivers/environment/look"/>
    <hyperlink ref="R426" r:id="rId83" display="http://rover.ebay.com/rover/1/711-53200-19255-0/1?ff3=2&amp;toolid=10039&amp;campid=5336982613&amp;item=293280398026&amp;vectorid=229466&amp;lgeo=1&amp;utm_source=dlvr.it&amp;utm_medium=twitter"/>
    <hyperlink ref="R427" r:id="rId84" display="http://rover.ebay.com/rover/1/711-53200-19255-0/1?ff3=2&amp;toolid=10039&amp;campid=5336982613&amp;item=153686313189&amp;vectorid=229466&amp;lgeo=1&amp;utm_source=dlvr.it&amp;utm_medium=twitter"/>
    <hyperlink ref="R428" r:id="rId85" display="http://rover.ebay.com/rover/1/711-53200-19255-0/1?ff3=2&amp;toolid=10039&amp;campid=5336982613&amp;item=174068038130&amp;vectorid=229466&amp;lgeo=1&amp;utm_source=dlvr.it&amp;utm_medium=twitter"/>
    <hyperlink ref="R429" r:id="rId86" display="http://rover.ebay.com/rover/1/711-53200-19255-0/1?ff3=2&amp;toolid=10039&amp;campid=5336982613&amp;item=202801583840&amp;vectorid=229466&amp;lgeo=1&amp;utm_source=dlvr.it&amp;utm_medium=twitter"/>
    <hyperlink ref="R432" r:id="rId87" display="https://twitter.com/thebaddestmitch/status/837114279782412289"/>
    <hyperlink ref="R433" r:id="rId88" display="https://www.lamaze.org/Connecting-the-Dots/parsing-the-arrive-trial-should-first-time-parents-be-routinely-induced-at-39-weeks"/>
    <hyperlink ref="R434" r:id="rId89" display="https://www.lamaze.org/Connecting-the-Dots/parsing-the-arrive-trial-should-first-time-parents-be-routinely-induced-at-39-weeks"/>
    <hyperlink ref="R435" r:id="rId90" display="https://www.lamaze.org/Connecting-the-Dots/parsing-the-arrive-trial-should-first-time-parents-be-routinely-induced-at-39-weeks"/>
    <hyperlink ref="R436" r:id="rId91" display="https://www.lamaze.org/Connecting-the-Dots/parsing-the-arrive-trial-should-first-time-parents-be-routinely-induced-at-39-weeks"/>
    <hyperlink ref="R437" r:id="rId92" display="https://www.lamaze.org/Connecting-the-Dots/parsing-the-arrive-trial-should-first-time-parents-be-routinely-induced-at-39-weeks"/>
    <hyperlink ref="R438" r:id="rId93" display="https://www.lamaze.org/Connecting-the-Dots/parsing-the-arrive-trial-should-first-time-parents-be-routinely-induced-at-39-weeks"/>
    <hyperlink ref="R439" r:id="rId94" display="https://www.lamaze.org/Connecting-the-Dots/parsing-the-arrive-trial-should-first-time-parents-be-routinely-induced-at-39-weeks"/>
    <hyperlink ref="R440" r:id="rId95" display="https://www.lamaze.org/Connecting-the-Dots/parsing-the-arrive-trial-should-first-time-parents-be-routinely-induced-at-39-weeks"/>
    <hyperlink ref="R441" r:id="rId96" display="https://www.lamaze.org/Connecting-the-Dots/parsing-the-arrive-trial-should-first-time-parents-be-routinely-induced-at-39-weeks"/>
    <hyperlink ref="R442" r:id="rId97" display="https://www.lamaze.org/Connecting-the-Dots/parsing-the-arrive-trial-should-first-time-parents-be-routinely-induced-at-39-weeks"/>
    <hyperlink ref="R443" r:id="rId98" display="https://www.pinterandmartin.com/vbp"/>
    <hyperlink ref="R444" r:id="rId99" display="https://www.lamaze.org/Connecting-the-Dots/parsing-the-arrive-trial-should-first-time-parents-be-routinely-induced-at-39-weeks"/>
    <hyperlink ref="R445" r:id="rId100" display="https://www.pinterandmartin.com/vbp"/>
    <hyperlink ref="R446" r:id="rId101" display="https://www.lamaze.org/Connecting-the-Dots/parsing-the-arrive-trial-should-first-time-parents-be-routinely-induced-at-39-weeks"/>
    <hyperlink ref="R447" r:id="rId102" display="https://www.lamaze.org/Connecting-the-Dots/parsing-the-arrive-trial-should-first-time-parents-be-routinely-induced-at-39-weeks"/>
    <hyperlink ref="R448" r:id="rId103" display="https://www.pinterandmartin.com/vbp"/>
    <hyperlink ref="R449" r:id="rId104" display="https://www.lamaze.org/Connecting-the-Dots/parsing-the-arrive-trial-should-first-time-parents-be-routinely-induced-at-39-weeks"/>
    <hyperlink ref="R450" r:id="rId105" display="https://www.lamaze.org/Connecting-the-Dots/parsing-the-arrive-trial-should-first-time-parents-be-routinely-induced-at-39-weeks"/>
    <hyperlink ref="R451" r:id="rId106" display="https://www.pinterandmartin.com/vbp"/>
    <hyperlink ref="U81" r:id="rId107" display="https://pbs.twimg.com/media/EGO9FBWXUAAtJXW.jpg"/>
    <hyperlink ref="U109" r:id="rId108" display="https://pbs.twimg.com/media/EGWVx-YWwAE0Yz3.jpg"/>
    <hyperlink ref="U116" r:id="rId109" display="https://pbs.twimg.com/media/EGYFf1pWkAEIt79.jpg"/>
    <hyperlink ref="U121" r:id="rId110" display="https://pbs.twimg.com/media/EGZ13x2UwAAunfM.jpg"/>
    <hyperlink ref="U174" r:id="rId111" display="https://pbs.twimg.com/media/CKIlH8kVEAA7vXp.jpg"/>
    <hyperlink ref="U181" r:id="rId112" display="https://pbs.twimg.com/tweet_video_thumb/EGnA1VpWkAEYUxD.jpg"/>
    <hyperlink ref="U199" r:id="rId113" display="https://pbs.twimg.com/media/EGqLCK6UcAEY6qR.jpg"/>
    <hyperlink ref="U211" r:id="rId114" display="https://pbs.twimg.com/media/EGvWoI6U8AAUM4A.jpg"/>
    <hyperlink ref="U266" r:id="rId115" display="https://pbs.twimg.com/media/EFZMZxZWkAA6zh7.jpg"/>
    <hyperlink ref="U267" r:id="rId116" display="https://pbs.twimg.com/media/EFZMppFWwAEb22K.jpg"/>
    <hyperlink ref="U272" r:id="rId117" display="https://pbs.twimg.com/media/EG63ZZ8UUAAQKZG.jpg"/>
    <hyperlink ref="U274" r:id="rId118" display="https://pbs.twimg.com/media/EG7laMuX0AEyJ4P.jpg"/>
    <hyperlink ref="U275" r:id="rId119" display="https://pbs.twimg.com/media/EG7laMuX0AEyJ4P.jpg"/>
    <hyperlink ref="U301" r:id="rId120" display="https://pbs.twimg.com/media/EG__xwlXkAAltgI.jpg"/>
    <hyperlink ref="U303" r:id="rId121" display="https://pbs.twimg.com/media/EG__xwlXkAAltgI.jpg"/>
    <hyperlink ref="U305" r:id="rId122" display="https://pbs.twimg.com/media/EG__xwlXkAAltgI.jpg"/>
    <hyperlink ref="U314" r:id="rId123" display="https://pbs.twimg.com/media/D_nKzQGXsAAOYQ0.jpg"/>
    <hyperlink ref="U319" r:id="rId124" display="https://pbs.twimg.com/media/EGCTVN6XkAIbP8r.jpg"/>
    <hyperlink ref="U324" r:id="rId125" display="https://pbs.twimg.com/media/EHAtbAVUcAENtgU.jpg"/>
    <hyperlink ref="U330" r:id="rId126" display="https://pbs.twimg.com/ext_tw_video_thumb/1180180650885865479/pu/img/3ss54dzSA3O2eeyu.jpg"/>
    <hyperlink ref="U331" r:id="rId127" display="https://pbs.twimg.com/ext_tw_video_thumb/1180180650885865479/pu/img/3ss54dzSA3O2eeyu.jpg"/>
    <hyperlink ref="U334" r:id="rId128" display="https://pbs.twimg.com/media/EGxzgg0X0AMhYut.png"/>
    <hyperlink ref="U335" r:id="rId129" display="https://pbs.twimg.com/media/EGxzgg0X0AMhYut.png"/>
    <hyperlink ref="U354" r:id="rId130" display="https://pbs.twimg.com/media/EGx4QpuW4AQ9kcA.jpg"/>
    <hyperlink ref="U363" r:id="rId131" display="https://pbs.twimg.com/ext_tw_video_thumb/1184573657332494338/pu/img/UMOOKEqOtxSfjUcv.jpg"/>
    <hyperlink ref="U364" r:id="rId132" display="https://pbs.twimg.com/ext_tw_video_thumb/1180180650885865479/pu/img/3ss54dzSA3O2eeyu.jpg"/>
    <hyperlink ref="U367" r:id="rId133" display="https://pbs.twimg.com/ext_tw_video_thumb/1184573657332494338/pu/img/UMOOKEqOtxSfjUcv.jpg"/>
    <hyperlink ref="U383" r:id="rId134" display="https://pbs.twimg.com/media/EHDxqrBW4AAhPOY.jpg"/>
    <hyperlink ref="U403" r:id="rId135" display="https://pbs.twimg.com/tweet_video_thumb/EHEM4RdWoAEfvcb.jpg"/>
    <hyperlink ref="U416" r:id="rId136" display="https://pbs.twimg.com/media/EG2PWvpX4AEG91R.jpg"/>
    <hyperlink ref="U417" r:id="rId137" display="https://pbs.twimg.com/media/EGCzkH2WwAAeBiN.jpg"/>
    <hyperlink ref="U418" r:id="rId138" display="https://pbs.twimg.com/media/EGH9KIKWwAECxmM.png"/>
    <hyperlink ref="U419" r:id="rId139" display="https://pbs.twimg.com/media/EGSQV7uW4AE80Tg.jpg"/>
    <hyperlink ref="U420" r:id="rId140" display="https://pbs.twimg.com/media/EGcjhUpWkAEIX5M.png"/>
    <hyperlink ref="U421" r:id="rId141" display="https://pbs.twimg.com/media/EGhoKIlWoAAoZXZ.jpg"/>
    <hyperlink ref="U422" r:id="rId142" display="https://pbs.twimg.com/media/EG7eM8qXkAUEcVz.png"/>
    <hyperlink ref="U423" r:id="rId143" display="https://pbs.twimg.com/media/EG70bOEXYAAoHWI.jpg"/>
    <hyperlink ref="U424" r:id="rId144" display="https://pbs.twimg.com/media/EHAnzAcWsAYvGKP.png"/>
    <hyperlink ref="U425" r:id="rId145" display="https://pbs.twimg.com/media/EHFxYYvXkAUQCqj.jpg"/>
    <hyperlink ref="U426" r:id="rId146" display="https://pbs.twimg.com/media/EG8MbS8U4AAundF.jpg"/>
    <hyperlink ref="U427" r:id="rId147" display="https://pbs.twimg.com/media/EHAS1tAUUAEFodm.jpg"/>
    <hyperlink ref="U428" r:id="rId148" display="https://pbs.twimg.com/media/EHEyNTWVUAAsBTC.jpg"/>
    <hyperlink ref="U429" r:id="rId149" display="https://pbs.twimg.com/media/EHF7jq6UEAARFiA.jpg"/>
    <hyperlink ref="V3" r:id="rId150" display="http://pbs.twimg.com/profile_images/1070337286338940929/2F7gZ9Cr_normal.jpg"/>
    <hyperlink ref="V4" r:id="rId151" display="http://pbs.twimg.com/profile_images/962253342465343488/H3DaFU2E_normal.jpg"/>
    <hyperlink ref="V5" r:id="rId152" display="http://pbs.twimg.com/profile_images/1112881773283823617/_6icT7qN_normal.jpg"/>
    <hyperlink ref="V6" r:id="rId153" display="http://pbs.twimg.com/profile_images/1071556681971191808/etIDMPBl_normal.jpg"/>
    <hyperlink ref="V7" r:id="rId154" display="http://pbs.twimg.com/profile_images/1177809757564014592/rOglaX9n_normal.jpg"/>
    <hyperlink ref="V8" r:id="rId155" display="http://pbs.twimg.com/profile_images/1101225453/EndW_normal.JPG"/>
    <hyperlink ref="V9" r:id="rId156" display="http://pbs.twimg.com/profile_images/1149666863946842112/adtUZFpC_normal.jpg"/>
    <hyperlink ref="V10" r:id="rId157" display="http://pbs.twimg.com/profile_images/1176713702558568448/V9ag5S5H_normal.jpg"/>
    <hyperlink ref="V11" r:id="rId158" display="http://pbs.twimg.com/profile_images/1175789261586436098/ynpYwIuj_normal.jpg"/>
    <hyperlink ref="V12" r:id="rId159" display="http://pbs.twimg.com/profile_images/1165651205869244417/sUBFNYr9_normal.jpg"/>
    <hyperlink ref="V13" r:id="rId160" display="http://pbs.twimg.com/profile_images/861005364849987586/MVOZCVIE_normal.jpg"/>
    <hyperlink ref="V14" r:id="rId161" display="http://pbs.twimg.com/profile_images/1177370444447571974/6roTwMSH_normal.jpg"/>
    <hyperlink ref="V15" r:id="rId162" display="http://pbs.twimg.com/profile_images/1125123030932389890/FMrQ5ctZ_normal.jpg"/>
    <hyperlink ref="V16" r:id="rId163" display="http://pbs.twimg.com/profile_images/1125123030932389890/FMrQ5ctZ_normal.jpg"/>
    <hyperlink ref="V17" r:id="rId164" display="http://pbs.twimg.com/profile_images/1125123030932389890/FMrQ5ctZ_normal.jpg"/>
    <hyperlink ref="V18" r:id="rId165" display="http://pbs.twimg.com/profile_images/1125123030932389890/FMrQ5ctZ_normal.jpg"/>
    <hyperlink ref="V19" r:id="rId166" display="http://pbs.twimg.com/profile_images/1152260315234668544/tfdh4V1x_normal.jpg"/>
    <hyperlink ref="V20" r:id="rId167" display="http://pbs.twimg.com/profile_images/1182398791858696192/di_5nwGE_normal.jpg"/>
    <hyperlink ref="V21" r:id="rId168" display="http://pbs.twimg.com/profile_images/1162696286325186560/W1t4qnat_normal.jpg"/>
    <hyperlink ref="V22" r:id="rId169" display="http://pbs.twimg.com/profile_images/1089933046223007744/xN66Cb7A_normal.jpg"/>
    <hyperlink ref="V23" r:id="rId170" display="http://pbs.twimg.com/profile_images/1181321074832629760/3W66C320_normal.jpg"/>
    <hyperlink ref="V24" r:id="rId171" display="http://pbs.twimg.com/profile_images/1132029007002841088/BThDwZoc_normal.jpg"/>
    <hyperlink ref="V25" r:id="rId172" display="http://pbs.twimg.com/profile_images/1132029007002841088/BThDwZoc_normal.jpg"/>
    <hyperlink ref="V26" r:id="rId173" display="http://pbs.twimg.com/profile_images/1132029007002841088/BThDwZoc_normal.jpg"/>
    <hyperlink ref="V27" r:id="rId174" display="http://pbs.twimg.com/profile_images/1132029007002841088/BThDwZoc_normal.jpg"/>
    <hyperlink ref="V28" r:id="rId175" display="http://pbs.twimg.com/profile_images/1132029007002841088/BThDwZoc_normal.jpg"/>
    <hyperlink ref="V29" r:id="rId176" display="http://pbs.twimg.com/profile_images/1132029007002841088/BThDwZoc_normal.jpg"/>
    <hyperlink ref="V30" r:id="rId177" display="http://pbs.twimg.com/profile_images/1099754456537653248/KqjndLL__normal.png"/>
    <hyperlink ref="V31" r:id="rId178" display="http://pbs.twimg.com/profile_images/1179894937611046912/o8FfIW9e_normal.jpg"/>
    <hyperlink ref="V32" r:id="rId179" display="http://pbs.twimg.com/profile_images/1154947941590847488/Ll1y3J4G_normal.jpg"/>
    <hyperlink ref="V33" r:id="rId180" display="http://pbs.twimg.com/profile_images/1154947941590847488/Ll1y3J4G_normal.jpg"/>
    <hyperlink ref="V34" r:id="rId181" display="http://pbs.twimg.com/profile_images/1170152986275917829/8jropSNI_normal.jpg"/>
    <hyperlink ref="V35" r:id="rId182" display="http://abs.twimg.com/sticky/default_profile_images/default_profile_normal.png"/>
    <hyperlink ref="V36" r:id="rId183" display="http://pbs.twimg.com/profile_images/850464819350294530/OjBAdUhi_normal.jpg"/>
    <hyperlink ref="V37" r:id="rId184" display="http://pbs.twimg.com/profile_images/768069238208638976/hTUxOwKK_normal.png"/>
    <hyperlink ref="V38" r:id="rId185" display="http://pbs.twimg.com/profile_images/1074422603400519682/jWeIaN2__normal.jpg"/>
    <hyperlink ref="V39" r:id="rId186" display="http://pbs.twimg.com/profile_images/730110622222815234/9DbBMYLi_normal.jpg"/>
    <hyperlink ref="V40" r:id="rId187" display="http://pbs.twimg.com/profile_images/845837588908965888/0r9gA7mj_normal.jpg"/>
    <hyperlink ref="V41" r:id="rId188" display="http://pbs.twimg.com/profile_images/1171598847178629121/e3i-m2su_normal.jpg"/>
    <hyperlink ref="V42" r:id="rId189" display="http://pbs.twimg.com/profile_images/1175697228347740160/-9XmI3SN_normal.jpg"/>
    <hyperlink ref="V43" r:id="rId190" display="http://pbs.twimg.com/profile_images/1179176436063703040/w5wzKijm_normal.jpg"/>
    <hyperlink ref="V44" r:id="rId191" display="http://pbs.twimg.com/profile_images/1179176436063703040/w5wzKijm_normal.jpg"/>
    <hyperlink ref="V45" r:id="rId192" display="http://pbs.twimg.com/profile_images/1179176436063703040/w5wzKijm_normal.jpg"/>
    <hyperlink ref="V46" r:id="rId193" display="http://pbs.twimg.com/profile_images/1181382530555154433/0XMcZFa7_normal.jpg"/>
    <hyperlink ref="V47" r:id="rId194" display="http://pbs.twimg.com/profile_images/1181382530555154433/0XMcZFa7_normal.jpg"/>
    <hyperlink ref="V48" r:id="rId195" display="http://pbs.twimg.com/profile_images/1182715280310591488/mWFLHJSQ_normal.jpg"/>
    <hyperlink ref="V49" r:id="rId196" display="http://pbs.twimg.com/profile_images/1179886206357655552/v37SLjTm_normal.jpg"/>
    <hyperlink ref="V50" r:id="rId197" display="http://pbs.twimg.com/profile_images/1124379814238900224/m4T7pJTj_normal.jpg"/>
    <hyperlink ref="V51" r:id="rId198" display="http://pbs.twimg.com/profile_images/760912014277509122/jcqh0kzt_normal.jpg"/>
    <hyperlink ref="V52" r:id="rId199" display="http://pbs.twimg.com/profile_images/1124379814238900224/m4T7pJTj_normal.jpg"/>
    <hyperlink ref="V53" r:id="rId200" display="http://pbs.twimg.com/profile_images/760912014277509122/jcqh0kzt_normal.jpg"/>
    <hyperlink ref="V54" r:id="rId201" display="http://pbs.twimg.com/profile_images/1124379814238900224/m4T7pJTj_normal.jpg"/>
    <hyperlink ref="V55" r:id="rId202" display="http://pbs.twimg.com/profile_images/760912014277509122/jcqh0kzt_normal.jpg"/>
    <hyperlink ref="V56" r:id="rId203" display="http://pbs.twimg.com/profile_images/1124379814238900224/m4T7pJTj_normal.jpg"/>
    <hyperlink ref="V57" r:id="rId204" display="http://pbs.twimg.com/profile_images/760912014277509122/jcqh0kzt_normal.jpg"/>
    <hyperlink ref="V58" r:id="rId205" display="http://pbs.twimg.com/profile_images/1087222585648005121/RbiV7C0L_normal.jpg"/>
    <hyperlink ref="V59" r:id="rId206" display="http://pbs.twimg.com/profile_images/1147146483008827392/to8ENL3S_normal.jpg"/>
    <hyperlink ref="V60" r:id="rId207" display="http://pbs.twimg.com/profile_images/1181470713401593856/_fDF2y-t_normal.jpg"/>
    <hyperlink ref="V61" r:id="rId208" display="http://pbs.twimg.com/profile_images/1180282603028410373/iAOZ3Qi5_normal.png"/>
    <hyperlink ref="V62" r:id="rId209" display="http://pbs.twimg.com/profile_images/1180282603028410373/iAOZ3Qi5_normal.png"/>
    <hyperlink ref="V63" r:id="rId210" display="http://pbs.twimg.com/profile_images/1156494957881860101/5MpPuc72_normal.png"/>
    <hyperlink ref="V64" r:id="rId211" display="http://pbs.twimg.com/profile_images/871849184042913792/RQs93Oz6_normal.jpg"/>
    <hyperlink ref="V65" r:id="rId212" display="http://pbs.twimg.com/profile_images/871849184042913792/RQs93Oz6_normal.jpg"/>
    <hyperlink ref="V66" r:id="rId213" display="http://pbs.twimg.com/profile_images/1119338583469502464/d1Zwg9OO_normal.jpg"/>
    <hyperlink ref="V67" r:id="rId214" display="http://pbs.twimg.com/profile_images/862240836448333824/kBk418ge_normal.jpg"/>
    <hyperlink ref="V68" r:id="rId215" display="http://pbs.twimg.com/profile_images/862240836448333824/kBk418ge_normal.jpg"/>
    <hyperlink ref="V69" r:id="rId216" display="http://pbs.twimg.com/profile_images/862240836448333824/kBk418ge_normal.jpg"/>
    <hyperlink ref="V70" r:id="rId217" display="http://pbs.twimg.com/profile_images/862240836448333824/kBk418ge_normal.jpg"/>
    <hyperlink ref="V71" r:id="rId218" display="http://pbs.twimg.com/profile_images/862240836448333824/kBk418ge_normal.jpg"/>
    <hyperlink ref="V72" r:id="rId219" display="http://pbs.twimg.com/profile_images/862240836448333824/kBk418ge_normal.jpg"/>
    <hyperlink ref="V73" r:id="rId220" display="http://pbs.twimg.com/profile_images/862240836448333824/kBk418ge_normal.jpg"/>
    <hyperlink ref="V74" r:id="rId221" display="http://pbs.twimg.com/profile_images/862240836448333824/kBk418ge_normal.jpg"/>
    <hyperlink ref="V75" r:id="rId222" display="http://pbs.twimg.com/profile_images/862240836448333824/kBk418ge_normal.jpg"/>
    <hyperlink ref="V76" r:id="rId223" display="http://pbs.twimg.com/profile_images/862240836448333824/kBk418ge_normal.jpg"/>
    <hyperlink ref="V77" r:id="rId224" display="http://pbs.twimg.com/profile_images/1170179686732840961/nkGmUkle_normal.jpg"/>
    <hyperlink ref="V78" r:id="rId225" display="http://pbs.twimg.com/profile_images/1170179686732840961/nkGmUkle_normal.jpg"/>
    <hyperlink ref="V79" r:id="rId226" display="http://pbs.twimg.com/profile_images/927212051465990147/B_wmQx3R_normal.jpg"/>
    <hyperlink ref="V80" r:id="rId227" display="http://pbs.twimg.com/profile_images/3359588684/5e366a0f4ee2536286719bacbb725ba7_normal.jpeg"/>
    <hyperlink ref="V81" r:id="rId228" display="https://pbs.twimg.com/media/EGO9FBWXUAAtJXW.jpg"/>
    <hyperlink ref="V82" r:id="rId229" display="http://pbs.twimg.com/profile_images/1169646079975014400/3G9CYNA3_normal.jpg"/>
    <hyperlink ref="V83" r:id="rId230" display="http://pbs.twimg.com/profile_images/1169646079975014400/3G9CYNA3_normal.jpg"/>
    <hyperlink ref="V84" r:id="rId231" display="http://pbs.twimg.com/profile_images/1180873810381299716/ZZBhwXmR_normal.png"/>
    <hyperlink ref="V85" r:id="rId232" display="http://pbs.twimg.com/profile_images/1174623682007916544/jhUXhIAR_normal.jpg"/>
    <hyperlink ref="V86" r:id="rId233" display="http://pbs.twimg.com/profile_images/1174623682007916544/jhUXhIAR_normal.jpg"/>
    <hyperlink ref="V87" r:id="rId234" display="http://pbs.twimg.com/profile_images/1145892443096846340/G8mw4ACZ_normal.png"/>
    <hyperlink ref="V88" r:id="rId235" display="http://pbs.twimg.com/profile_images/1053157516241235968/a521p10J_normal.jpg"/>
    <hyperlink ref="V89" r:id="rId236" display="http://pbs.twimg.com/profile_images/1053157516241235968/a521p10J_normal.jpg"/>
    <hyperlink ref="V90" r:id="rId237" display="http://pbs.twimg.com/profile_images/1160088713038184448/9h6PVCLp_normal.jpg"/>
    <hyperlink ref="V91" r:id="rId238" display="http://pbs.twimg.com/profile_images/1174632426427113475/jZcwjPke_normal.jpg"/>
    <hyperlink ref="V92" r:id="rId239" display="http://pbs.twimg.com/profile_images/1174632426427113475/jZcwjPke_normal.jpg"/>
    <hyperlink ref="V93" r:id="rId240" display="http://pbs.twimg.com/profile_images/524187999387389954/lVGi7LDU_normal.jpeg"/>
    <hyperlink ref="V94" r:id="rId241" display="http://pbs.twimg.com/profile_images/1181653102560038913/tLvFljhW_normal.jpg"/>
    <hyperlink ref="V95" r:id="rId242" display="http://pbs.twimg.com/profile_images/1070337286338940929/2F7gZ9Cr_normal.jpg"/>
    <hyperlink ref="V96" r:id="rId243" display="http://pbs.twimg.com/profile_images/1181653102560038913/tLvFljhW_normal.jpg"/>
    <hyperlink ref="V97" r:id="rId244" display="http://pbs.twimg.com/profile_images/1070337286338940929/2F7gZ9Cr_normal.jpg"/>
    <hyperlink ref="V98" r:id="rId245" display="http://pbs.twimg.com/profile_images/1181653102560038913/tLvFljhW_normal.jpg"/>
    <hyperlink ref="V99" r:id="rId246" display="http://pbs.twimg.com/profile_images/1070337286338940929/2F7gZ9Cr_normal.jpg"/>
    <hyperlink ref="V100" r:id="rId247" display="http://pbs.twimg.com/profile_images/1181653102560038913/tLvFljhW_normal.jpg"/>
    <hyperlink ref="V101" r:id="rId248" display="http://pbs.twimg.com/profile_images/1070337286338940929/2F7gZ9Cr_normal.jpg"/>
    <hyperlink ref="V102" r:id="rId249" display="http://pbs.twimg.com/profile_images/1181653102560038913/tLvFljhW_normal.jpg"/>
    <hyperlink ref="V103" r:id="rId250" display="http://pbs.twimg.com/profile_images/1181653102560038913/tLvFljhW_normal.jpg"/>
    <hyperlink ref="V104" r:id="rId251" display="http://pbs.twimg.com/profile_images/1058585000357040129/ByMfa00M_normal.jpg"/>
    <hyperlink ref="V105" r:id="rId252" display="http://pbs.twimg.com/profile_images/961820090197975040/0ZxZFYFc_normal.jpg"/>
    <hyperlink ref="V106" r:id="rId253" display="http://pbs.twimg.com/profile_images/1118161015634632704/cat06dXj_normal.jpg"/>
    <hyperlink ref="V107" r:id="rId254" display="http://pbs.twimg.com/profile_images/896140932784848896/A313mPnl_normal.jpg"/>
    <hyperlink ref="V108" r:id="rId255" display="http://pbs.twimg.com/profile_images/1181380354289963008/5fDH4U2Y_normal.jpg"/>
    <hyperlink ref="V109" r:id="rId256" display="https://pbs.twimg.com/media/EGWVx-YWwAE0Yz3.jpg"/>
    <hyperlink ref="V110" r:id="rId257" display="http://pbs.twimg.com/profile_images/548421601155244033/CM8sKHn4_normal.png"/>
    <hyperlink ref="V111" r:id="rId258" display="http://pbs.twimg.com/profile_images/378800000565489876/a7249a2138a688e6bdb51342787dd4fd_normal.jpeg"/>
    <hyperlink ref="V112" r:id="rId259" display="http://pbs.twimg.com/profile_images/378800000565489876/a7249a2138a688e6bdb51342787dd4fd_normal.jpeg"/>
    <hyperlink ref="V113" r:id="rId260" display="http://pbs.twimg.com/profile_images/1157384334371778565/dAQwtNLK_normal.jpg"/>
    <hyperlink ref="V114" r:id="rId261" display="http://pbs.twimg.com/profile_images/807923334256230404/gER_1m1P_normal.jpg"/>
    <hyperlink ref="V115" r:id="rId262" display="http://pbs.twimg.com/profile_images/963620395931881472/ekZ171aA_normal.jpg"/>
    <hyperlink ref="V116" r:id="rId263" display="https://pbs.twimg.com/media/EGYFf1pWkAEIt79.jpg"/>
    <hyperlink ref="V117" r:id="rId264" display="http://pbs.twimg.com/profile_images/699643485/mini-nursin-blocks01_normal.jpg"/>
    <hyperlink ref="V118" r:id="rId265" display="http://pbs.twimg.com/profile_images/660167234313166853/s4Z2K3sw_normal.jpg"/>
    <hyperlink ref="V119" r:id="rId266" display="http://pbs.twimg.com/profile_images/1165368483661733888/olAsBODy_normal.jpg"/>
    <hyperlink ref="V120" r:id="rId267" display="http://pbs.twimg.com/profile_images/1165368483661733888/olAsBODy_normal.jpg"/>
    <hyperlink ref="V121" r:id="rId268" display="https://pbs.twimg.com/media/EGZ13x2UwAAunfM.jpg"/>
    <hyperlink ref="V122" r:id="rId269" display="http://pbs.twimg.com/profile_images/1130700760268853253/Vaf_8yf9_normal.png"/>
    <hyperlink ref="V123" r:id="rId270" display="http://pbs.twimg.com/profile_images/1130700760268853253/Vaf_8yf9_normal.png"/>
    <hyperlink ref="V124" r:id="rId271" display="http://pbs.twimg.com/profile_images/1130700760268853253/Vaf_8yf9_normal.png"/>
    <hyperlink ref="V125" r:id="rId272" display="http://pbs.twimg.com/profile_images/513783012408823809/IR6SpqiA_normal.jpeg"/>
    <hyperlink ref="V126" r:id="rId273" display="http://pbs.twimg.com/profile_images/509553094904905728/aQdfngly_normal.jpeg"/>
    <hyperlink ref="V127" r:id="rId274" display="http://pbs.twimg.com/profile_images/509553094904905728/aQdfngly_normal.jpeg"/>
    <hyperlink ref="V128" r:id="rId275" display="http://pbs.twimg.com/profile_images/683768168662171648/nSOMrx3l_normal.jpg"/>
    <hyperlink ref="V129" r:id="rId276" display="http://pbs.twimg.com/profile_images/1017592184034521088/5SB1rijr_normal.jpg"/>
    <hyperlink ref="V130" r:id="rId277" display="http://pbs.twimg.com/profile_images/1017592184034521088/5SB1rijr_normal.jpg"/>
    <hyperlink ref="V131" r:id="rId278" display="http://pbs.twimg.com/profile_images/1017592184034521088/5SB1rijr_normal.jpg"/>
    <hyperlink ref="V132" r:id="rId279" display="http://pbs.twimg.com/profile_images/872934835169497088/HXU2PaxD_normal.jpg"/>
    <hyperlink ref="V133" r:id="rId280" display="http://pbs.twimg.com/profile_images/872934835169497088/HXU2PaxD_normal.jpg"/>
    <hyperlink ref="V134" r:id="rId281" display="http://pbs.twimg.com/profile_images/872934835169497088/HXU2PaxD_normal.jpg"/>
    <hyperlink ref="V135" r:id="rId282" display="http://pbs.twimg.com/profile_images/1182383074635476998/0xxas7Dj_normal.jpg"/>
    <hyperlink ref="V136" r:id="rId283" display="http://pbs.twimg.com/profile_images/790307884177383425/ENCx5yve_normal.jpg"/>
    <hyperlink ref="V137" r:id="rId284" display="http://pbs.twimg.com/profile_images/790307884177383425/ENCx5yve_normal.jpg"/>
    <hyperlink ref="V138" r:id="rId285" display="http://pbs.twimg.com/profile_images/1159145926771875840/JeWEpMmB_normal.png"/>
    <hyperlink ref="V139" r:id="rId286" display="http://pbs.twimg.com/profile_images/1159145926771875840/JeWEpMmB_normal.png"/>
    <hyperlink ref="V140" r:id="rId287" display="http://pbs.twimg.com/profile_images/1139911314862759936/TpNx1aHX_normal.jpg"/>
    <hyperlink ref="V141" r:id="rId288" display="http://pbs.twimg.com/profile_images/1159145926771875840/JeWEpMmB_normal.png"/>
    <hyperlink ref="V142" r:id="rId289" display="http://pbs.twimg.com/profile_images/1159145926771875840/JeWEpMmB_normal.png"/>
    <hyperlink ref="V143" r:id="rId290" display="http://pbs.twimg.com/profile_images/1159145926771875840/JeWEpMmB_normal.png"/>
    <hyperlink ref="V144" r:id="rId291" display="http://pbs.twimg.com/profile_images/1179056539832930306/soWahY_9_normal.jpg"/>
    <hyperlink ref="V145" r:id="rId292" display="http://pbs.twimg.com/profile_images/918908948559880192/CpmDULMK_normal.jpg"/>
    <hyperlink ref="V146" r:id="rId293" display="http://pbs.twimg.com/profile_images/1181301809190559744/bkfO2WZV_normal.jpg"/>
    <hyperlink ref="V147" r:id="rId294" display="http://pbs.twimg.com/profile_images/1127733624613294082/ZmDLVlYj_normal.jpg"/>
    <hyperlink ref="V148" r:id="rId295" display="http://pbs.twimg.com/profile_images/1127733624613294082/ZmDLVlYj_normal.jpg"/>
    <hyperlink ref="V149" r:id="rId296" display="http://pbs.twimg.com/profile_images/1127733624613294082/ZmDLVlYj_normal.jpg"/>
    <hyperlink ref="V150" r:id="rId297" display="http://pbs.twimg.com/profile_images/1107619244739452929/F6HFr3AS_normal.jpg"/>
    <hyperlink ref="V151" r:id="rId298" display="http://pbs.twimg.com/profile_images/803586875617329152/ozFKFBv2_normal.jpg"/>
    <hyperlink ref="V152" r:id="rId299" display="http://pbs.twimg.com/profile_images/803586875617329152/ozFKFBv2_normal.jpg"/>
    <hyperlink ref="V153" r:id="rId300" display="http://pbs.twimg.com/profile_images/1114664537037447169/_mpWV6cD_normal.jpg"/>
    <hyperlink ref="V154" r:id="rId301" display="http://pbs.twimg.com/profile_images/1057255110009651202/Cq2Pem2q_normal.jpg"/>
    <hyperlink ref="V155" r:id="rId302" display="http://pbs.twimg.com/profile_images/1057255110009651202/Cq2Pem2q_normal.jpg"/>
    <hyperlink ref="V156" r:id="rId303" display="http://pbs.twimg.com/profile_images/1024196740503617536/T8TylJOG_normal.jpg"/>
    <hyperlink ref="V157" r:id="rId304" display="http://pbs.twimg.com/profile_images/1168307154362613760/HzQbEbTD_normal.jpg"/>
    <hyperlink ref="V158" r:id="rId305" display="http://pbs.twimg.com/profile_images/685352535457042432/DKdgIkUM_normal.jpg"/>
    <hyperlink ref="V159" r:id="rId306" display="http://pbs.twimg.com/profile_images/587094799326392320/d8orc6ur_normal.jpg"/>
    <hyperlink ref="V160" r:id="rId307" display="http://pbs.twimg.com/profile_images/509676834246504449/MgqtsnAe_normal.jpeg"/>
    <hyperlink ref="V161" r:id="rId308" display="http://pbs.twimg.com/profile_images/587094799326392320/d8orc6ur_normal.jpg"/>
    <hyperlink ref="V162" r:id="rId309" display="http://pbs.twimg.com/profile_images/587094799326392320/d8orc6ur_normal.jpg"/>
    <hyperlink ref="V163" r:id="rId310" display="http://pbs.twimg.com/profile_images/587094799326392320/d8orc6ur_normal.jpg"/>
    <hyperlink ref="V164" r:id="rId311" display="http://pbs.twimg.com/profile_images/587094799326392320/d8orc6ur_normal.jpg"/>
    <hyperlink ref="V165" r:id="rId312" display="http://pbs.twimg.com/profile_images/1178598279681986561/xqHcHBTA_normal.jpg"/>
    <hyperlink ref="V166" r:id="rId313" display="http://pbs.twimg.com/profile_images/3493714640/b62b8b96158496595ff7d98335d06585_normal.jpeg"/>
    <hyperlink ref="V167" r:id="rId314" display="http://pbs.twimg.com/profile_images/3493714640/b62b8b96158496595ff7d98335d06585_normal.jpeg"/>
    <hyperlink ref="V168" r:id="rId315" display="http://pbs.twimg.com/profile_images/1179515625078689793/3hUVfNCU_normal.jpg"/>
    <hyperlink ref="V169" r:id="rId316" display="http://pbs.twimg.com/profile_images/1179515625078689793/3hUVfNCU_normal.jpg"/>
    <hyperlink ref="V170" r:id="rId317" display="http://pbs.twimg.com/profile_images/1179515625078689793/3hUVfNCU_normal.jpg"/>
    <hyperlink ref="V171" r:id="rId318" display="http://pbs.twimg.com/profile_images/1179515625078689793/3hUVfNCU_normal.jpg"/>
    <hyperlink ref="V172" r:id="rId319" display="http://pbs.twimg.com/profile_images/1179515625078689793/3hUVfNCU_normal.jpg"/>
    <hyperlink ref="V173" r:id="rId320" display="http://pbs.twimg.com/profile_images/1122908745124712451/fvRKpODW_normal.png"/>
    <hyperlink ref="V174" r:id="rId321" display="https://pbs.twimg.com/media/CKIlH8kVEAA7vXp.jpg"/>
    <hyperlink ref="V175" r:id="rId322" display="http://pbs.twimg.com/profile_images/732778663444402176/lMzQ7Xx__normal.jpg"/>
    <hyperlink ref="V176" r:id="rId323" display="http://pbs.twimg.com/profile_images/470505987430817792/UrFPsAOp_normal.jpeg"/>
    <hyperlink ref="V177" r:id="rId324" display="http://pbs.twimg.com/profile_images/470505987430817792/UrFPsAOp_normal.jpeg"/>
    <hyperlink ref="V178" r:id="rId325" display="http://pbs.twimg.com/profile_images/1051703144072134656/0su9c2hH_normal.jpg"/>
    <hyperlink ref="V179" r:id="rId326" display="http://pbs.twimg.com/profile_images/871864881108180994/jdn52Eeu_normal.jpg"/>
    <hyperlink ref="V180" r:id="rId327" display="http://pbs.twimg.com/profile_images/1180611535615528961/yWgHZmK5_normal.jpg"/>
    <hyperlink ref="V181" r:id="rId328" display="https://pbs.twimg.com/tweet_video_thumb/EGnA1VpWkAEYUxD.jpg"/>
    <hyperlink ref="V182" r:id="rId329" display="http://pbs.twimg.com/profile_images/1182291102528880640/RdriXjOh_normal.jpg"/>
    <hyperlink ref="V183" r:id="rId330" display="http://pbs.twimg.com/profile_images/1145510535305338880/-X1F-R86_normal.jpg"/>
    <hyperlink ref="V184" r:id="rId331" display="http://pbs.twimg.com/profile_images/1181671349607116805/pWxVZApm_normal.jpg"/>
    <hyperlink ref="V185" r:id="rId332" display="http://pbs.twimg.com/profile_images/1182395682310774784/KyfhHZ-c_normal.jpg"/>
    <hyperlink ref="V186" r:id="rId333" display="http://pbs.twimg.com/profile_images/1182395682310774784/KyfhHZ-c_normal.jpg"/>
    <hyperlink ref="V187" r:id="rId334" display="http://pbs.twimg.com/profile_images/771980338662780928/Hi0jlp96_normal.jpg"/>
    <hyperlink ref="V188" r:id="rId335" display="http://pbs.twimg.com/profile_images/1166461769260425218/p4w7i0KQ_normal.jpg"/>
    <hyperlink ref="V189" r:id="rId336" display="http://pbs.twimg.com/profile_images/1158250519502249985/x_wQTM_2_normal.jpg"/>
    <hyperlink ref="V190" r:id="rId337" display="http://pbs.twimg.com/profile_images/1158250519502249985/x_wQTM_2_normal.jpg"/>
    <hyperlink ref="V191" r:id="rId338" display="http://pbs.twimg.com/profile_images/1158250519502249985/x_wQTM_2_normal.jpg"/>
    <hyperlink ref="V192" r:id="rId339" display="http://pbs.twimg.com/profile_images/1158250519502249985/x_wQTM_2_normal.jpg"/>
    <hyperlink ref="V193" r:id="rId340" display="http://pbs.twimg.com/profile_images/1158250519502249985/x_wQTM_2_normal.jpg"/>
    <hyperlink ref="V194" r:id="rId341" display="http://pbs.twimg.com/profile_images/1158250519502249985/x_wQTM_2_normal.jpg"/>
    <hyperlink ref="V195" r:id="rId342" display="http://pbs.twimg.com/profile_images/1158250519502249985/x_wQTM_2_normal.jpg"/>
    <hyperlink ref="V196" r:id="rId343" display="http://pbs.twimg.com/profile_images/1158250519502249985/x_wQTM_2_normal.jpg"/>
    <hyperlink ref="V197" r:id="rId344" display="http://pbs.twimg.com/profile_images/1158250519502249985/x_wQTM_2_normal.jpg"/>
    <hyperlink ref="V198" r:id="rId345" display="http://pbs.twimg.com/profile_images/1158250519502249985/x_wQTM_2_normal.jpg"/>
    <hyperlink ref="V199" r:id="rId346" display="https://pbs.twimg.com/media/EGqLCK6UcAEY6qR.jpg"/>
    <hyperlink ref="V200" r:id="rId347" display="http://pbs.twimg.com/profile_images/1011711601513238533/hKeLVwYb_normal.jpg"/>
    <hyperlink ref="V201" r:id="rId348" display="http://pbs.twimg.com/profile_images/1883124661/2228497577_4c1a7f68c3_normal.jpg"/>
    <hyperlink ref="V202" r:id="rId349" display="http://pbs.twimg.com/profile_images/1883124661/2228497577_4c1a7f68c3_normal.jpg"/>
    <hyperlink ref="V203" r:id="rId350" display="http://pbs.twimg.com/profile_images/1883124661/2228497577_4c1a7f68c3_normal.jpg"/>
    <hyperlink ref="V204" r:id="rId351" display="http://pbs.twimg.com/profile_images/1146750797209841664/MeJo9URK_normal.jpg"/>
    <hyperlink ref="V205" r:id="rId352" display="http://pbs.twimg.com/profile_images/1146750797209841664/MeJo9URK_normal.jpg"/>
    <hyperlink ref="V206" r:id="rId353" display="http://pbs.twimg.com/profile_images/1117497077959991297/rDkwSmCS_normal.jpg"/>
    <hyperlink ref="V207" r:id="rId354" display="http://pbs.twimg.com/profile_images/795311166776086534/3QLk62Gt_normal.jpg"/>
    <hyperlink ref="V208" r:id="rId355" display="http://pbs.twimg.com/profile_images/412607773273096192/RtRqd6ov_normal.jpeg"/>
    <hyperlink ref="V209" r:id="rId356" display="http://pbs.twimg.com/profile_images/1153895348756074496/ThNvtpsn_normal.jpg"/>
    <hyperlink ref="V210" r:id="rId357" display="http://pbs.twimg.com/profile_images/1153895348756074496/ThNvtpsn_normal.jpg"/>
    <hyperlink ref="V211" r:id="rId358" display="https://pbs.twimg.com/media/EGvWoI6U8AAUM4A.jpg"/>
    <hyperlink ref="V212" r:id="rId359" display="http://pbs.twimg.com/profile_images/1183485157480624128/4sbi8LJL_normal.jpg"/>
    <hyperlink ref="V213" r:id="rId360" display="http://pbs.twimg.com/profile_images/748099556781350912/3z5MEmY-_normal.jpg"/>
    <hyperlink ref="V214" r:id="rId361" display="http://pbs.twimg.com/profile_images/1151317561994305536/LS2tXNp6_normal.jpg"/>
    <hyperlink ref="V215" r:id="rId362" display="http://pbs.twimg.com/profile_images/1182076556883177472/yfXfWuhY_normal.jpg"/>
    <hyperlink ref="V216" r:id="rId363" display="http://pbs.twimg.com/profile_images/740575280972976130/CE6e8BAc_normal.jpg"/>
    <hyperlink ref="V217" r:id="rId364" display="http://pbs.twimg.com/profile_images/1151747981013606400/Kil1hlJa_normal.jpg"/>
    <hyperlink ref="V218" r:id="rId365" display="http://pbs.twimg.com/profile_images/1053347767450562560/M7cQrLWC_normal.jpg"/>
    <hyperlink ref="V219" r:id="rId366" display="http://pbs.twimg.com/profile_images/2125300869/e0088742_8495855_normal.png"/>
    <hyperlink ref="V220" r:id="rId367" display="http://pbs.twimg.com/profile_images/2125300869/e0088742_8495855_normal.png"/>
    <hyperlink ref="V221" r:id="rId368" display="http://pbs.twimg.com/profile_images/1109582854328143872/wfwW_qeg_normal.jpg"/>
    <hyperlink ref="V222" r:id="rId369" display="http://pbs.twimg.com/profile_images/2183154926/marj_normal.jpg"/>
    <hyperlink ref="V223" r:id="rId370" display="http://pbs.twimg.com/profile_images/800285361540894720/lQWNPjzW_normal.jpg"/>
    <hyperlink ref="V224" r:id="rId371" display="http://pbs.twimg.com/profile_images/800285361540894720/lQWNPjzW_normal.jpg"/>
    <hyperlink ref="V225" r:id="rId372" display="http://pbs.twimg.com/profile_images/1181515717507727360/7Xnbb_b2_normal.jpg"/>
    <hyperlink ref="V226" r:id="rId373" display="http://pbs.twimg.com/profile_images/1181515717507727360/7Xnbb_b2_normal.jpg"/>
    <hyperlink ref="V227" r:id="rId374" display="http://pbs.twimg.com/profile_images/1150023094725238784/qxgJpT1u_normal.jpg"/>
    <hyperlink ref="V228" r:id="rId375" display="http://pbs.twimg.com/profile_images/1150023094725238784/qxgJpT1u_normal.jpg"/>
    <hyperlink ref="V229" r:id="rId376" display="http://pbs.twimg.com/profile_images/1175819822971674628/2Gb0Oshz_normal.jpg"/>
    <hyperlink ref="V230" r:id="rId377" display="http://pbs.twimg.com/profile_images/1175819822971674628/2Gb0Oshz_normal.jpg"/>
    <hyperlink ref="V231" r:id="rId378" display="http://pbs.twimg.com/profile_images/1084568287256760321/SKY37u9V_normal.jpg"/>
    <hyperlink ref="V232" r:id="rId379" display="http://pbs.twimg.com/profile_images/1084568287256760321/SKY37u9V_normal.jpg"/>
    <hyperlink ref="V233" r:id="rId380" display="http://pbs.twimg.com/profile_images/1171325199729471488/cNgmsrx0_normal.jpg"/>
    <hyperlink ref="V234" r:id="rId381" display="http://pbs.twimg.com/profile_images/1171325199729471488/cNgmsrx0_normal.jpg"/>
    <hyperlink ref="V235" r:id="rId382" display="http://pbs.twimg.com/profile_images/994619140215332864/NbGgiz8T_normal.jpg"/>
    <hyperlink ref="V236" r:id="rId383" display="http://pbs.twimg.com/profile_images/901866483906727936/g6Mq1SNx_normal.jpg"/>
    <hyperlink ref="V237" r:id="rId384" display="http://pbs.twimg.com/profile_images/1083163640294002689/Jo4toSj5_normal.jpg"/>
    <hyperlink ref="V238" r:id="rId385" display="http://pbs.twimg.com/profile_images/1083163640294002689/Jo4toSj5_normal.jpg"/>
    <hyperlink ref="V239" r:id="rId386" display="http://pbs.twimg.com/profile_images/567144679180079104/cQTKMxyx_normal.jpeg"/>
    <hyperlink ref="V240" r:id="rId387" display="http://pbs.twimg.com/profile_images/892452727858511872/W2MK7DEy_normal.jpg"/>
    <hyperlink ref="V241" r:id="rId388" display="http://pbs.twimg.com/profile_images/3345581694/c1e585e40046c0b44769a04ac8f43f47_normal.jpeg"/>
    <hyperlink ref="V242" r:id="rId389" display="http://pbs.twimg.com/profile_images/3345581694/c1e585e40046c0b44769a04ac8f43f47_normal.jpeg"/>
    <hyperlink ref="V243" r:id="rId390" display="http://pbs.twimg.com/profile_images/3345581694/c1e585e40046c0b44769a04ac8f43f47_normal.jpeg"/>
    <hyperlink ref="V244" r:id="rId391" display="http://pbs.twimg.com/profile_images/1176873136098332677/u_x4iNcn_normal.jpg"/>
    <hyperlink ref="V245" r:id="rId392" display="http://pbs.twimg.com/profile_images/838038644036366337/P-qBVD4__normal.jpg"/>
    <hyperlink ref="V246" r:id="rId393" display="http://pbs.twimg.com/profile_images/838038644036366337/P-qBVD4__normal.jpg"/>
    <hyperlink ref="V247" r:id="rId394" display="http://pbs.twimg.com/profile_images/1179170217571897346/YE8-kZma_normal.jpg"/>
    <hyperlink ref="V248" r:id="rId395" display="http://pbs.twimg.com/profile_images/1156201910124339202/4E1J8TWk_normal.jpg"/>
    <hyperlink ref="V249" r:id="rId396" display="http://pbs.twimg.com/profile_images/1142982137978769408/0mg2xL-H_normal.jpg"/>
    <hyperlink ref="V250" r:id="rId397" display="http://pbs.twimg.com/profile_images/1142982137978769408/0mg2xL-H_normal.jpg"/>
    <hyperlink ref="V251" r:id="rId398" display="http://pbs.twimg.com/profile_images/1153000320223645696/6_NhB7cr_normal.jpg"/>
    <hyperlink ref="V252" r:id="rId399" display="http://pbs.twimg.com/profile_images/1153000320223645696/6_NhB7cr_normal.jpg"/>
    <hyperlink ref="V253" r:id="rId400" display="http://pbs.twimg.com/profile_images/1153000320223645696/6_NhB7cr_normal.jpg"/>
    <hyperlink ref="V254" r:id="rId401" display="http://pbs.twimg.com/profile_images/1050195538744885248/_Sk28Jwn_normal.jpg"/>
    <hyperlink ref="V255" r:id="rId402" display="http://pbs.twimg.com/profile_images/1055931740471074816/sFh_oMsj_normal.jpg"/>
    <hyperlink ref="V256" r:id="rId403" display="http://pbs.twimg.com/profile_images/1055931740471074816/sFh_oMsj_normal.jpg"/>
    <hyperlink ref="V257" r:id="rId404" display="http://pbs.twimg.com/profile_images/1093249970055118857/3q5QQ6lw_normal.jpg"/>
    <hyperlink ref="V258" r:id="rId405" display="http://pbs.twimg.com/profile_images/1093249970055118857/3q5QQ6lw_normal.jpg"/>
    <hyperlink ref="V259" r:id="rId406" display="http://pbs.twimg.com/profile_images/866354111519875072/bBXEiWvS_normal.jpg"/>
    <hyperlink ref="V260" r:id="rId407" display="http://pbs.twimg.com/profile_images/1093971681075437570/I4sdBGYe_normal.jpg"/>
    <hyperlink ref="V261" r:id="rId408" display="http://pbs.twimg.com/profile_images/840649978729115648/RuMDFZIp_normal.jpg"/>
    <hyperlink ref="V262" r:id="rId409" display="http://pbs.twimg.com/profile_images/1063470872722202624/wsTKjSVw_normal.jpg"/>
    <hyperlink ref="V263" r:id="rId410" display="http://pbs.twimg.com/profile_images/1151470985033506816/M5kfS4Qw_normal.png"/>
    <hyperlink ref="V264" r:id="rId411" display="http://pbs.twimg.com/profile_images/1151470985033506816/M5kfS4Qw_normal.png"/>
    <hyperlink ref="V265" r:id="rId412" display="http://pbs.twimg.com/profile_images/1143102394772938757/8p7l5xI6_normal.png"/>
    <hyperlink ref="V266" r:id="rId413" display="https://pbs.twimg.com/media/EFZMZxZWkAA6zh7.jpg"/>
    <hyperlink ref="V267" r:id="rId414" display="https://pbs.twimg.com/media/EFZMppFWwAEb22K.jpg"/>
    <hyperlink ref="V268" r:id="rId415" display="http://pbs.twimg.com/profile_images/1180567778471874561/C-tv5ONR_normal.jpg"/>
    <hyperlink ref="V269" r:id="rId416" display="http://pbs.twimg.com/profile_images/1180567778471874561/C-tv5ONR_normal.jpg"/>
    <hyperlink ref="V270" r:id="rId417" display="http://pbs.twimg.com/profile_images/1165582355530039297/SIZ2H7iu_normal.jpg"/>
    <hyperlink ref="V271" r:id="rId418" display="http://pbs.twimg.com/profile_images/763962010107207680/m2kwQYkk_normal.jpg"/>
    <hyperlink ref="V272" r:id="rId419" display="https://pbs.twimg.com/media/EG63ZZ8UUAAQKZG.jpg"/>
    <hyperlink ref="V273" r:id="rId420" display="http://pbs.twimg.com/profile_images/473445359214018561/qMSIEbg7_normal.png"/>
    <hyperlink ref="V274" r:id="rId421" display="https://pbs.twimg.com/media/EG7laMuX0AEyJ4P.jpg"/>
    <hyperlink ref="V275" r:id="rId422" display="https://pbs.twimg.com/media/EG7laMuX0AEyJ4P.jpg"/>
    <hyperlink ref="V276" r:id="rId423" display="http://pbs.twimg.com/profile_images/3252984819/d9170b0629f5d56720a8807b0e4ad701_normal.jpeg"/>
    <hyperlink ref="V277" r:id="rId424" display="http://pbs.twimg.com/profile_images/1056273050927271936/7jV1oq0F_normal.jpg"/>
    <hyperlink ref="V278" r:id="rId425" display="http://pbs.twimg.com/profile_images/1175060567901507590/x4xzew7t_normal.jpg"/>
    <hyperlink ref="V279" r:id="rId426" display="http://pbs.twimg.com/profile_images/1173059230334640128/pYo4H0m9_normal.jpg"/>
    <hyperlink ref="V280" r:id="rId427" display="http://pbs.twimg.com/profile_images/1150630641341542402/nbYrKLjv_normal.jpg"/>
    <hyperlink ref="V281" r:id="rId428" display="http://pbs.twimg.com/profile_images/1127679871986143233/kt9E70dC_normal.jpg"/>
    <hyperlink ref="V282" r:id="rId429" display="http://pbs.twimg.com/profile_images/1180268486762868737/-TjdH925_normal.jpg"/>
    <hyperlink ref="V283" r:id="rId430" display="http://pbs.twimg.com/profile_images/1180268486762868737/-TjdH925_normal.jpg"/>
    <hyperlink ref="V284" r:id="rId431" display="http://pbs.twimg.com/profile_images/1024036664216150017/wcNTSLSv_normal.jpg"/>
    <hyperlink ref="V285" r:id="rId432" display="http://pbs.twimg.com/profile_images/1160609097743384576/rr_gfZgG_normal.jpg"/>
    <hyperlink ref="V286" r:id="rId433" display="http://pbs.twimg.com/profile_images/957976460328947712/m24rbtcl_normal.jpg"/>
    <hyperlink ref="V287" r:id="rId434" display="http://pbs.twimg.com/profile_images/54466527/051808_001_normal.jpg"/>
    <hyperlink ref="V288" r:id="rId435" display="http://pbs.twimg.com/profile_images/54466527/051808_001_normal.jpg"/>
    <hyperlink ref="V289" r:id="rId436" display="http://pbs.twimg.com/profile_images/54466527/051808_001_normal.jpg"/>
    <hyperlink ref="V290" r:id="rId437" display="http://pbs.twimg.com/profile_images/1125296824263245824/OD3qANN5_normal.jpg"/>
    <hyperlink ref="V291" r:id="rId438" display="http://pbs.twimg.com/profile_images/1063664382440177669/rZq8bLb0_normal.jpg"/>
    <hyperlink ref="V292" r:id="rId439" display="http://pbs.twimg.com/profile_images/1063664382440177669/rZq8bLb0_normal.jpg"/>
    <hyperlink ref="V293" r:id="rId440" display="http://pbs.twimg.com/profile_images/1063664382440177669/rZq8bLb0_normal.jpg"/>
    <hyperlink ref="V294" r:id="rId441" display="http://pbs.twimg.com/profile_images/876817021954015232/7ndv4iOl_normal.jpg"/>
    <hyperlink ref="V295" r:id="rId442" display="http://pbs.twimg.com/profile_images/1008805880282931201/WZl1eZHa_normal.jpg"/>
    <hyperlink ref="V296" r:id="rId443" display="http://pbs.twimg.com/profile_images/1008805880282931201/WZl1eZHa_normal.jpg"/>
    <hyperlink ref="V297" r:id="rId444" display="http://pbs.twimg.com/profile_images/1149087377861693440/16Kq-Yow_normal.jpg"/>
    <hyperlink ref="V298" r:id="rId445" display="http://pbs.twimg.com/profile_images/1099954329190985728/5xeD1bt5_normal.png"/>
    <hyperlink ref="V299" r:id="rId446" display="http://pbs.twimg.com/profile_images/847189597092270080/x_GNpBQ4_normal.jpg"/>
    <hyperlink ref="V300" r:id="rId447" display="http://pbs.twimg.com/profile_images/847189597092270080/x_GNpBQ4_normal.jpg"/>
    <hyperlink ref="V301" r:id="rId448" display="https://pbs.twimg.com/media/EG__xwlXkAAltgI.jpg"/>
    <hyperlink ref="V302" r:id="rId449" display="http://pbs.twimg.com/profile_images/1056329011050278912/KX7Jpn-F_normal.jpg"/>
    <hyperlink ref="V303" r:id="rId450" display="https://pbs.twimg.com/media/EG__xwlXkAAltgI.jpg"/>
    <hyperlink ref="V304" r:id="rId451" display="http://pbs.twimg.com/profile_images/1056329011050278912/KX7Jpn-F_normal.jpg"/>
    <hyperlink ref="V305" r:id="rId452" display="https://pbs.twimg.com/media/EG__xwlXkAAltgI.jpg"/>
    <hyperlink ref="V306" r:id="rId453" display="http://pbs.twimg.com/profile_images/1056329011050278912/KX7Jpn-F_normal.jpg"/>
    <hyperlink ref="V307" r:id="rId454" display="http://pbs.twimg.com/profile_images/1174131776689541121/UhgtyArc_normal.jpg"/>
    <hyperlink ref="V308" r:id="rId455" display="http://pbs.twimg.com/profile_images/1114209245510217728/Sw3xRBK6_normal.jpg"/>
    <hyperlink ref="V309" r:id="rId456" display="http://pbs.twimg.com/profile_images/1114209245510217728/Sw3xRBK6_normal.jpg"/>
    <hyperlink ref="V310" r:id="rId457" display="http://pbs.twimg.com/profile_images/1114209245510217728/Sw3xRBK6_normal.jpg"/>
    <hyperlink ref="V311" r:id="rId458" display="http://pbs.twimg.com/profile_images/1114209245510217728/Sw3xRBK6_normal.jpg"/>
    <hyperlink ref="V312" r:id="rId459" display="http://pbs.twimg.com/profile_images/1114209245510217728/Sw3xRBK6_normal.jpg"/>
    <hyperlink ref="V313" r:id="rId460" display="http://pbs.twimg.com/profile_images/1114209245510217728/Sw3xRBK6_normal.jpg"/>
    <hyperlink ref="V314" r:id="rId461" display="https://pbs.twimg.com/media/D_nKzQGXsAAOYQ0.jpg"/>
    <hyperlink ref="V315" r:id="rId462" display="http://pbs.twimg.com/profile_images/591575412880191490/eVU41ZDR_normal.jpg"/>
    <hyperlink ref="V316" r:id="rId463" display="http://pbs.twimg.com/profile_images/1181301809190559744/bkfO2WZV_normal.jpg"/>
    <hyperlink ref="V317" r:id="rId464" display="http://pbs.twimg.com/profile_images/591575412880191490/eVU41ZDR_normal.jpg"/>
    <hyperlink ref="V318" r:id="rId465" display="http://pbs.twimg.com/profile_images/591575412880191490/eVU41ZDR_normal.jpg"/>
    <hyperlink ref="V319" r:id="rId466" display="https://pbs.twimg.com/media/EGCTVN6XkAIbP8r.jpg"/>
    <hyperlink ref="V320" r:id="rId467" display="http://pbs.twimg.com/profile_images/591575412880191490/eVU41ZDR_normal.jpg"/>
    <hyperlink ref="V321" r:id="rId468" display="http://pbs.twimg.com/profile_images/591575412880191490/eVU41ZDR_normal.jpg"/>
    <hyperlink ref="V322" r:id="rId469" display="http://pbs.twimg.com/profile_images/591575412880191490/eVU41ZDR_normal.jpg"/>
    <hyperlink ref="V323" r:id="rId470" display="http://pbs.twimg.com/profile_images/591575412880191490/eVU41ZDR_normal.jpg"/>
    <hyperlink ref="V324" r:id="rId471" display="https://pbs.twimg.com/media/EHAtbAVUcAENtgU.jpg"/>
    <hyperlink ref="V325" r:id="rId472" display="http://pbs.twimg.com/profile_images/1115091676446502912/wrw5aUas_normal.jpg"/>
    <hyperlink ref="V326" r:id="rId473" display="http://pbs.twimg.com/profile_images/1166091899096244227/VRL5Woq-_normal.jpg"/>
    <hyperlink ref="V327" r:id="rId474" display="http://pbs.twimg.com/profile_images/1166091899096244227/VRL5Woq-_normal.jpg"/>
    <hyperlink ref="V328" r:id="rId475" display="http://pbs.twimg.com/profile_images/1170914892691329025/_BFm9ACW_normal.jpg"/>
    <hyperlink ref="V329" r:id="rId476" display="http://pbs.twimg.com/profile_images/922490786863767552/Ozh2mspI_normal.jpg"/>
    <hyperlink ref="V330" r:id="rId477" display="https://pbs.twimg.com/ext_tw_video_thumb/1180180650885865479/pu/img/3ss54dzSA3O2eeyu.jpg"/>
    <hyperlink ref="V331" r:id="rId478" display="https://pbs.twimg.com/ext_tw_video_thumb/1180180650885865479/pu/img/3ss54dzSA3O2eeyu.jpg"/>
    <hyperlink ref="V332" r:id="rId479" display="http://pbs.twimg.com/profile_images/1158314053544140801/mOIvmQDB_normal.jpg"/>
    <hyperlink ref="V333" r:id="rId480" display="http://pbs.twimg.com/profile_images/1175543156101799936/1bkCOhh-_normal.jpg"/>
    <hyperlink ref="V334" r:id="rId481" display="https://pbs.twimg.com/media/EGxzgg0X0AMhYut.png"/>
    <hyperlink ref="V335" r:id="rId482" display="https://pbs.twimg.com/media/EGxzgg0X0AMhYut.png"/>
    <hyperlink ref="V336" r:id="rId483" display="http://pbs.twimg.com/profile_images/1075046191262588928/YrlYkK2W_normal.jpg"/>
    <hyperlink ref="V337" r:id="rId484" display="http://pbs.twimg.com/profile_images/1175543156101799936/1bkCOhh-_normal.jpg"/>
    <hyperlink ref="V338" r:id="rId485" display="http://pbs.twimg.com/profile_images/1092505802965946370/RCYtBq7m_normal.jpg"/>
    <hyperlink ref="V339" r:id="rId486" display="http://pbs.twimg.com/profile_images/1175543156101799936/1bkCOhh-_normal.jpg"/>
    <hyperlink ref="V340" r:id="rId487" display="http://pbs.twimg.com/profile_images/1175543156101799936/1bkCOhh-_normal.jpg"/>
    <hyperlink ref="V341" r:id="rId488" display="http://pbs.twimg.com/profile_images/1113114796000505857/beDbK9tI_normal.png"/>
    <hyperlink ref="V342" r:id="rId489" display="http://pbs.twimg.com/profile_images/1175543156101799936/1bkCOhh-_normal.jpg"/>
    <hyperlink ref="V343" r:id="rId490" display="http://pbs.twimg.com/profile_images/1113114796000505857/beDbK9tI_normal.png"/>
    <hyperlink ref="V344" r:id="rId491" display="http://pbs.twimg.com/profile_images/1175543156101799936/1bkCOhh-_normal.jpg"/>
    <hyperlink ref="V345" r:id="rId492" display="http://pbs.twimg.com/profile_images/1113114796000505857/beDbK9tI_normal.png"/>
    <hyperlink ref="V346" r:id="rId493" display="http://pbs.twimg.com/profile_images/1175543156101799936/1bkCOhh-_normal.jpg"/>
    <hyperlink ref="V347" r:id="rId494" display="http://pbs.twimg.com/profile_images/1113114796000505857/beDbK9tI_normal.png"/>
    <hyperlink ref="V348" r:id="rId495" display="http://pbs.twimg.com/profile_images/1113114796000505857/beDbK9tI_normal.png"/>
    <hyperlink ref="V349" r:id="rId496" display="http://pbs.twimg.com/profile_images/1175543156101799936/1bkCOhh-_normal.jpg"/>
    <hyperlink ref="V350" r:id="rId497" display="http://pbs.twimg.com/profile_images/1175543156101799936/1bkCOhh-_normal.jpg"/>
    <hyperlink ref="V351" r:id="rId498" display="http://pbs.twimg.com/profile_images/1175543156101799936/1bkCOhh-_normal.jpg"/>
    <hyperlink ref="V352" r:id="rId499" display="http://pbs.twimg.com/profile_images/1175543156101799936/1bkCOhh-_normal.jpg"/>
    <hyperlink ref="V353" r:id="rId500" display="http://pbs.twimg.com/profile_images/1175543156101799936/1bkCOhh-_normal.jpg"/>
    <hyperlink ref="V354" r:id="rId501" display="https://pbs.twimg.com/media/EGx4QpuW4AQ9kcA.jpg"/>
    <hyperlink ref="V355" r:id="rId502" display="http://pbs.twimg.com/profile_images/1175543156101799936/1bkCOhh-_normal.jpg"/>
    <hyperlink ref="V356" r:id="rId503" display="http://pbs.twimg.com/profile_images/1175543156101799936/1bkCOhh-_normal.jpg"/>
    <hyperlink ref="V357" r:id="rId504" display="http://pbs.twimg.com/profile_images/1173352540274143232/VEw6-1SN_normal.jpg"/>
    <hyperlink ref="V358" r:id="rId505" display="http://pbs.twimg.com/profile_images/1175543156101799936/1bkCOhh-_normal.jpg"/>
    <hyperlink ref="V359" r:id="rId506" display="http://pbs.twimg.com/profile_images/1140014550223347713/9qxKwM_1_normal.jpg"/>
    <hyperlink ref="V360" r:id="rId507" display="http://pbs.twimg.com/profile_images/1175543156101799936/1bkCOhh-_normal.jpg"/>
    <hyperlink ref="V361" r:id="rId508" display="http://pbs.twimg.com/profile_images/1142256448124137472/plWOKV2Z_normal.png"/>
    <hyperlink ref="V362" r:id="rId509" display="http://pbs.twimg.com/profile_images/1142256448124137472/plWOKV2Z_normal.png"/>
    <hyperlink ref="V363" r:id="rId510" display="https://pbs.twimg.com/ext_tw_video_thumb/1184573657332494338/pu/img/UMOOKEqOtxSfjUcv.jpg"/>
    <hyperlink ref="V364" r:id="rId511" display="https://pbs.twimg.com/ext_tw_video_thumb/1180180650885865479/pu/img/3ss54dzSA3O2eeyu.jpg"/>
    <hyperlink ref="V365" r:id="rId512" display="http://pbs.twimg.com/profile_images/1175543156101799936/1bkCOhh-_normal.jpg"/>
    <hyperlink ref="V366" r:id="rId513" display="http://pbs.twimg.com/profile_images/1175543156101799936/1bkCOhh-_normal.jpg"/>
    <hyperlink ref="V367" r:id="rId514" display="https://pbs.twimg.com/ext_tw_video_thumb/1184573657332494338/pu/img/UMOOKEqOtxSfjUcv.jpg"/>
    <hyperlink ref="V368" r:id="rId515" display="http://pbs.twimg.com/profile_images/1171923535356317696/R1CaoIv-_normal.jpg"/>
    <hyperlink ref="V369" r:id="rId516" display="http://pbs.twimg.com/profile_images/957452902754168833/HK6yBieq_normal.jpg"/>
    <hyperlink ref="V370" r:id="rId517" display="http://pbs.twimg.com/profile_images/957452902754168833/HK6yBieq_normal.jpg"/>
    <hyperlink ref="V371" r:id="rId518" display="http://pbs.twimg.com/profile_images/957452902754168833/HK6yBieq_normal.jpg"/>
    <hyperlink ref="V372" r:id="rId519" display="http://pbs.twimg.com/profile_images/1183558645067538435/B9P2uiED_normal.jpg"/>
    <hyperlink ref="V373" r:id="rId520" display="http://pbs.twimg.com/profile_images/1183558645067538435/B9P2uiED_normal.jpg"/>
    <hyperlink ref="V374" r:id="rId521" display="http://pbs.twimg.com/profile_images/1183558645067538435/B9P2uiED_normal.jpg"/>
    <hyperlink ref="V375" r:id="rId522" display="http://pbs.twimg.com/profile_images/1183558645067538435/B9P2uiED_normal.jpg"/>
    <hyperlink ref="V376" r:id="rId523" display="http://pbs.twimg.com/profile_images/1183558645067538435/B9P2uiED_normal.jpg"/>
    <hyperlink ref="V377" r:id="rId524" display="http://pbs.twimg.com/profile_images/1183558645067538435/B9P2uiED_normal.jpg"/>
    <hyperlink ref="V378" r:id="rId525" display="http://pbs.twimg.com/profile_images/885197606149914629/1JqNdq2o_normal.jpg"/>
    <hyperlink ref="V379" r:id="rId526" display="http://pbs.twimg.com/profile_images/1179495510509531136/-sSlI_Kz_normal.jpg"/>
    <hyperlink ref="V380" r:id="rId527" display="http://pbs.twimg.com/profile_images/885197606149914629/1JqNdq2o_normal.jpg"/>
    <hyperlink ref="V381" r:id="rId528" display="http://pbs.twimg.com/profile_images/1179495510509531136/-sSlI_Kz_normal.jpg"/>
    <hyperlink ref="V382" r:id="rId529" display="http://pbs.twimg.com/profile_images/1179495510509531136/-sSlI_Kz_normal.jpg"/>
    <hyperlink ref="V383" r:id="rId530" display="https://pbs.twimg.com/media/EHDxqrBW4AAhPOY.jpg"/>
    <hyperlink ref="V384" r:id="rId531" display="http://pbs.twimg.com/profile_images/897485156004413441/DmqhQjsY_normal.jpg"/>
    <hyperlink ref="V385" r:id="rId532" display="http://pbs.twimg.com/profile_images/1184994387438256128/tAUJ3-Ds_normal.jpg"/>
    <hyperlink ref="V386" r:id="rId533" display="http://pbs.twimg.com/profile_images/1184994387438256128/tAUJ3-Ds_normal.jpg"/>
    <hyperlink ref="V387" r:id="rId534" display="http://pbs.twimg.com/profile_images/1181191845520576513/dHBXu8bf_normal.jpg"/>
    <hyperlink ref="V388" r:id="rId535" display="http://pbs.twimg.com/profile_images/633071996729864192/yyXn67jU_normal.jpg"/>
    <hyperlink ref="V389" r:id="rId536" display="http://pbs.twimg.com/profile_images/3659167314/66eeef62767ff827a5e76e100cb91dd7_normal.jpeg"/>
    <hyperlink ref="V390" r:id="rId537" display="http://pbs.twimg.com/profile_images/3659167314/66eeef62767ff827a5e76e100cb91dd7_normal.jpeg"/>
    <hyperlink ref="V391" r:id="rId538" display="http://pbs.twimg.com/profile_images/3659167314/66eeef62767ff827a5e76e100cb91dd7_normal.jpeg"/>
    <hyperlink ref="V392" r:id="rId539" display="http://pbs.twimg.com/profile_images/3659167314/66eeef62767ff827a5e76e100cb91dd7_normal.jpeg"/>
    <hyperlink ref="V393" r:id="rId540" display="http://pbs.twimg.com/profile_images/3659167314/66eeef62767ff827a5e76e100cb91dd7_normal.jpeg"/>
    <hyperlink ref="V394" r:id="rId541" display="http://pbs.twimg.com/profile_images/3659167314/66eeef62767ff827a5e76e100cb91dd7_normal.jpeg"/>
    <hyperlink ref="V395" r:id="rId542" display="http://pbs.twimg.com/profile_images/3659167314/66eeef62767ff827a5e76e100cb91dd7_normal.jpeg"/>
    <hyperlink ref="V396" r:id="rId543" display="http://pbs.twimg.com/profile_images/3659167314/66eeef62767ff827a5e76e100cb91dd7_normal.jpeg"/>
    <hyperlink ref="V397" r:id="rId544" display="http://pbs.twimg.com/profile_images/3659167314/66eeef62767ff827a5e76e100cb91dd7_normal.jpeg"/>
    <hyperlink ref="V398" r:id="rId545" display="http://pbs.twimg.com/profile_images/3659167314/66eeef62767ff827a5e76e100cb91dd7_normal.jpeg"/>
    <hyperlink ref="V399" r:id="rId546" display="http://pbs.twimg.com/profile_images/3659167314/66eeef62767ff827a5e76e100cb91dd7_normal.jpeg"/>
    <hyperlink ref="V400" r:id="rId547" display="http://pbs.twimg.com/profile_images/3659167314/66eeef62767ff827a5e76e100cb91dd7_normal.jpeg"/>
    <hyperlink ref="V401" r:id="rId548" display="http://pbs.twimg.com/profile_images/3659167314/66eeef62767ff827a5e76e100cb91dd7_normal.jpeg"/>
    <hyperlink ref="V402" r:id="rId549" display="http://pbs.twimg.com/profile_images/3659167314/66eeef62767ff827a5e76e100cb91dd7_normal.jpeg"/>
    <hyperlink ref="V403" r:id="rId550" display="https://pbs.twimg.com/tweet_video_thumb/EHEM4RdWoAEfvcb.jpg"/>
    <hyperlink ref="V404" r:id="rId551" display="http://pbs.twimg.com/profile_images/1160545934482333696/KNXOs1A8_normal.jpg"/>
    <hyperlink ref="V405" r:id="rId552" display="http://pbs.twimg.com/profile_images/1160545934482333696/KNXOs1A8_normal.jpg"/>
    <hyperlink ref="V406" r:id="rId553" display="http://pbs.twimg.com/profile_images/1160545934482333696/KNXOs1A8_normal.jpg"/>
    <hyperlink ref="V407" r:id="rId554" display="http://pbs.twimg.com/profile_images/1160545934482333696/KNXOs1A8_normal.jpg"/>
    <hyperlink ref="V408" r:id="rId555" display="http://pbs.twimg.com/profile_images/1160545934482333696/KNXOs1A8_normal.jpg"/>
    <hyperlink ref="V409" r:id="rId556" display="http://pbs.twimg.com/profile_images/1160545934482333696/KNXOs1A8_normal.jpg"/>
    <hyperlink ref="V410" r:id="rId557" display="http://pbs.twimg.com/profile_images/1160545934482333696/KNXOs1A8_normal.jpg"/>
    <hyperlink ref="V411" r:id="rId558" display="http://pbs.twimg.com/profile_images/1160545934482333696/KNXOs1A8_normal.jpg"/>
    <hyperlink ref="V412" r:id="rId559" display="http://pbs.twimg.com/profile_images/1160545934482333696/KNXOs1A8_normal.jpg"/>
    <hyperlink ref="V413" r:id="rId560" display="http://pbs.twimg.com/profile_images/1160545934482333696/KNXOs1A8_normal.jpg"/>
    <hyperlink ref="V414" r:id="rId561" display="http://pbs.twimg.com/profile_images/1160545934482333696/KNXOs1A8_normal.jpg"/>
    <hyperlink ref="V415" r:id="rId562" display="http://pbs.twimg.com/profile_images/971034496555454464/hUTGTkpJ_normal.jpg"/>
    <hyperlink ref="V416" r:id="rId563" display="https://pbs.twimg.com/media/EG2PWvpX4AEG91R.jpg"/>
    <hyperlink ref="V417" r:id="rId564" display="https://pbs.twimg.com/media/EGCzkH2WwAAeBiN.jpg"/>
    <hyperlink ref="V418" r:id="rId565" display="https://pbs.twimg.com/media/EGH9KIKWwAECxmM.png"/>
    <hyperlink ref="V419" r:id="rId566" display="https://pbs.twimg.com/media/EGSQV7uW4AE80Tg.jpg"/>
    <hyperlink ref="V420" r:id="rId567" display="https://pbs.twimg.com/media/EGcjhUpWkAEIX5M.png"/>
    <hyperlink ref="V421" r:id="rId568" display="https://pbs.twimg.com/media/EGhoKIlWoAAoZXZ.jpg"/>
    <hyperlink ref="V422" r:id="rId569" display="https://pbs.twimg.com/media/EG7eM8qXkAUEcVz.png"/>
    <hyperlink ref="V423" r:id="rId570" display="https://pbs.twimg.com/media/EG70bOEXYAAoHWI.jpg"/>
    <hyperlink ref="V424" r:id="rId571" display="https://pbs.twimg.com/media/EHAnzAcWsAYvGKP.png"/>
    <hyperlink ref="V425" r:id="rId572" display="https://pbs.twimg.com/media/EHFxYYvXkAUQCqj.jpg"/>
    <hyperlink ref="V426" r:id="rId573" display="https://pbs.twimg.com/media/EG8MbS8U4AAundF.jpg"/>
    <hyperlink ref="V427" r:id="rId574" display="https://pbs.twimg.com/media/EHAS1tAUUAEFodm.jpg"/>
    <hyperlink ref="V428" r:id="rId575" display="https://pbs.twimg.com/media/EHEyNTWVUAAsBTC.jpg"/>
    <hyperlink ref="V429" r:id="rId576" display="https://pbs.twimg.com/media/EHF7jq6UEAARFiA.jpg"/>
    <hyperlink ref="V430" r:id="rId577" display="http://abs.twimg.com/sticky/default_profile_images/default_profile_normal.png"/>
    <hyperlink ref="V431" r:id="rId578" display="http://pbs.twimg.com/profile_images/1182013002637201408/vw9JfQCe_normal.jpg"/>
    <hyperlink ref="V432" r:id="rId579" display="http://pbs.twimg.com/profile_images/1182387654807023616/wKUQ1jWQ_normal.jpg"/>
    <hyperlink ref="V433" r:id="rId580" display="http://pbs.twimg.com/profile_images/1002484130632949760/-wc-oJvP_normal.jpg"/>
    <hyperlink ref="V434" r:id="rId581" display="http://pbs.twimg.com/profile_images/1002484130632949760/-wc-oJvP_normal.jpg"/>
    <hyperlink ref="V435" r:id="rId582" display="http://pbs.twimg.com/profile_images/1002484130632949760/-wc-oJvP_normal.jpg"/>
    <hyperlink ref="V436" r:id="rId583" display="http://pbs.twimg.com/profile_images/1002484130632949760/-wc-oJvP_normal.jpg"/>
    <hyperlink ref="V437" r:id="rId584" display="http://pbs.twimg.com/profile_images/1002484130632949760/-wc-oJvP_normal.jpg"/>
    <hyperlink ref="V438" r:id="rId585" display="http://pbs.twimg.com/profile_images/1002484130632949760/-wc-oJvP_normal.jpg"/>
    <hyperlink ref="V439" r:id="rId586" display="http://pbs.twimg.com/profile_images/1002484130632949760/-wc-oJvP_normal.jpg"/>
    <hyperlink ref="V440" r:id="rId587" display="http://pbs.twimg.com/profile_images/1002484130632949760/-wc-oJvP_normal.jpg"/>
    <hyperlink ref="V441" r:id="rId588" display="http://pbs.twimg.com/profile_images/1002484130632949760/-wc-oJvP_normal.jpg"/>
    <hyperlink ref="V442" r:id="rId589" display="http://pbs.twimg.com/profile_images/1002484130632949760/-wc-oJvP_normal.jpg"/>
    <hyperlink ref="V443" r:id="rId590" display="http://pbs.twimg.com/profile_images/1002484130632949760/-wc-oJvP_normal.jpg"/>
    <hyperlink ref="V444" r:id="rId591" display="http://pbs.twimg.com/profile_images/1002484130632949760/-wc-oJvP_normal.jpg"/>
    <hyperlink ref="V445" r:id="rId592" display="http://pbs.twimg.com/profile_images/1002484130632949760/-wc-oJvP_normal.jpg"/>
    <hyperlink ref="V446" r:id="rId593" display="http://pbs.twimg.com/profile_images/1002484130632949760/-wc-oJvP_normal.jpg"/>
    <hyperlink ref="V447" r:id="rId594" display="http://pbs.twimg.com/profile_images/1002484130632949760/-wc-oJvP_normal.jpg"/>
    <hyperlink ref="V448" r:id="rId595" display="http://pbs.twimg.com/profile_images/1002484130632949760/-wc-oJvP_normal.jpg"/>
    <hyperlink ref="V449" r:id="rId596" display="http://pbs.twimg.com/profile_images/1002484130632949760/-wc-oJvP_normal.jpg"/>
    <hyperlink ref="V450" r:id="rId597" display="http://pbs.twimg.com/profile_images/1002484130632949760/-wc-oJvP_normal.jpg"/>
    <hyperlink ref="V451" r:id="rId598" display="http://pbs.twimg.com/profile_images/1002484130632949760/-wc-oJvP_normal.jpg"/>
    <hyperlink ref="V452" r:id="rId599" display="http://pbs.twimg.com/profile_images/1002484130632949760/-wc-oJvP_normal.jpg"/>
    <hyperlink ref="V453" r:id="rId600" display="http://pbs.twimg.com/profile_images/1002484130632949760/-wc-oJvP_normal.jpg"/>
    <hyperlink ref="V454" r:id="rId601" display="http://pbs.twimg.com/profile_images/1002484130632949760/-wc-oJvP_normal.jpg"/>
    <hyperlink ref="V455" r:id="rId602" display="http://pbs.twimg.com/profile_images/1002484130632949760/-wc-oJvP_normal.jpg"/>
    <hyperlink ref="V456" r:id="rId603" display="http://pbs.twimg.com/profile_images/1002484130632949760/-wc-oJvP_normal.jpg"/>
    <hyperlink ref="V457" r:id="rId604" display="http://pbs.twimg.com/profile_images/1002484130632949760/-wc-oJvP_normal.jpg"/>
    <hyperlink ref="V458" r:id="rId605" display="http://pbs.twimg.com/profile_images/1002484130632949760/-wc-oJvP_normal.jpg"/>
    <hyperlink ref="V459" r:id="rId606" display="http://pbs.twimg.com/profile_images/1002484130632949760/-wc-oJvP_normal.jpg"/>
    <hyperlink ref="V460" r:id="rId607" display="http://pbs.twimg.com/profile_images/1002484130632949760/-wc-oJvP_normal.jpg"/>
    <hyperlink ref="V461" r:id="rId608" display="http://pbs.twimg.com/profile_images/1002484130632949760/-wc-oJvP_normal.jpg"/>
    <hyperlink ref="X3" r:id="rId609" display="https://twitter.com/#!/rolex/status/1169256887587676161"/>
    <hyperlink ref="X4" r:id="rId610" display="https://twitter.com/#!/larryneelis/status/1179958485263323137"/>
    <hyperlink ref="X5" r:id="rId611" display="https://twitter.com/#!/rashawnscott/status/1179990249700651008"/>
    <hyperlink ref="X6" r:id="rId612" display="https://twitter.com/#!/kelle938/status/1179997627242483712"/>
    <hyperlink ref="X7" r:id="rId613" display="https://twitter.com/#!/jcw05887206/status/1180017216999378944"/>
    <hyperlink ref="X8" r:id="rId614" display="https://twitter.com/#!/enterandwincoza/status/1180076348556972032"/>
    <hyperlink ref="X9" r:id="rId615" display="https://twitter.com/#!/djseanswift1/status/1180102821351436299"/>
    <hyperlink ref="X10" r:id="rId616" display="https://twitter.com/#!/clark_gasm/status/1180133679798067201"/>
    <hyperlink ref="X11" r:id="rId617" display="https://twitter.com/#!/tafkabdhcg73/status/1180134481459630080"/>
    <hyperlink ref="X12" r:id="rId618" display="https://twitter.com/#!/impettyasfuck/status/1180150920602095616"/>
    <hyperlink ref="X13" r:id="rId619" display="https://twitter.com/#!/wthompsonjd/status/1180162137202860032"/>
    <hyperlink ref="X14" r:id="rId620" display="https://twitter.com/#!/bmwillz1/status/1180176580452196354"/>
    <hyperlink ref="X15" r:id="rId621" display="https://twitter.com/#!/aubboq/status/1180182031583584257"/>
    <hyperlink ref="X16" r:id="rId622" display="https://twitter.com/#!/aubboq/status/1180182031583584257"/>
    <hyperlink ref="X17" r:id="rId623" display="https://twitter.com/#!/aubboq/status/1180182031583584257"/>
    <hyperlink ref="X18" r:id="rId624" display="https://twitter.com/#!/aubboq/status/1180182031583584257"/>
    <hyperlink ref="X19" r:id="rId625" display="https://twitter.com/#!/cortessemia/status/1180191512614686720"/>
    <hyperlink ref="X20" r:id="rId626" display="https://twitter.com/#!/jodingerscat/status/1175408248419168256"/>
    <hyperlink ref="X21" r:id="rId627" display="https://twitter.com/#!/maybepilejokes/status/1180208732002648064"/>
    <hyperlink ref="X22" r:id="rId628" display="https://twitter.com/#!/cffschroeder/status/1180248192803147776"/>
    <hyperlink ref="X23" r:id="rId629" display="https://twitter.com/#!/cherrycordial98/status/1180250056940634112"/>
    <hyperlink ref="X24" r:id="rId630" display="https://twitter.com/#!/meladalklimat/status/1180250160540114945"/>
    <hyperlink ref="X25" r:id="rId631" display="https://twitter.com/#!/meladalklimat/status/1180250160540114945"/>
    <hyperlink ref="X26" r:id="rId632" display="https://twitter.com/#!/meladalklimat/status/1180250160540114945"/>
    <hyperlink ref="X27" r:id="rId633" display="https://twitter.com/#!/meladalklimat/status/1180250160540114945"/>
    <hyperlink ref="X28" r:id="rId634" display="https://twitter.com/#!/meladalklimat/status/1180250160540114945"/>
    <hyperlink ref="X29" r:id="rId635" display="https://twitter.com/#!/meladalklimat/status/1180250160540114945"/>
    <hyperlink ref="X30" r:id="rId636" display="https://twitter.com/#!/cindizzi/status/1180261672331538432"/>
    <hyperlink ref="X31" r:id="rId637" display="https://twitter.com/#!/younglistener/status/1180269967645839360"/>
    <hyperlink ref="X32" r:id="rId638" display="https://twitter.com/#!/migali/status/1180283466627391488"/>
    <hyperlink ref="X33" r:id="rId639" display="https://twitter.com/#!/migali/status/1180283466627391488"/>
    <hyperlink ref="X34" r:id="rId640" display="https://twitter.com/#!/gk73986146/status/1180305437062844418"/>
    <hyperlink ref="X35" r:id="rId641" display="https://twitter.com/#!/entitybeyond/status/1180345959286329344"/>
    <hyperlink ref="X36" r:id="rId642" display="https://twitter.com/#!/jeggit/status/1180458047539482627"/>
    <hyperlink ref="X37" r:id="rId643" display="https://twitter.com/#!/madmontesaurus/status/1180460873787351040"/>
    <hyperlink ref="X38" r:id="rId644" display="https://twitter.com/#!/lyricsbytia/status/1180471072103288832"/>
    <hyperlink ref="X39" r:id="rId645" display="https://twitter.com/#!/scottglasspool/status/1180478245164081152"/>
    <hyperlink ref="X40" r:id="rId646" display="https://twitter.com/#!/bear1forty1/status/1180484592169447424"/>
    <hyperlink ref="X41" r:id="rId647" display="https://twitter.com/#!/dragonsexclndr/status/1180503259150258182"/>
    <hyperlink ref="X42" r:id="rId648" display="https://twitter.com/#!/drkajalsingh1/status/1180504173919363077"/>
    <hyperlink ref="X43" r:id="rId649" display="https://twitter.com/#!/dustymoonshine/status/1180520491687333888"/>
    <hyperlink ref="X44" r:id="rId650" display="https://twitter.com/#!/dustymoonshine/status/1180520491687333888"/>
    <hyperlink ref="X45" r:id="rId651" display="https://twitter.com/#!/dustymoonshine/status/1180520491687333888"/>
    <hyperlink ref="X46" r:id="rId652" display="https://twitter.com/#!/scottiemcscoots/status/1180554195130298368"/>
    <hyperlink ref="X47" r:id="rId653" display="https://twitter.com/#!/scottiemcscoots/status/1180554195130298368"/>
    <hyperlink ref="X48" r:id="rId654" display="https://twitter.com/#!/ludosbestfriend/status/1180593937183981572"/>
    <hyperlink ref="X49" r:id="rId655" display="https://twitter.com/#!/supgirl/status/1180624410656403457"/>
    <hyperlink ref="X50" r:id="rId656" display="https://twitter.com/#!/taylorctaylor67/status/1180645341550518272"/>
    <hyperlink ref="X51" r:id="rId657" display="https://twitter.com/#!/cdnolympichorse/status/1180650717784219651"/>
    <hyperlink ref="X52" r:id="rId658" display="https://twitter.com/#!/taylorctaylor67/status/1180645341550518272"/>
    <hyperlink ref="X53" r:id="rId659" display="https://twitter.com/#!/cdnolympichorse/status/1180650717784219651"/>
    <hyperlink ref="X54" r:id="rId660" display="https://twitter.com/#!/taylorctaylor67/status/1180645341550518272"/>
    <hyperlink ref="X55" r:id="rId661" display="https://twitter.com/#!/cdnolympichorse/status/1180650717784219651"/>
    <hyperlink ref="X56" r:id="rId662" display="https://twitter.com/#!/taylorctaylor67/status/1180645341550518272"/>
    <hyperlink ref="X57" r:id="rId663" display="https://twitter.com/#!/cdnolympichorse/status/1180650717784219651"/>
    <hyperlink ref="X58" r:id="rId664" display="https://twitter.com/#!/itsjustisaac_/status/1180670594016145408"/>
    <hyperlink ref="X59" r:id="rId665" display="https://twitter.com/#!/hildedonnak/status/1180697952253169664"/>
    <hyperlink ref="X60" r:id="rId666" display="https://twitter.com/#!/nocontxtbilly/status/1180722205329506305"/>
    <hyperlink ref="X61" r:id="rId667" display="https://twitter.com/#!/8bitcanvas/status/1180086952801865729"/>
    <hyperlink ref="X62" r:id="rId668" display="https://twitter.com/#!/8bitcanvas/status/1180087208138567680"/>
    <hyperlink ref="X63" r:id="rId669" display="https://twitter.com/#!/9888/status/1180736160089268224"/>
    <hyperlink ref="X64" r:id="rId670" display="https://twitter.com/#!/sisteragm/status/1180804930216562689"/>
    <hyperlink ref="X65" r:id="rId671" display="https://twitter.com/#!/sisteragm/status/1180805519277219840"/>
    <hyperlink ref="X66" r:id="rId672" display="https://twitter.com/#!/shellz_gotcheez/status/1180857222823337992"/>
    <hyperlink ref="X67" r:id="rId673" display="https://twitter.com/#!/hallmum5/status/1180894221793935360"/>
    <hyperlink ref="X68" r:id="rId674" display="https://twitter.com/#!/hallmum5/status/1180894221793935360"/>
    <hyperlink ref="X69" r:id="rId675" display="https://twitter.com/#!/hallmum5/status/1180894221793935360"/>
    <hyperlink ref="X70" r:id="rId676" display="https://twitter.com/#!/hallmum5/status/1180894221793935360"/>
    <hyperlink ref="X71" r:id="rId677" display="https://twitter.com/#!/hallmum5/status/1180894221793935360"/>
    <hyperlink ref="X72" r:id="rId678" display="https://twitter.com/#!/hallmum5/status/1180894221793935360"/>
    <hyperlink ref="X73" r:id="rId679" display="https://twitter.com/#!/hallmum5/status/1180894221793935360"/>
    <hyperlink ref="X74" r:id="rId680" display="https://twitter.com/#!/hallmum5/status/1180894221793935360"/>
    <hyperlink ref="X75" r:id="rId681" display="https://twitter.com/#!/hallmum5/status/1180894221793935360"/>
    <hyperlink ref="X76" r:id="rId682" display="https://twitter.com/#!/hallmum5/status/1180894221793935360"/>
    <hyperlink ref="X77" r:id="rId683" display="https://twitter.com/#!/nmoorewrites/status/1180903355872432128"/>
    <hyperlink ref="X78" r:id="rId684" display="https://twitter.com/#!/nmoorewrites/status/1180903355872432128"/>
    <hyperlink ref="X79" r:id="rId685" display="https://twitter.com/#!/cyberbulliespod/status/1180937322172428289"/>
    <hyperlink ref="X80" r:id="rId686" display="https://twitter.com/#!/kenny973/status/1180953305532555265"/>
    <hyperlink ref="X81" r:id="rId687" display="https://twitter.com/#!/appdropped_uk/status/1180995423131115522"/>
    <hyperlink ref="X82" r:id="rId688" display="https://twitter.com/#!/lzats/status/1180997498388799488"/>
    <hyperlink ref="X83" r:id="rId689" display="https://twitter.com/#!/lzats/status/1180997498388799488"/>
    <hyperlink ref="X84" r:id="rId690" display="https://twitter.com/#!/magicantmelody/status/1181048938788511744"/>
    <hyperlink ref="X85" r:id="rId691" display="https://twitter.com/#!/littleroc02/status/1181107593214865408"/>
    <hyperlink ref="X86" r:id="rId692" display="https://twitter.com/#!/littleroc02/status/1181107593214865408"/>
    <hyperlink ref="X87" r:id="rId693" display="https://twitter.com/#!/dark_kudoh/status/1181121321947860992"/>
    <hyperlink ref="X88" r:id="rId694" display="https://twitter.com/#!/sandtonseedlin1/status/1181140934198734848"/>
    <hyperlink ref="X89" r:id="rId695" display="https://twitter.com/#!/sandtonseedlin1/status/1181140934198734848"/>
    <hyperlink ref="X90" r:id="rId696" display="https://twitter.com/#!/drug8514/status/1181150946052595712"/>
    <hyperlink ref="X91" r:id="rId697" display="https://twitter.com/#!/pinkstips/status/1181162818940407808"/>
    <hyperlink ref="X92" r:id="rId698" display="https://twitter.com/#!/pinkstips/status/1181162818940407808"/>
    <hyperlink ref="X93" r:id="rId699" display="https://twitter.com/#!/phillylama/status/1181173299889496064"/>
    <hyperlink ref="X94" r:id="rId700" display="https://twitter.com/#!/avinash91251851/status/1181181249018155008"/>
    <hyperlink ref="X95" r:id="rId701" display="https://twitter.com/#!/rolex/status/1169256887587676161"/>
    <hyperlink ref="X96" r:id="rId702" display="https://twitter.com/#!/avinash91251851/status/1181181249018155008"/>
    <hyperlink ref="X97" r:id="rId703" display="https://twitter.com/#!/rolex/status/1169256887587676161"/>
    <hyperlink ref="X98" r:id="rId704" display="https://twitter.com/#!/avinash91251851/status/1181181249018155008"/>
    <hyperlink ref="X99" r:id="rId705" display="https://twitter.com/#!/rolex/status/1169256887587676161"/>
    <hyperlink ref="X100" r:id="rId706" display="https://twitter.com/#!/avinash91251851/status/1181181249018155008"/>
    <hyperlink ref="X101" r:id="rId707" display="https://twitter.com/#!/rolex/status/1169256887587676161"/>
    <hyperlink ref="X102" r:id="rId708" display="https://twitter.com/#!/avinash91251851/status/1181181249018155008"/>
    <hyperlink ref="X103" r:id="rId709" display="https://twitter.com/#!/avinash91251851/status/1181181249018155008"/>
    <hyperlink ref="X104" r:id="rId710" display="https://twitter.com/#!/correctingnjt/status/1181222139044777984"/>
    <hyperlink ref="X105" r:id="rId711" display="https://twitter.com/#!/yilpy/status/1181312181876473856"/>
    <hyperlink ref="X106" r:id="rId712" display="https://twitter.com/#!/agentbigbutt/status/1181318628639162370"/>
    <hyperlink ref="X107" r:id="rId713" display="https://twitter.com/#!/thatcasshole/status/1181353901171195904"/>
    <hyperlink ref="X108" r:id="rId714" display="https://twitter.com/#!/jhonnyadawau/status/1181415196121849856"/>
    <hyperlink ref="X109" r:id="rId715" display="https://twitter.com/#!/themodelstore/status/1181515171052883968"/>
    <hyperlink ref="X110" r:id="rId716" display="https://twitter.com/#!/babytotoddlers/status/1181540688845950976"/>
    <hyperlink ref="X111" r:id="rId717" display="https://twitter.com/#!/liminaljustice/status/1181606210426068992"/>
    <hyperlink ref="X112" r:id="rId718" display="https://twitter.com/#!/liminaljustice/status/1181606210426068992"/>
    <hyperlink ref="X113" r:id="rId719" display="https://twitter.com/#!/hypnobabies/status/1181630469798019074"/>
    <hyperlink ref="X114" r:id="rId720" display="https://twitter.com/#!/csherbs19/status/1181638405735800833"/>
    <hyperlink ref="X115" r:id="rId721" display="https://twitter.com/#!/momandnewborn/status/1181641123716108288"/>
    <hyperlink ref="X116" r:id="rId722" display="https://twitter.com/#!/slidellmemorial/status/1181637998405996545"/>
    <hyperlink ref="X117" r:id="rId723" display="https://twitter.com/#!/nursinperson/status/1181642627625750528"/>
    <hyperlink ref="X118" r:id="rId724" display="https://twitter.com/#!/dnl62/status/1181661485174546432"/>
    <hyperlink ref="X119" r:id="rId725" display="https://twitter.com/#!/disneykid1955/status/1181667676629999616"/>
    <hyperlink ref="X120" r:id="rId726" display="https://twitter.com/#!/disneykid1955/status/1181667676629999616"/>
    <hyperlink ref="X121" r:id="rId727" display="https://twitter.com/#!/doulacareusa/status/1181761557849505792"/>
    <hyperlink ref="X122" r:id="rId728" display="https://twitter.com/#!/challengegodess/status/1181770123964813313"/>
    <hyperlink ref="X123" r:id="rId729" display="https://twitter.com/#!/challengegodess/status/1181770123964813313"/>
    <hyperlink ref="X124" r:id="rId730" display="https://twitter.com/#!/challengegodess/status/1181770123964813313"/>
    <hyperlink ref="X125" r:id="rId731" display="https://twitter.com/#!/misophonicspree/status/1181779284341350400"/>
    <hyperlink ref="X126" r:id="rId732" display="https://twitter.com/#!/golden_3tree/status/1181839219573981185"/>
    <hyperlink ref="X127" r:id="rId733" display="https://twitter.com/#!/golden_3tree/status/1181839225546665984"/>
    <hyperlink ref="X128" r:id="rId734" display="https://twitter.com/#!/8tama8tama/status/1181865404244713478"/>
    <hyperlink ref="X129" r:id="rId735" display="https://twitter.com/#!/neel_shah/status/1181937992967114752"/>
    <hyperlink ref="X130" r:id="rId736" display="https://twitter.com/#!/neel_shah/status/1181937992967114752"/>
    <hyperlink ref="X131" r:id="rId737" display="https://twitter.com/#!/neel_shah/status/1181937992967114752"/>
    <hyperlink ref="X132" r:id="rId738" display="https://twitter.com/#!/drmackendo/status/1181974701779931136"/>
    <hyperlink ref="X133" r:id="rId739" display="https://twitter.com/#!/drmackendo/status/1181974701779931136"/>
    <hyperlink ref="X134" r:id="rId740" display="https://twitter.com/#!/drmackendo/status/1181974701779931136"/>
    <hyperlink ref="X135" r:id="rId741" display="https://twitter.com/#!/justanoutlawfic/status/1181975697163788295"/>
    <hyperlink ref="X136" r:id="rId742" display="https://twitter.com/#!/girlygirlsguide/status/1181560154451582976"/>
    <hyperlink ref="X137" r:id="rId743" display="https://twitter.com/#!/girlygirlsguide/status/1181560154451582976"/>
    <hyperlink ref="X138" r:id="rId744" display="https://twitter.com/#!/patriciasinglet/status/1181559756932161538"/>
    <hyperlink ref="X139" r:id="rId745" display="https://twitter.com/#!/patriciasinglet/status/1181666382552997889"/>
    <hyperlink ref="X140" r:id="rId746" display="https://twitter.com/#!/survivor_mums/status/1182020523829669893"/>
    <hyperlink ref="X141" r:id="rId747" display="https://twitter.com/#!/patriciasinglet/status/1181559756932161538"/>
    <hyperlink ref="X142" r:id="rId748" display="https://twitter.com/#!/patriciasinglet/status/1181666382552997889"/>
    <hyperlink ref="X143" r:id="rId749" display="https://twitter.com/#!/patriciasinglet/status/1182024292361478145"/>
    <hyperlink ref="X144" r:id="rId750" display="https://twitter.com/#!/layingegg/status/1182040210705715200"/>
    <hyperlink ref="X145" r:id="rId751" display="https://twitter.com/#!/slackeyyyy/status/1182040832922341378"/>
    <hyperlink ref="X146" r:id="rId752" display="https://twitter.com/#!/expectmore/status/1181935055855374337"/>
    <hyperlink ref="X147" r:id="rId753" display="https://twitter.com/#!/caseycattell/status/1182083713913499648"/>
    <hyperlink ref="X148" r:id="rId754" display="https://twitter.com/#!/caseycattell/status/1182083713913499648"/>
    <hyperlink ref="X149" r:id="rId755" display="https://twitter.com/#!/caseycattell/status/1182083713913499648"/>
    <hyperlink ref="X150" r:id="rId756" display="https://twitter.com/#!/ko_ono/status/1182120039769464833"/>
    <hyperlink ref="X151" r:id="rId757" display="https://twitter.com/#!/torquetastic/status/1182145375118999553"/>
    <hyperlink ref="X152" r:id="rId758" display="https://twitter.com/#!/torquetastic/status/1182145375118999553"/>
    <hyperlink ref="X153" r:id="rId759" display="https://twitter.com/#!/_kleos_/status/1182145310178648065"/>
    <hyperlink ref="X154" r:id="rId760" display="https://twitter.com/#!/sydrpfp/status/1182145533143592960"/>
    <hyperlink ref="X155" r:id="rId761" display="https://twitter.com/#!/sydrpfp/status/1182145533143592960"/>
    <hyperlink ref="X156" r:id="rId762" display="https://twitter.com/#!/40010gawa/status/1182156502422810625"/>
    <hyperlink ref="X157" r:id="rId763" display="https://twitter.com/#!/bends_the/status/1182215425683116032"/>
    <hyperlink ref="X158" r:id="rId764" display="https://twitter.com/#!/kouta_birth/status/1182191352655699968"/>
    <hyperlink ref="X159" r:id="rId765" display="https://twitter.com/#!/baruvola4/status/1182216787108085760"/>
    <hyperlink ref="X160" r:id="rId766" display="https://twitter.com/#!/baruvola/status/1182117843145412609"/>
    <hyperlink ref="X161" r:id="rId767" display="https://twitter.com/#!/baruvola4/status/1182217075307110401"/>
    <hyperlink ref="X162" r:id="rId768" display="https://twitter.com/#!/baruvola4/status/1181780167653384192"/>
    <hyperlink ref="X163" r:id="rId769" display="https://twitter.com/#!/baruvola4/status/1181786858918776833"/>
    <hyperlink ref="X164" r:id="rId770" display="https://twitter.com/#!/baruvola4/status/1182145705558695936"/>
    <hyperlink ref="X165" r:id="rId771" display="https://twitter.com/#!/fuji_latex/status/1182282750948069378"/>
    <hyperlink ref="X166" r:id="rId772" display="https://twitter.com/#!/gardencuts/status/1181939867212767232"/>
    <hyperlink ref="X167" r:id="rId773" display="https://twitter.com/#!/gardencuts/status/1182303689886900224"/>
    <hyperlink ref="X168" r:id="rId774" display="https://twitter.com/#!/warpaintdfs/status/1182317940970053633"/>
    <hyperlink ref="X169" r:id="rId775" display="https://twitter.com/#!/warpaintdfs/status/1182317940970053633"/>
    <hyperlink ref="X170" r:id="rId776" display="https://twitter.com/#!/warpaintdfs/status/1182317940970053633"/>
    <hyperlink ref="X171" r:id="rId777" display="https://twitter.com/#!/warpaintdfs/status/1182317940970053633"/>
    <hyperlink ref="X172" r:id="rId778" display="https://twitter.com/#!/warpaintdfs/status/1182317940970053633"/>
    <hyperlink ref="X173" r:id="rId779" display="https://twitter.com/#!/schmuckiiii/status/1182318251059109889"/>
    <hyperlink ref="X174" r:id="rId780" display="https://twitter.com/#!/nlpublications/status/1182385312338571265"/>
    <hyperlink ref="X175" r:id="rId781" display="https://twitter.com/#!/mandyshelton/status/1182385340725657600"/>
    <hyperlink ref="X176" r:id="rId782" display="https://twitter.com/#!/tetojouhou_bot/status/1180962003986202625"/>
    <hyperlink ref="X177" r:id="rId783" display="https://twitter.com/#!/tetojouhou_bot/status/1182411559605137408"/>
    <hyperlink ref="X178" r:id="rId784" display="https://twitter.com/#!/azaliahjsalleh/status/1182498048884129792"/>
    <hyperlink ref="X179" r:id="rId785" display="https://twitter.com/#!/hntrjmpr12/status/1182626947668611072"/>
    <hyperlink ref="X180" r:id="rId786" display="https://twitter.com/#!/capricezfloyd/status/1182639757794390016"/>
    <hyperlink ref="X181" r:id="rId787" display="https://twitter.com/#!/msenit4life/status/1182688404951228417"/>
    <hyperlink ref="X182" r:id="rId788" display="https://twitter.com/#!/miahandley_/status/1182693136776204290"/>
    <hyperlink ref="X183" r:id="rId789" display="https://twitter.com/#!/jeonbenet/status/1182730297437233153"/>
    <hyperlink ref="X184" r:id="rId790" display="https://twitter.com/#!/lorsque_le_jour/status/1182651516051775488"/>
    <hyperlink ref="X185" r:id="rId791" display="https://twitter.com/#!/aqualady_/status/1182745224889667591"/>
    <hyperlink ref="X186" r:id="rId792" display="https://twitter.com/#!/aqualady_/status/1182745224889667591"/>
    <hyperlink ref="X187" r:id="rId793" display="https://twitter.com/#!/rupernino/status/1182777502659272704"/>
    <hyperlink ref="X188" r:id="rId794" display="https://twitter.com/#!/ariadnemaze/status/1182796229207560194"/>
    <hyperlink ref="X189" r:id="rId795" display="https://twitter.com/#!/dwaltondamem/status/1182812779880865793"/>
    <hyperlink ref="X190" r:id="rId796" display="https://twitter.com/#!/dwaltondamem/status/1182812779880865793"/>
    <hyperlink ref="X191" r:id="rId797" display="https://twitter.com/#!/dwaltondamem/status/1182812779880865793"/>
    <hyperlink ref="X192" r:id="rId798" display="https://twitter.com/#!/dwaltondamem/status/1182812779880865793"/>
    <hyperlink ref="X193" r:id="rId799" display="https://twitter.com/#!/dwaltondamem/status/1182812779880865793"/>
    <hyperlink ref="X194" r:id="rId800" display="https://twitter.com/#!/dwaltondamem/status/1182812779880865793"/>
    <hyperlink ref="X195" r:id="rId801" display="https://twitter.com/#!/dwaltondamem/status/1182812779880865793"/>
    <hyperlink ref="X196" r:id="rId802" display="https://twitter.com/#!/dwaltondamem/status/1182812779880865793"/>
    <hyperlink ref="X197" r:id="rId803" display="https://twitter.com/#!/dwaltondamem/status/1182812779880865793"/>
    <hyperlink ref="X198" r:id="rId804" display="https://twitter.com/#!/dwaltondamem/status/1182812779880865793"/>
    <hyperlink ref="X199" r:id="rId805" display="https://twitter.com/#!/all4babies1/status/1182910723128578049"/>
    <hyperlink ref="X200" r:id="rId806" display="https://twitter.com/#!/jakelotusmusic/status/1182991423244787713"/>
    <hyperlink ref="X201" r:id="rId807" display="https://twitter.com/#!/newbestdeals2/status/1182978056039759872"/>
    <hyperlink ref="X202" r:id="rId808" display="https://twitter.com/#!/newbestdeals2/status/1182985574375780352"/>
    <hyperlink ref="X203" r:id="rId809" display="https://twitter.com/#!/newbestdeals2/status/1182993114668994570"/>
    <hyperlink ref="X204" r:id="rId810" display="https://twitter.com/#!/dior______/status/1182984986703650816"/>
    <hyperlink ref="X205" r:id="rId811" display="https://twitter.com/#!/dior______/status/1183004125488975873"/>
    <hyperlink ref="X206" r:id="rId812" display="https://twitter.com/#!/minibaby/status/1183030571028680709"/>
    <hyperlink ref="X207" r:id="rId813" display="https://twitter.com/#!/bowiecritic/status/1183125262642356224"/>
    <hyperlink ref="X208" r:id="rId814" display="https://twitter.com/#!/usbreastfeeding/status/1183185593204912128"/>
    <hyperlink ref="X209" r:id="rId815" display="https://twitter.com/#!/wendys_garden/status/1183236507475177472"/>
    <hyperlink ref="X210" r:id="rId816" display="https://twitter.com/#!/wendys_garden/status/1183236507475177472"/>
    <hyperlink ref="X211" r:id="rId817" display="https://twitter.com/#!/lady_nishaaa/status/1183275314798985216"/>
    <hyperlink ref="X212" r:id="rId818" display="https://twitter.com/#!/rahul96036194/status/1183282721763651585"/>
    <hyperlink ref="X213" r:id="rId819" display="https://twitter.com/#!/sheasy64/status/1183513217068232704"/>
    <hyperlink ref="X214" r:id="rId820" display="https://twitter.com/#!/tatsuhiisa/status/1183529320062562304"/>
    <hyperlink ref="X215" r:id="rId821" display="https://twitter.com/#!/heem_6k/status/1183543561679233026"/>
    <hyperlink ref="X216" r:id="rId822" display="https://twitter.com/#!/dcbirthdoulas/status/1183554837541093376"/>
    <hyperlink ref="X217" r:id="rId823" display="https://twitter.com/#!/xsuhoerx/status/1183594040018776065"/>
    <hyperlink ref="X218" r:id="rId824" display="https://twitter.com/#!/kyleriegel4/status/1183598001333456899"/>
    <hyperlink ref="X219" r:id="rId825" display="https://twitter.com/#!/hihuu_bgm_bot/status/1181436152475029505"/>
    <hyperlink ref="X220" r:id="rId826" display="https://twitter.com/#!/hihuu_bgm_bot/status/1183610476980129793"/>
    <hyperlink ref="X221" r:id="rId827" display="https://twitter.com/#!/beez2016/status/1183626320904892428"/>
    <hyperlink ref="X222" r:id="rId828" display="https://twitter.com/#!/marjpamintuan/status/1183632618589323264"/>
    <hyperlink ref="X223" r:id="rId829" display="https://twitter.com/#!/poetikmiss/status/1183688101727784961"/>
    <hyperlink ref="X224" r:id="rId830" display="https://twitter.com/#!/poetikmiss/status/1183688101727784961"/>
    <hyperlink ref="X225" r:id="rId831" display="https://twitter.com/#!/tumalizerza/status/1183688230467756032"/>
    <hyperlink ref="X226" r:id="rId832" display="https://twitter.com/#!/tumalizerza/status/1183688230467756032"/>
    <hyperlink ref="X227" r:id="rId833" display="https://twitter.com/#!/khuthalani_/status/1183689809367306240"/>
    <hyperlink ref="X228" r:id="rId834" display="https://twitter.com/#!/khuthalani_/status/1183689809367306240"/>
    <hyperlink ref="X229" r:id="rId835" display="https://twitter.com/#!/scumezza/status/1183690028884643840"/>
    <hyperlink ref="X230" r:id="rId836" display="https://twitter.com/#!/scumezza/status/1183690028884643840"/>
    <hyperlink ref="X231" r:id="rId837" display="https://twitter.com/#!/jesssysa/status/1183695694030348291"/>
    <hyperlink ref="X232" r:id="rId838" display="https://twitter.com/#!/jesssysa/status/1183695694030348291"/>
    <hyperlink ref="X233" r:id="rId839" display="https://twitter.com/#!/sineshee/status/1183698720023552000"/>
    <hyperlink ref="X234" r:id="rId840" display="https://twitter.com/#!/sineshee/status/1183698720023552000"/>
    <hyperlink ref="X235" r:id="rId841" display="https://twitter.com/#!/deborahannsaint/status/1183707960616161280"/>
    <hyperlink ref="X236" r:id="rId842" display="https://twitter.com/#!/vernellgordon/status/1183708907874783234"/>
    <hyperlink ref="X237" r:id="rId843" display="https://twitter.com/#!/senor_phantom/status/1183714165183123457"/>
    <hyperlink ref="X238" r:id="rId844" display="https://twitter.com/#!/senor_phantom/status/1183714165183123457"/>
    <hyperlink ref="X239" r:id="rId845" display="https://twitter.com/#!/inboxva/status/1183718635581382656"/>
    <hyperlink ref="X240" r:id="rId846" display="https://twitter.com/#!/mariebo02802331/status/1183719024569376769"/>
    <hyperlink ref="X241" r:id="rId847" display="https://twitter.com/#!/tortoise_invest/status/1182351115628662785"/>
    <hyperlink ref="X242" r:id="rId848" display="https://twitter.com/#!/tortoise_invest/status/1183065160774144000"/>
    <hyperlink ref="X243" r:id="rId849" display="https://twitter.com/#!/tortoise_invest/status/1183745555702284289"/>
    <hyperlink ref="X244" r:id="rId850" display="https://twitter.com/#!/niela19910314/status/1183746750252797952"/>
    <hyperlink ref="X245" r:id="rId851" display="https://twitter.com/#!/shantelgovender/status/1183747509501476865"/>
    <hyperlink ref="X246" r:id="rId852" display="https://twitter.com/#!/shantelgovender/status/1183747509501476865"/>
    <hyperlink ref="X247" r:id="rId853" display="https://twitter.com/#!/iammissmichelle/status/1183751674059526144"/>
    <hyperlink ref="X248" r:id="rId854" display="https://twitter.com/#!/thatgirljade_/status/1183751733035425795"/>
    <hyperlink ref="X249" r:id="rId855" display="https://twitter.com/#!/shareefosexton/status/1183789276909191169"/>
    <hyperlink ref="X250" r:id="rId856" display="https://twitter.com/#!/shareefosexton/status/1183791280511508480"/>
    <hyperlink ref="X251" r:id="rId857" display="https://twitter.com/#!/cardiwithpearls/status/1183832794499301376"/>
    <hyperlink ref="X252" r:id="rId858" display="https://twitter.com/#!/cardiwithpearls/status/1183832794499301376"/>
    <hyperlink ref="X253" r:id="rId859" display="https://twitter.com/#!/cardiwithpearls/status/1183832794499301376"/>
    <hyperlink ref="X254" r:id="rId860" display="https://twitter.com/#!/lisaabrandt/status/1183843738017259520"/>
    <hyperlink ref="X255" r:id="rId861" display="https://twitter.com/#!/lamazingmedia/status/1183847254400143360"/>
    <hyperlink ref="X256" r:id="rId862" display="https://twitter.com/#!/lamazingmedia/status/1183847254400143360"/>
    <hyperlink ref="X257" r:id="rId863" display="https://twitter.com/#!/getoffmyzickk/status/1183856790162808833"/>
    <hyperlink ref="X258" r:id="rId864" display="https://twitter.com/#!/getoffmyzickk/status/1183856790162808833"/>
    <hyperlink ref="X259" r:id="rId865" display="https://twitter.com/#!/zeropucksgivn/status/1183901370463719426"/>
    <hyperlink ref="X260" r:id="rId866" display="https://twitter.com/#!/bethmoorelpm/status/1183701274505678848"/>
    <hyperlink ref="X261" r:id="rId867" display="https://twitter.com/#!/restoration112/status/1183951257054142464"/>
    <hyperlink ref="X262" r:id="rId868" display="https://twitter.com/#!/dearmeaggy/status/1183955641783799808"/>
    <hyperlink ref="X263" r:id="rId869" display="https://twitter.com/#!/creativersis/status/1183968627655172096"/>
    <hyperlink ref="X264" r:id="rId870" display="https://twitter.com/#!/creativersis/status/1183968627655172096"/>
    <hyperlink ref="X265" r:id="rId871" display="https://twitter.com/#!/giveawaygoat/status/1183688016554016769"/>
    <hyperlink ref="X266" r:id="rId872" display="https://twitter.com/#!/parentinghub1/status/1181101852957372416"/>
    <hyperlink ref="X267" r:id="rId873" display="https://twitter.com/#!/parentinghub1/status/1184000955882209281"/>
    <hyperlink ref="X268" r:id="rId874" display="https://twitter.com/#!/zai_suleman/status/1184040496148221952"/>
    <hyperlink ref="X269" r:id="rId875" display="https://twitter.com/#!/zai_suleman/status/1184040496148221952"/>
    <hyperlink ref="X270" r:id="rId876" display="https://twitter.com/#!/japid421/status/1184064658178592769"/>
    <hyperlink ref="X271" r:id="rId877" display="https://twitter.com/#!/anzsy/status/1184076465001893893"/>
    <hyperlink ref="X272" r:id="rId878" display="https://twitter.com/#!/paarden/status/1184085400681242624"/>
    <hyperlink ref="X273" r:id="rId879" display="https://twitter.com/#!/themaddingkron/status/1184100597705801730"/>
    <hyperlink ref="X274" r:id="rId880" display="https://twitter.com/#!/lizpr/status/1184135994586681349"/>
    <hyperlink ref="X275" r:id="rId881" display="https://twitter.com/#!/lizpr/status/1184135994586681349"/>
    <hyperlink ref="X276" r:id="rId882" display="https://twitter.com/#!/teammfitz/status/1184156021062680576"/>
    <hyperlink ref="X277" r:id="rId883" display="https://twitter.com/#!/perkesindiego/status/1184172580539777024"/>
    <hyperlink ref="X278" r:id="rId884" display="https://twitter.com/#!/nanacastro_/status/1184199869617115136"/>
    <hyperlink ref="X279" r:id="rId885" display="https://twitter.com/#!/killalaura/status/1184200431372771333"/>
    <hyperlink ref="X280" r:id="rId886" display="https://twitter.com/#!/mortokaio/status/1184164099388825602"/>
    <hyperlink ref="X281" r:id="rId887" display="https://twitter.com/#!/msdotfit1/status/1184167276506996736"/>
    <hyperlink ref="X282" r:id="rId888" display="https://twitter.com/#!/cortez_hsp/status/1184217154708819969"/>
    <hyperlink ref="X283" r:id="rId889" display="https://twitter.com/#!/cortez_hsp/status/1184217154708819969"/>
    <hyperlink ref="X284" r:id="rId890" display="https://twitter.com/#!/maryshuger/status/1184252139800891393"/>
    <hyperlink ref="X285" r:id="rId891" display="https://twitter.com/#!/quaffbeer/status/1184259013501784065"/>
    <hyperlink ref="X286" r:id="rId892" display="https://twitter.com/#!/3illsweet/status/1184259992561561601"/>
    <hyperlink ref="X287" r:id="rId893" display="https://twitter.com/#!/iluvfragrance/status/1180683240652382208"/>
    <hyperlink ref="X288" r:id="rId894" display="https://twitter.com/#!/iluvfragrance/status/1182385425262022659"/>
    <hyperlink ref="X289" r:id="rId895" display="https://twitter.com/#!/iluvfragrance/status/1184261701098770432"/>
    <hyperlink ref="X290" r:id="rId896" display="https://twitter.com/#!/gracesmom48/status/1184248406027460609"/>
    <hyperlink ref="X291" r:id="rId897" display="https://twitter.com/#!/mary_markssngr/status/1184264779692535808"/>
    <hyperlink ref="X292" r:id="rId898" display="https://twitter.com/#!/mary_markssngr/status/1184264779692535808"/>
    <hyperlink ref="X293" r:id="rId899" display="https://twitter.com/#!/mary_markssngr/status/1184264779692535808"/>
    <hyperlink ref="X294" r:id="rId900" display="https://twitter.com/#!/parentsbabyexpo/status/1184280502259331072"/>
    <hyperlink ref="X295" r:id="rId901" display="https://twitter.com/#!/gga2311/status/1184294948184743937"/>
    <hyperlink ref="X296" r:id="rId902" display="https://twitter.com/#!/gga2311/status/1184294948184743937"/>
    <hyperlink ref="X297" r:id="rId903" display="https://twitter.com/#!/dagnificent/status/1184362262187761665"/>
    <hyperlink ref="X298" r:id="rId904" display="https://twitter.com/#!/isabellecarasso/status/1184384647569870848"/>
    <hyperlink ref="X299" r:id="rId905" display="https://twitter.com/#!/enas_shop/status/1182716504212738048"/>
    <hyperlink ref="X300" r:id="rId906" display="https://twitter.com/#!/enas_shop/status/1184422749168635905"/>
    <hyperlink ref="X301" r:id="rId907" display="https://twitter.com/#!/rmatthewspsyedu/status/1184446483736727552"/>
    <hyperlink ref="X302" r:id="rId908" display="https://twitter.com/#!/rmatthewspsyedu/status/1184447597320265728"/>
    <hyperlink ref="X303" r:id="rId909" display="https://twitter.com/#!/rmatthewspsyedu/status/1184446483736727552"/>
    <hyperlink ref="X304" r:id="rId910" display="https://twitter.com/#!/rmatthewspsyedu/status/1184447597320265728"/>
    <hyperlink ref="X305" r:id="rId911" display="https://twitter.com/#!/rmatthewspsyedu/status/1184446483736727552"/>
    <hyperlink ref="X306" r:id="rId912" display="https://twitter.com/#!/rmatthewspsyedu/status/1184447597320265728"/>
    <hyperlink ref="X307" r:id="rId913" display="https://twitter.com/#!/jesus_buffet/status/1184470181629718533"/>
    <hyperlink ref="X308" r:id="rId914" display="https://twitter.com/#!/diegojoani/status/1184482065716260866"/>
    <hyperlink ref="X309" r:id="rId915" display="https://twitter.com/#!/diegojoani/status/1184482065716260866"/>
    <hyperlink ref="X310" r:id="rId916" display="https://twitter.com/#!/diegojoani/status/1184482065716260866"/>
    <hyperlink ref="X311" r:id="rId917" display="https://twitter.com/#!/diegojoani/status/1184482065716260866"/>
    <hyperlink ref="X312" r:id="rId918" display="https://twitter.com/#!/diegojoani/status/1184482065716260866"/>
    <hyperlink ref="X313" r:id="rId919" display="https://twitter.com/#!/diegojoani/status/1184482065716260866"/>
    <hyperlink ref="X314" r:id="rId920" display="https://twitter.com/#!/msucehs/status/1179445438535077888"/>
    <hyperlink ref="X315" r:id="rId921" display="https://twitter.com/#!/jillgw/status/1181591317027135489"/>
    <hyperlink ref="X316" r:id="rId922" display="https://twitter.com/#!/expectmore/status/1181935055855374337"/>
    <hyperlink ref="X317" r:id="rId923" display="https://twitter.com/#!/jillgw/status/1181731543028568066"/>
    <hyperlink ref="X318" r:id="rId924" display="https://twitter.com/#!/jillgw/status/1181970790239088642"/>
    <hyperlink ref="X319" r:id="rId925" display="https://twitter.com/#!/jillgw/status/1180105098996932608"/>
    <hyperlink ref="X320" r:id="rId926" display="https://twitter.com/#!/jillgw/status/1180137129495728129"/>
    <hyperlink ref="X321" r:id="rId927" display="https://twitter.com/#!/jillgw/status/1181731543028568066"/>
    <hyperlink ref="X322" r:id="rId928" display="https://twitter.com/#!/jillgw/status/1184490865013731328"/>
    <hyperlink ref="X323" r:id="rId929" display="https://twitter.com/#!/jillgw/status/1184490992419921926"/>
    <hyperlink ref="X324" r:id="rId930" display="https://twitter.com/#!/coatclinic/status/1184496649894125568"/>
    <hyperlink ref="X325" r:id="rId931" display="https://twitter.com/#!/tfromthetdot/status/1184519690087010305"/>
    <hyperlink ref="X326" r:id="rId932" display="https://twitter.com/#!/kwholesaler/status/1184243340373573632"/>
    <hyperlink ref="X327" r:id="rId933" display="https://twitter.com/#!/kwholesaler/status/1184525051477086208"/>
    <hyperlink ref="X328" r:id="rId934" display="https://twitter.com/#!/joe43174234/status/1184549370202476544"/>
    <hyperlink ref="X329" r:id="rId935" display="https://twitter.com/#!/goodwomenhealth/status/1184550170710511616"/>
    <hyperlink ref="X330" r:id="rId936" display="https://twitter.com/#!/fnxfleder/status/1180180746654408704"/>
    <hyperlink ref="X331" r:id="rId937" display="https://twitter.com/#!/lamaze_lucas/status/1180367510975242240"/>
    <hyperlink ref="X332" r:id="rId938" display="https://twitter.com/#!/benjyfishy/status/1183448310725644289"/>
    <hyperlink ref="X333" r:id="rId939" display="https://twitter.com/#!/lamaze_lucas/status/1183448612736569345"/>
    <hyperlink ref="X334" r:id="rId940" display="https://twitter.com/#!/ewok/status/1183447809208586241"/>
    <hyperlink ref="X335" r:id="rId941" display="https://twitter.com/#!/lamaze_lucas/status/1183448814126075904"/>
    <hyperlink ref="X336" r:id="rId942" display="https://twitter.com/#!/sly_nikof/status/1183448819100536834"/>
    <hyperlink ref="X337" r:id="rId943" display="https://twitter.com/#!/lamaze_lucas/status/1183449426666446848"/>
    <hyperlink ref="X338" r:id="rId944" display="https://twitter.com/#!/prismteeqzy/status/1183449701003214848"/>
    <hyperlink ref="X339" r:id="rId945" display="https://twitter.com/#!/lamaze_lucas/status/1183449841076178962"/>
    <hyperlink ref="X340" r:id="rId946" display="https://twitter.com/#!/lamaze_lucas/status/1183449979274321924"/>
    <hyperlink ref="X341" r:id="rId947" display="https://twitter.com/#!/mitr0/status/1183453361749856257"/>
    <hyperlink ref="X342" r:id="rId948" display="https://twitter.com/#!/lamaze_lucas/status/1183453424488255494"/>
    <hyperlink ref="X343" r:id="rId949" display="https://twitter.com/#!/mitr0/status/1183453361749856257"/>
    <hyperlink ref="X344" r:id="rId950" display="https://twitter.com/#!/lamaze_lucas/status/1183453424488255494"/>
    <hyperlink ref="X345" r:id="rId951" display="https://twitter.com/#!/mitr0/status/1183453361749856257"/>
    <hyperlink ref="X346" r:id="rId952" display="https://twitter.com/#!/lamaze_lucas/status/1183453424488255494"/>
    <hyperlink ref="X347" r:id="rId953" display="https://twitter.com/#!/mitr0/status/1183448091502010368"/>
    <hyperlink ref="X348" r:id="rId954" display="https://twitter.com/#!/mitr0/status/1183448433153232904"/>
    <hyperlink ref="X349" r:id="rId955" display="https://twitter.com/#!/lamaze_lucas/status/1183448638615359488"/>
    <hyperlink ref="X350" r:id="rId956" display="https://twitter.com/#!/lamaze_lucas/status/1183448644927868928"/>
    <hyperlink ref="X351" r:id="rId957" display="https://twitter.com/#!/lamaze_lucas/status/1183453424488255494"/>
    <hyperlink ref="X352" r:id="rId958" display="https://twitter.com/#!/lamaze_lucas/status/1183016679674204160"/>
    <hyperlink ref="X353" r:id="rId959" display="https://twitter.com/#!/lamaze_lucas/status/1183453904450838528"/>
    <hyperlink ref="X354" r:id="rId960" display="https://twitter.com/#!/prismmushway/status/1183453056622563334"/>
    <hyperlink ref="X355" r:id="rId961" display="https://twitter.com/#!/lamaze_lucas/status/1183453183957491712"/>
    <hyperlink ref="X356" r:id="rId962" display="https://twitter.com/#!/lamaze_lucas/status/1183459503423049728"/>
    <hyperlink ref="X357" r:id="rId963" display="https://twitter.com/#!/bkalysseller/status/1183472736678625280"/>
    <hyperlink ref="X358" r:id="rId964" display="https://twitter.com/#!/lamaze_lucas/status/1183479547347570689"/>
    <hyperlink ref="X359" r:id="rId965" display="https://twitter.com/#!/prismpayam/status/1183788924541558784"/>
    <hyperlink ref="X360" r:id="rId966" display="https://twitter.com/#!/lamaze_lucas/status/1183791160277508098"/>
    <hyperlink ref="X361" r:id="rId967" display="https://twitter.com/#!/mongraal/status/1183448318338314245"/>
    <hyperlink ref="X362" r:id="rId968" display="https://twitter.com/#!/mongraal/status/1183452838778867715"/>
    <hyperlink ref="X363" r:id="rId969" display="https://twitter.com/#!/mongraal/status/1184573727817830400"/>
    <hyperlink ref="X364" r:id="rId970" display="https://twitter.com/#!/lamaze_lucas/status/1180367510975242240"/>
    <hyperlink ref="X365" r:id="rId971" display="https://twitter.com/#!/lamaze_lucas/status/1183448592884875266"/>
    <hyperlink ref="X366" r:id="rId972" display="https://twitter.com/#!/lamaze_lucas/status/1183453099664560128"/>
    <hyperlink ref="X367" r:id="rId973" display="https://twitter.com/#!/lamaze_lucas/status/1184573810592366593"/>
    <hyperlink ref="X368" r:id="rId974" display="https://twitter.com/#!/gutethegreat/status/1184617351808860161"/>
    <hyperlink ref="X369" r:id="rId975" display="https://twitter.com/#!/frecklesxx20/status/1184668135405711361"/>
    <hyperlink ref="X370" r:id="rId976" display="https://twitter.com/#!/frecklesxx20/status/1184668135405711361"/>
    <hyperlink ref="X371" r:id="rId977" display="https://twitter.com/#!/frecklesxx20/status/1184668135405711361"/>
    <hyperlink ref="X372" r:id="rId978" display="https://twitter.com/#!/katarinadramis/status/1184688310926696449"/>
    <hyperlink ref="X373" r:id="rId979" display="https://twitter.com/#!/katarinadramis/status/1184688310926696449"/>
    <hyperlink ref="X374" r:id="rId980" display="https://twitter.com/#!/katarinadramis/status/1184688310926696449"/>
    <hyperlink ref="X375" r:id="rId981" display="https://twitter.com/#!/katarinadramis/status/1184688310926696449"/>
    <hyperlink ref="X376" r:id="rId982" display="https://twitter.com/#!/katarinadramis/status/1184688310926696449"/>
    <hyperlink ref="X377" r:id="rId983" display="https://twitter.com/#!/katarinadramis/status/1184688310926696449"/>
    <hyperlink ref="X378" r:id="rId984" display="https://twitter.com/#!/randilynhh/status/1184582886516776961"/>
    <hyperlink ref="X379" r:id="rId985" display="https://twitter.com/#!/iamthewhistleb1/status/1184689118883676160"/>
    <hyperlink ref="X380" r:id="rId986" display="https://twitter.com/#!/randilynhh/status/1184582886516776961"/>
    <hyperlink ref="X381" r:id="rId987" display="https://twitter.com/#!/iamthewhistleb1/status/1184689118883676160"/>
    <hyperlink ref="X382" r:id="rId988" display="https://twitter.com/#!/iamthewhistleb1/status/1184689118883676160"/>
    <hyperlink ref="X383" r:id="rId989" display="https://twitter.com/#!/wegotcharacter_/status/1184712419588923393"/>
    <hyperlink ref="X384" r:id="rId990" display="https://twitter.com/#!/photographerwrs/status/1184673986887602176"/>
    <hyperlink ref="X385" r:id="rId991" display="https://twitter.com/#!/mae_dayj/status/1184717335086501888"/>
    <hyperlink ref="X386" r:id="rId992" display="https://twitter.com/#!/mae_dayj/status/1184717335086501888"/>
    <hyperlink ref="X387" r:id="rId993" display="https://twitter.com/#!/bizelle_/status/1184726152881070081"/>
    <hyperlink ref="X388" r:id="rId994" display="https://twitter.com/#!/regularguy630/status/1184734450535419906"/>
    <hyperlink ref="X389" r:id="rId995" display="https://twitter.com/#!/ur_radio/status/1180024206014238721"/>
    <hyperlink ref="X390" r:id="rId996" display="https://twitter.com/#!/ur_radio/status/1180386218351190017"/>
    <hyperlink ref="X391" r:id="rId997" display="https://twitter.com/#!/ur_radio/status/1180748981162434561"/>
    <hyperlink ref="X392" r:id="rId998" display="https://twitter.com/#!/ur_radio/status/1181110994933882880"/>
    <hyperlink ref="X393" r:id="rId999" display="https://twitter.com/#!/ur_radio/status/1181473761272438785"/>
    <hyperlink ref="X394" r:id="rId1000" display="https://twitter.com/#!/ur_radio/status/1181836143601561600"/>
    <hyperlink ref="X395" r:id="rId1001" display="https://twitter.com/#!/ur_radio/status/1182198529277730816"/>
    <hyperlink ref="X396" r:id="rId1002" display="https://twitter.com/#!/ur_radio/status/1182560919030845442"/>
    <hyperlink ref="X397" r:id="rId1003" display="https://twitter.com/#!/ur_radio/status/1182923305193484288"/>
    <hyperlink ref="X398" r:id="rId1004" display="https://twitter.com/#!/ur_radio/status/1183285695026208769"/>
    <hyperlink ref="X399" r:id="rId1005" display="https://twitter.com/#!/ur_radio/status/1183647710194352129"/>
    <hyperlink ref="X400" r:id="rId1006" display="https://twitter.com/#!/ur_radio/status/1184010098370383873"/>
    <hyperlink ref="X401" r:id="rId1007" display="https://twitter.com/#!/ur_radio/status/1184372859625508864"/>
    <hyperlink ref="X402" r:id="rId1008" display="https://twitter.com/#!/ur_radio/status/1184734872574873600"/>
    <hyperlink ref="X403" r:id="rId1009" display="https://twitter.com/#!/catheternebula/status/1184742348967809024"/>
    <hyperlink ref="X404" r:id="rId1010" display="https://twitter.com/#!/ucrstation/status/1180097488524591106"/>
    <hyperlink ref="X405" r:id="rId1011" display="https://twitter.com/#!/ucrstation/status/1180892634182815750"/>
    <hyperlink ref="X406" r:id="rId1012" display="https://twitter.com/#!/ucrstation/status/1181110794089586688"/>
    <hyperlink ref="X407" r:id="rId1013" display="https://twitter.com/#!/ucrstation/status/1182217482330869761"/>
    <hyperlink ref="X408" r:id="rId1014" display="https://twitter.com/#!/ucrstation/status/1183252586188759040"/>
    <hyperlink ref="X409" r:id="rId1015" display="https://twitter.com/#!/ucrstation/status/1183392299679703040"/>
    <hyperlink ref="X410" r:id="rId1016" display="https://twitter.com/#!/ucrstation/status/1183439802017955840"/>
    <hyperlink ref="X411" r:id="rId1017" display="https://twitter.com/#!/ucrstation/status/1183744096973799425"/>
    <hyperlink ref="X412" r:id="rId1018" display="https://twitter.com/#!/ucrstation/status/1183969653904809984"/>
    <hyperlink ref="X413" r:id="rId1019" display="https://twitter.com/#!/ucrstation/status/1184624557971386369"/>
    <hyperlink ref="X414" r:id="rId1020" display="https://twitter.com/#!/ucrstation/status/1184827211205021698"/>
    <hyperlink ref="X415" r:id="rId1021" display="https://twitter.com/#!/lamazeonline/status/1182672555175530496"/>
    <hyperlink ref="X416" r:id="rId1022" display="https://twitter.com/#!/lamazeonline/status/1183759900238893056"/>
    <hyperlink ref="X417" r:id="rId1023" display="https://twitter.com/#!/lamazeonline/status/1180140536948281344"/>
    <hyperlink ref="X418" r:id="rId1024" display="https://twitter.com/#!/lamazeonline/status/1180502932049018880"/>
    <hyperlink ref="X419" r:id="rId1025" display="https://twitter.com/#!/lamazeonline/status/1181227709894135809"/>
    <hyperlink ref="X420" r:id="rId1026" display="https://twitter.com/#!/lamazeonline/status/1181952484375486466"/>
    <hyperlink ref="X421" r:id="rId1027" display="https://twitter.com/#!/lamazeonline/status/1182309427157913603"/>
    <hyperlink ref="X422" r:id="rId1028" display="https://twitter.com/#!/lamazeonline/status/1184128067402371072"/>
    <hyperlink ref="X423" r:id="rId1029" display="https://twitter.com/#!/lamazeonline/status/1184152502742278145"/>
    <hyperlink ref="X424" r:id="rId1030" display="https://twitter.com/#!/lamazeonline/status/1184490462012497922"/>
    <hyperlink ref="X425" r:id="rId1031" display="https://twitter.com/#!/lamazeonline/status/1184852842424815621"/>
    <hyperlink ref="X426" r:id="rId1032" display="https://twitter.com/#!/finditatfilibi/status/1184178892514320384"/>
    <hyperlink ref="X427" r:id="rId1033" display="https://twitter.com/#!/finditatfilibi/status/1184467418057281536"/>
    <hyperlink ref="X428" r:id="rId1034" display="https://twitter.com/#!/finditatfilibi/status/1184783383164899329"/>
    <hyperlink ref="X429" r:id="rId1035" display="https://twitter.com/#!/finditatfilibi/status/1184864032475336704"/>
    <hyperlink ref="X430" r:id="rId1036" display="https://twitter.com/#!/tommyra27930311/status/1184878834082078720"/>
    <hyperlink ref="X431" r:id="rId1037" display="https://twitter.com/#!/_sirhampton_/status/1184936374677327872"/>
    <hyperlink ref="X432" r:id="rId1038" display="https://twitter.com/#!/bae___max/status/1184949766959947776"/>
    <hyperlink ref="X433" r:id="rId1039" display="https://twitter.com/#!/berksmaternity/status/1180891656813514752"/>
    <hyperlink ref="X434" r:id="rId1040" display="https://twitter.com/#!/berksmaternity/status/1180891656813514752"/>
    <hyperlink ref="X435" r:id="rId1041" display="https://twitter.com/#!/berksmaternity/status/1180891656813514752"/>
    <hyperlink ref="X436" r:id="rId1042" display="https://twitter.com/#!/berksmaternity/status/1180891656813514752"/>
    <hyperlink ref="X437" r:id="rId1043" display="https://twitter.com/#!/berksmaternity/status/1180891656813514752"/>
    <hyperlink ref="X438" r:id="rId1044" display="https://twitter.com/#!/berksmaternity/status/1180891656813514752"/>
    <hyperlink ref="X439" r:id="rId1045" display="https://twitter.com/#!/berksmaternity/status/1180891656813514752"/>
    <hyperlink ref="X440" r:id="rId1046" display="https://twitter.com/#!/berksmaternity/status/1180891656813514752"/>
    <hyperlink ref="X441" r:id="rId1047" display="https://twitter.com/#!/berksmaternity/status/1180891656813514752"/>
    <hyperlink ref="X442" r:id="rId1048" display="https://twitter.com/#!/berksmaternity/status/1183633208224763904"/>
    <hyperlink ref="X443" r:id="rId1049" display="https://twitter.com/#!/berksmaternity/status/1184948472702746625"/>
    <hyperlink ref="X444" r:id="rId1050" display="https://twitter.com/#!/berksmaternity/status/1183633208224763904"/>
    <hyperlink ref="X445" r:id="rId1051" display="https://twitter.com/#!/berksmaternity/status/1184948472702746625"/>
    <hyperlink ref="X446" r:id="rId1052" display="https://twitter.com/#!/berksmaternity/status/1180891656813514752"/>
    <hyperlink ref="X447" r:id="rId1053" display="https://twitter.com/#!/berksmaternity/status/1183633208224763904"/>
    <hyperlink ref="X448" r:id="rId1054" display="https://twitter.com/#!/berksmaternity/status/1184948472702746625"/>
    <hyperlink ref="X449" r:id="rId1055" display="https://twitter.com/#!/berksmaternity/status/1180891656813514752"/>
    <hyperlink ref="X450" r:id="rId1056" display="https://twitter.com/#!/berksmaternity/status/1183633208224763904"/>
    <hyperlink ref="X451" r:id="rId1057" display="https://twitter.com/#!/berksmaternity/status/1184948472702746625"/>
    <hyperlink ref="X452" r:id="rId1058" display="https://twitter.com/#!/berksmaternity/status/1184953774869303298"/>
    <hyperlink ref="X453" r:id="rId1059" display="https://twitter.com/#!/berksmaternity/status/1184953774869303298"/>
    <hyperlink ref="X454" r:id="rId1060" display="https://twitter.com/#!/berksmaternity/status/1184953774869303298"/>
    <hyperlink ref="X455" r:id="rId1061" display="https://twitter.com/#!/berksmaternity/status/1184953774869303298"/>
    <hyperlink ref="X456" r:id="rId1062" display="https://twitter.com/#!/berksmaternity/status/1184953774869303298"/>
    <hyperlink ref="X457" r:id="rId1063" display="https://twitter.com/#!/berksmaternity/status/1184953774869303298"/>
    <hyperlink ref="X458" r:id="rId1064" display="https://twitter.com/#!/berksmaternity/status/1184953774869303298"/>
    <hyperlink ref="X459" r:id="rId1065" display="https://twitter.com/#!/berksmaternity/status/1184953774869303298"/>
    <hyperlink ref="X460" r:id="rId1066" display="https://twitter.com/#!/berksmaternity/status/1184953774869303298"/>
    <hyperlink ref="X461" r:id="rId1067" display="https://twitter.com/#!/berksmaternity/status/1184953774869303298"/>
    <hyperlink ref="AZ22" r:id="rId1068" display="https://api.twitter.com/1.1/geo/id/0046bfef79c8e224.json"/>
    <hyperlink ref="AZ132" r:id="rId1069" display="https://api.twitter.com/1.1/geo/id/7ae9e2f2ff7a87cd.json"/>
    <hyperlink ref="AZ133" r:id="rId1070" display="https://api.twitter.com/1.1/geo/id/7ae9e2f2ff7a87cd.json"/>
    <hyperlink ref="AZ134" r:id="rId1071" display="https://api.twitter.com/1.1/geo/id/7ae9e2f2ff7a87cd.json"/>
    <hyperlink ref="AZ188" r:id="rId1072" display="https://api.twitter.com/1.1/geo/id/3bc1b6cfd27ef7f6.json"/>
  </hyperlinks>
  <printOptions/>
  <pageMargins left="0.7" right="0.7" top="0.75" bottom="0.75" header="0.3" footer="0.3"/>
  <pageSetup horizontalDpi="600" verticalDpi="600" orientation="portrait" r:id="rId1076"/>
  <legacyDrawing r:id="rId1074"/>
  <tableParts>
    <tablePart r:id="rId10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6065</v>
      </c>
      <c r="B1" s="13" t="s">
        <v>6066</v>
      </c>
      <c r="C1" s="13" t="s">
        <v>6059</v>
      </c>
      <c r="D1" s="13" t="s">
        <v>6060</v>
      </c>
      <c r="E1" s="13" t="s">
        <v>6067</v>
      </c>
      <c r="F1" s="13" t="s">
        <v>144</v>
      </c>
      <c r="G1" s="13" t="s">
        <v>6068</v>
      </c>
      <c r="H1" s="13" t="s">
        <v>6069</v>
      </c>
      <c r="I1" s="13" t="s">
        <v>6070</v>
      </c>
      <c r="J1" s="13" t="s">
        <v>6071</v>
      </c>
      <c r="K1" s="13" t="s">
        <v>6072</v>
      </c>
      <c r="L1" s="13" t="s">
        <v>6073</v>
      </c>
    </row>
    <row r="2" spans="1:12" ht="15">
      <c r="A2" s="84" t="s">
        <v>951</v>
      </c>
      <c r="B2" s="84" t="s">
        <v>4740</v>
      </c>
      <c r="C2" s="84">
        <v>48</v>
      </c>
      <c r="D2" s="118">
        <v>0.01054075679411194</v>
      </c>
      <c r="E2" s="118">
        <v>1.1319901672360073</v>
      </c>
      <c r="F2" s="84" t="s">
        <v>6061</v>
      </c>
      <c r="G2" s="84" t="b">
        <v>0</v>
      </c>
      <c r="H2" s="84" t="b">
        <v>0</v>
      </c>
      <c r="I2" s="84" t="b">
        <v>0</v>
      </c>
      <c r="J2" s="84" t="b">
        <v>0</v>
      </c>
      <c r="K2" s="84" t="b">
        <v>0</v>
      </c>
      <c r="L2" s="84" t="b">
        <v>0</v>
      </c>
    </row>
    <row r="3" spans="1:12" ht="15">
      <c r="A3" s="84" t="s">
        <v>4741</v>
      </c>
      <c r="B3" s="84" t="s">
        <v>951</v>
      </c>
      <c r="C3" s="84">
        <v>29</v>
      </c>
      <c r="D3" s="118">
        <v>0.008440219561250333</v>
      </c>
      <c r="E3" s="118">
        <v>1.196930974169022</v>
      </c>
      <c r="F3" s="84" t="s">
        <v>6061</v>
      </c>
      <c r="G3" s="84" t="b">
        <v>0</v>
      </c>
      <c r="H3" s="84" t="b">
        <v>0</v>
      </c>
      <c r="I3" s="84" t="b">
        <v>0</v>
      </c>
      <c r="J3" s="84" t="b">
        <v>0</v>
      </c>
      <c r="K3" s="84" t="b">
        <v>0</v>
      </c>
      <c r="L3" s="84" t="b">
        <v>0</v>
      </c>
    </row>
    <row r="4" spans="1:12" ht="15">
      <c r="A4" s="84" t="s">
        <v>4758</v>
      </c>
      <c r="B4" s="84" t="s">
        <v>951</v>
      </c>
      <c r="C4" s="84">
        <v>18</v>
      </c>
      <c r="D4" s="118">
        <v>0.006010051622020864</v>
      </c>
      <c r="E4" s="118">
        <v>1.196930974169022</v>
      </c>
      <c r="F4" s="84" t="s">
        <v>6061</v>
      </c>
      <c r="G4" s="84" t="b">
        <v>1</v>
      </c>
      <c r="H4" s="84" t="b">
        <v>0</v>
      </c>
      <c r="I4" s="84" t="b">
        <v>0</v>
      </c>
      <c r="J4" s="84" t="b">
        <v>0</v>
      </c>
      <c r="K4" s="84" t="b">
        <v>0</v>
      </c>
      <c r="L4" s="84" t="b">
        <v>0</v>
      </c>
    </row>
    <row r="5" spans="1:12" ht="15">
      <c r="A5" s="84" t="s">
        <v>951</v>
      </c>
      <c r="B5" s="84" t="s">
        <v>4745</v>
      </c>
      <c r="C5" s="84">
        <v>14</v>
      </c>
      <c r="D5" s="118">
        <v>0.005084471869375455</v>
      </c>
      <c r="E5" s="118">
        <v>1.1831426896833885</v>
      </c>
      <c r="F5" s="84" t="s">
        <v>6061</v>
      </c>
      <c r="G5" s="84" t="b">
        <v>0</v>
      </c>
      <c r="H5" s="84" t="b">
        <v>0</v>
      </c>
      <c r="I5" s="84" t="b">
        <v>0</v>
      </c>
      <c r="J5" s="84" t="b">
        <v>0</v>
      </c>
      <c r="K5" s="84" t="b">
        <v>0</v>
      </c>
      <c r="L5" s="84" t="b">
        <v>0</v>
      </c>
    </row>
    <row r="6" spans="1:12" ht="15">
      <c r="A6" s="84" t="s">
        <v>4745</v>
      </c>
      <c r="B6" s="84" t="s">
        <v>4746</v>
      </c>
      <c r="C6" s="84">
        <v>14</v>
      </c>
      <c r="D6" s="118">
        <v>0.005084471869375455</v>
      </c>
      <c r="E6" s="118">
        <v>2.1716628719999584</v>
      </c>
      <c r="F6" s="84" t="s">
        <v>6061</v>
      </c>
      <c r="G6" s="84" t="b">
        <v>0</v>
      </c>
      <c r="H6" s="84" t="b">
        <v>0</v>
      </c>
      <c r="I6" s="84" t="b">
        <v>0</v>
      </c>
      <c r="J6" s="84" t="b">
        <v>0</v>
      </c>
      <c r="K6" s="84" t="b">
        <v>0</v>
      </c>
      <c r="L6" s="84" t="b">
        <v>0</v>
      </c>
    </row>
    <row r="7" spans="1:12" ht="15">
      <c r="A7" s="84" t="s">
        <v>4746</v>
      </c>
      <c r="B7" s="84" t="s">
        <v>4747</v>
      </c>
      <c r="C7" s="84">
        <v>14</v>
      </c>
      <c r="D7" s="118">
        <v>0.005084471869375455</v>
      </c>
      <c r="E7" s="118">
        <v>2.1716628719999584</v>
      </c>
      <c r="F7" s="84" t="s">
        <v>6061</v>
      </c>
      <c r="G7" s="84" t="b">
        <v>0</v>
      </c>
      <c r="H7" s="84" t="b">
        <v>0</v>
      </c>
      <c r="I7" s="84" t="b">
        <v>0</v>
      </c>
      <c r="J7" s="84" t="b">
        <v>0</v>
      </c>
      <c r="K7" s="84" t="b">
        <v>0</v>
      </c>
      <c r="L7" s="84" t="b">
        <v>0</v>
      </c>
    </row>
    <row r="8" spans="1:12" ht="15">
      <c r="A8" s="84" t="s">
        <v>4747</v>
      </c>
      <c r="B8" s="84" t="s">
        <v>4748</v>
      </c>
      <c r="C8" s="84">
        <v>14</v>
      </c>
      <c r="D8" s="118">
        <v>0.005084471869375455</v>
      </c>
      <c r="E8" s="118">
        <v>2.3872626723393133</v>
      </c>
      <c r="F8" s="84" t="s">
        <v>6061</v>
      </c>
      <c r="G8" s="84" t="b">
        <v>0</v>
      </c>
      <c r="H8" s="84" t="b">
        <v>0</v>
      </c>
      <c r="I8" s="84" t="b">
        <v>0</v>
      </c>
      <c r="J8" s="84" t="b">
        <v>0</v>
      </c>
      <c r="K8" s="84" t="b">
        <v>0</v>
      </c>
      <c r="L8" s="84" t="b">
        <v>0</v>
      </c>
    </row>
    <row r="9" spans="1:12" ht="15">
      <c r="A9" s="84" t="s">
        <v>951</v>
      </c>
      <c r="B9" s="84" t="s">
        <v>4743</v>
      </c>
      <c r="C9" s="84">
        <v>14</v>
      </c>
      <c r="D9" s="118">
        <v>0.005084471869375455</v>
      </c>
      <c r="E9" s="118">
        <v>0.9142973773908086</v>
      </c>
      <c r="F9" s="84" t="s">
        <v>6061</v>
      </c>
      <c r="G9" s="84" t="b">
        <v>0</v>
      </c>
      <c r="H9" s="84" t="b">
        <v>0</v>
      </c>
      <c r="I9" s="84" t="b">
        <v>0</v>
      </c>
      <c r="J9" s="84" t="b">
        <v>0</v>
      </c>
      <c r="K9" s="84" t="b">
        <v>0</v>
      </c>
      <c r="L9" s="84" t="b">
        <v>0</v>
      </c>
    </row>
    <row r="10" spans="1:12" ht="15">
      <c r="A10" s="84" t="s">
        <v>951</v>
      </c>
      <c r="B10" s="84" t="s">
        <v>5554</v>
      </c>
      <c r="C10" s="84">
        <v>12</v>
      </c>
      <c r="D10" s="118">
        <v>0.004573670522900281</v>
      </c>
      <c r="E10" s="118">
        <v>1.086232676675332</v>
      </c>
      <c r="F10" s="84" t="s">
        <v>6061</v>
      </c>
      <c r="G10" s="84" t="b">
        <v>0</v>
      </c>
      <c r="H10" s="84" t="b">
        <v>0</v>
      </c>
      <c r="I10" s="84" t="b">
        <v>0</v>
      </c>
      <c r="J10" s="84" t="b">
        <v>0</v>
      </c>
      <c r="K10" s="84" t="b">
        <v>0</v>
      </c>
      <c r="L10" s="84" t="b">
        <v>0</v>
      </c>
    </row>
    <row r="11" spans="1:12" ht="15">
      <c r="A11" s="84" t="s">
        <v>951</v>
      </c>
      <c r="B11" s="84" t="s">
        <v>4760</v>
      </c>
      <c r="C11" s="84">
        <v>12</v>
      </c>
      <c r="D11" s="118">
        <v>0.004573670522900281</v>
      </c>
      <c r="E11" s="118">
        <v>1.1831426896833885</v>
      </c>
      <c r="F11" s="84" t="s">
        <v>6061</v>
      </c>
      <c r="G11" s="84" t="b">
        <v>0</v>
      </c>
      <c r="H11" s="84" t="b">
        <v>0</v>
      </c>
      <c r="I11" s="84" t="b">
        <v>0</v>
      </c>
      <c r="J11" s="84" t="b">
        <v>0</v>
      </c>
      <c r="K11" s="84" t="b">
        <v>1</v>
      </c>
      <c r="L11" s="84" t="b">
        <v>0</v>
      </c>
    </row>
    <row r="12" spans="1:12" ht="15">
      <c r="A12" s="84" t="s">
        <v>4792</v>
      </c>
      <c r="B12" s="84" t="s">
        <v>4792</v>
      </c>
      <c r="C12" s="84">
        <v>12</v>
      </c>
      <c r="D12" s="118">
        <v>0.006109880626639468</v>
      </c>
      <c r="E12" s="118">
        <v>2.2043319887533266</v>
      </c>
      <c r="F12" s="84" t="s">
        <v>6061</v>
      </c>
      <c r="G12" s="84" t="b">
        <v>0</v>
      </c>
      <c r="H12" s="84" t="b">
        <v>0</v>
      </c>
      <c r="I12" s="84" t="b">
        <v>0</v>
      </c>
      <c r="J12" s="84" t="b">
        <v>0</v>
      </c>
      <c r="K12" s="84" t="b">
        <v>0</v>
      </c>
      <c r="L12" s="84" t="b">
        <v>0</v>
      </c>
    </row>
    <row r="13" spans="1:12" ht="15">
      <c r="A13" s="84" t="s">
        <v>4759</v>
      </c>
      <c r="B13" s="84" t="s">
        <v>4758</v>
      </c>
      <c r="C13" s="84">
        <v>11</v>
      </c>
      <c r="D13" s="118">
        <v>0.004304061811661381</v>
      </c>
      <c r="E13" s="118">
        <v>2.3029417866392774</v>
      </c>
      <c r="F13" s="84" t="s">
        <v>6061</v>
      </c>
      <c r="G13" s="84" t="b">
        <v>0</v>
      </c>
      <c r="H13" s="84" t="b">
        <v>0</v>
      </c>
      <c r="I13" s="84" t="b">
        <v>0</v>
      </c>
      <c r="J13" s="84" t="b">
        <v>1</v>
      </c>
      <c r="K13" s="84" t="b">
        <v>0</v>
      </c>
      <c r="L13" s="84" t="b">
        <v>0</v>
      </c>
    </row>
    <row r="14" spans="1:12" ht="15">
      <c r="A14" s="84" t="s">
        <v>4760</v>
      </c>
      <c r="B14" s="84" t="s">
        <v>4761</v>
      </c>
      <c r="C14" s="84">
        <v>11</v>
      </c>
      <c r="D14" s="118">
        <v>0.004304061811661381</v>
      </c>
      <c r="E14" s="118">
        <v>2.4542094619699264</v>
      </c>
      <c r="F14" s="84" t="s">
        <v>6061</v>
      </c>
      <c r="G14" s="84" t="b">
        <v>0</v>
      </c>
      <c r="H14" s="84" t="b">
        <v>1</v>
      </c>
      <c r="I14" s="84" t="b">
        <v>0</v>
      </c>
      <c r="J14" s="84" t="b">
        <v>0</v>
      </c>
      <c r="K14" s="84" t="b">
        <v>0</v>
      </c>
      <c r="L14" s="84" t="b">
        <v>0</v>
      </c>
    </row>
    <row r="15" spans="1:12" ht="15">
      <c r="A15" s="84" t="s">
        <v>4761</v>
      </c>
      <c r="B15" s="84" t="s">
        <v>4762</v>
      </c>
      <c r="C15" s="84">
        <v>11</v>
      </c>
      <c r="D15" s="118">
        <v>0.004304061811661381</v>
      </c>
      <c r="E15" s="118">
        <v>2.491998022859326</v>
      </c>
      <c r="F15" s="84" t="s">
        <v>6061</v>
      </c>
      <c r="G15" s="84" t="b">
        <v>0</v>
      </c>
      <c r="H15" s="84" t="b">
        <v>0</v>
      </c>
      <c r="I15" s="84" t="b">
        <v>0</v>
      </c>
      <c r="J15" s="84" t="b">
        <v>0</v>
      </c>
      <c r="K15" s="84" t="b">
        <v>0</v>
      </c>
      <c r="L15" s="84" t="b">
        <v>0</v>
      </c>
    </row>
    <row r="16" spans="1:12" ht="15">
      <c r="A16" s="84" t="s">
        <v>4762</v>
      </c>
      <c r="B16" s="84" t="s">
        <v>4763</v>
      </c>
      <c r="C16" s="84">
        <v>11</v>
      </c>
      <c r="D16" s="118">
        <v>0.004304061811661381</v>
      </c>
      <c r="E16" s="118">
        <v>2.491998022859326</v>
      </c>
      <c r="F16" s="84" t="s">
        <v>6061</v>
      </c>
      <c r="G16" s="84" t="b">
        <v>0</v>
      </c>
      <c r="H16" s="84" t="b">
        <v>0</v>
      </c>
      <c r="I16" s="84" t="b">
        <v>0</v>
      </c>
      <c r="J16" s="84" t="b">
        <v>1</v>
      </c>
      <c r="K16" s="84" t="b">
        <v>0</v>
      </c>
      <c r="L16" s="84" t="b">
        <v>0</v>
      </c>
    </row>
    <row r="17" spans="1:12" ht="15">
      <c r="A17" s="84" t="s">
        <v>4763</v>
      </c>
      <c r="B17" s="84" t="s">
        <v>4764</v>
      </c>
      <c r="C17" s="84">
        <v>11</v>
      </c>
      <c r="D17" s="118">
        <v>0.004304061811661381</v>
      </c>
      <c r="E17" s="118">
        <v>2.35729944896187</v>
      </c>
      <c r="F17" s="84" t="s">
        <v>6061</v>
      </c>
      <c r="G17" s="84" t="b">
        <v>1</v>
      </c>
      <c r="H17" s="84" t="b">
        <v>0</v>
      </c>
      <c r="I17" s="84" t="b">
        <v>0</v>
      </c>
      <c r="J17" s="84" t="b">
        <v>0</v>
      </c>
      <c r="K17" s="84" t="b">
        <v>0</v>
      </c>
      <c r="L17" s="84" t="b">
        <v>0</v>
      </c>
    </row>
    <row r="18" spans="1:12" ht="15">
      <c r="A18" s="84" t="s">
        <v>4764</v>
      </c>
      <c r="B18" s="84" t="s">
        <v>4742</v>
      </c>
      <c r="C18" s="84">
        <v>11</v>
      </c>
      <c r="D18" s="118">
        <v>0.004304061811661381</v>
      </c>
      <c r="E18" s="118">
        <v>1.983718786149277</v>
      </c>
      <c r="F18" s="84" t="s">
        <v>6061</v>
      </c>
      <c r="G18" s="84" t="b">
        <v>0</v>
      </c>
      <c r="H18" s="84" t="b">
        <v>0</v>
      </c>
      <c r="I18" s="84" t="b">
        <v>0</v>
      </c>
      <c r="J18" s="84" t="b">
        <v>0</v>
      </c>
      <c r="K18" s="84" t="b">
        <v>0</v>
      </c>
      <c r="L18" s="84" t="b">
        <v>0</v>
      </c>
    </row>
    <row r="19" spans="1:12" ht="15">
      <c r="A19" s="84" t="s">
        <v>4742</v>
      </c>
      <c r="B19" s="84" t="s">
        <v>5556</v>
      </c>
      <c r="C19" s="84">
        <v>11</v>
      </c>
      <c r="D19" s="118">
        <v>0.004304061811661381</v>
      </c>
      <c r="E19" s="118">
        <v>2.0136820095267205</v>
      </c>
      <c r="F19" s="84" t="s">
        <v>6061</v>
      </c>
      <c r="G19" s="84" t="b">
        <v>0</v>
      </c>
      <c r="H19" s="84" t="b">
        <v>0</v>
      </c>
      <c r="I19" s="84" t="b">
        <v>0</v>
      </c>
      <c r="J19" s="84" t="b">
        <v>0</v>
      </c>
      <c r="K19" s="84" t="b">
        <v>0</v>
      </c>
      <c r="L19" s="84" t="b">
        <v>0</v>
      </c>
    </row>
    <row r="20" spans="1:12" ht="15">
      <c r="A20" s="84" t="s">
        <v>5556</v>
      </c>
      <c r="B20" s="84" t="s">
        <v>5558</v>
      </c>
      <c r="C20" s="84">
        <v>11</v>
      </c>
      <c r="D20" s="118">
        <v>0.004304061811661381</v>
      </c>
      <c r="E20" s="118">
        <v>2.4194473557107146</v>
      </c>
      <c r="F20" s="84" t="s">
        <v>6061</v>
      </c>
      <c r="G20" s="84" t="b">
        <v>0</v>
      </c>
      <c r="H20" s="84" t="b">
        <v>0</v>
      </c>
      <c r="I20" s="84" t="b">
        <v>0</v>
      </c>
      <c r="J20" s="84" t="b">
        <v>0</v>
      </c>
      <c r="K20" s="84" t="b">
        <v>0</v>
      </c>
      <c r="L20" s="84" t="b">
        <v>0</v>
      </c>
    </row>
    <row r="21" spans="1:12" ht="15">
      <c r="A21" s="84" t="s">
        <v>5558</v>
      </c>
      <c r="B21" s="84" t="s">
        <v>373</v>
      </c>
      <c r="C21" s="84">
        <v>11</v>
      </c>
      <c r="D21" s="118">
        <v>0.004304061811661381</v>
      </c>
      <c r="E21" s="118">
        <v>2.491998022859326</v>
      </c>
      <c r="F21" s="84" t="s">
        <v>6061</v>
      </c>
      <c r="G21" s="84" t="b">
        <v>0</v>
      </c>
      <c r="H21" s="84" t="b">
        <v>0</v>
      </c>
      <c r="I21" s="84" t="b">
        <v>0</v>
      </c>
      <c r="J21" s="84" t="b">
        <v>0</v>
      </c>
      <c r="K21" s="84" t="b">
        <v>0</v>
      </c>
      <c r="L21" s="84" t="b">
        <v>0</v>
      </c>
    </row>
    <row r="22" spans="1:12" ht="15">
      <c r="A22" s="84" t="s">
        <v>372</v>
      </c>
      <c r="B22" s="84" t="s">
        <v>4759</v>
      </c>
      <c r="C22" s="84">
        <v>10</v>
      </c>
      <c r="D22" s="118">
        <v>0.004023845137156973</v>
      </c>
      <c r="E22" s="118">
        <v>2.5333907080175515</v>
      </c>
      <c r="F22" s="84" t="s">
        <v>6061</v>
      </c>
      <c r="G22" s="84" t="b">
        <v>0</v>
      </c>
      <c r="H22" s="84" t="b">
        <v>0</v>
      </c>
      <c r="I22" s="84" t="b">
        <v>0</v>
      </c>
      <c r="J22" s="84" t="b">
        <v>0</v>
      </c>
      <c r="K22" s="84" t="b">
        <v>0</v>
      </c>
      <c r="L22" s="84" t="b">
        <v>0</v>
      </c>
    </row>
    <row r="23" spans="1:12" ht="15">
      <c r="A23" s="84" t="s">
        <v>951</v>
      </c>
      <c r="B23" s="84" t="s">
        <v>4746</v>
      </c>
      <c r="C23" s="84">
        <v>9</v>
      </c>
      <c r="D23" s="118">
        <v>0.003731956307650043</v>
      </c>
      <c r="E23" s="118">
        <v>0.7756573631051205</v>
      </c>
      <c r="F23" s="84" t="s">
        <v>6061</v>
      </c>
      <c r="G23" s="84" t="b">
        <v>0</v>
      </c>
      <c r="H23" s="84" t="b">
        <v>0</v>
      </c>
      <c r="I23" s="84" t="b">
        <v>0</v>
      </c>
      <c r="J23" s="84" t="b">
        <v>0</v>
      </c>
      <c r="K23" s="84" t="b">
        <v>0</v>
      </c>
      <c r="L23" s="84" t="b">
        <v>0</v>
      </c>
    </row>
    <row r="24" spans="1:12" ht="15">
      <c r="A24" s="84" t="s">
        <v>4746</v>
      </c>
      <c r="B24" s="84" t="s">
        <v>5564</v>
      </c>
      <c r="C24" s="84">
        <v>9</v>
      </c>
      <c r="D24" s="118">
        <v>0.003731956307650043</v>
      </c>
      <c r="E24" s="118">
        <v>2.1716628719999584</v>
      </c>
      <c r="F24" s="84" t="s">
        <v>6061</v>
      </c>
      <c r="G24" s="84" t="b">
        <v>0</v>
      </c>
      <c r="H24" s="84" t="b">
        <v>0</v>
      </c>
      <c r="I24" s="84" t="b">
        <v>0</v>
      </c>
      <c r="J24" s="84" t="b">
        <v>0</v>
      </c>
      <c r="K24" s="84" t="b">
        <v>0</v>
      </c>
      <c r="L24" s="84" t="b">
        <v>0</v>
      </c>
    </row>
    <row r="25" spans="1:12" ht="15">
      <c r="A25" s="84" t="s">
        <v>4790</v>
      </c>
      <c r="B25" s="84" t="s">
        <v>951</v>
      </c>
      <c r="C25" s="84">
        <v>8</v>
      </c>
      <c r="D25" s="118">
        <v>0.0035515729382434064</v>
      </c>
      <c r="E25" s="118">
        <v>1.196930974169022</v>
      </c>
      <c r="F25" s="84" t="s">
        <v>6061</v>
      </c>
      <c r="G25" s="84" t="b">
        <v>0</v>
      </c>
      <c r="H25" s="84" t="b">
        <v>0</v>
      </c>
      <c r="I25" s="84" t="b">
        <v>0</v>
      </c>
      <c r="J25" s="84" t="b">
        <v>0</v>
      </c>
      <c r="K25" s="84" t="b">
        <v>0</v>
      </c>
      <c r="L25" s="84" t="b">
        <v>0</v>
      </c>
    </row>
    <row r="26" spans="1:12" ht="15">
      <c r="A26" s="84" t="s">
        <v>5585</v>
      </c>
      <c r="B26" s="84" t="s">
        <v>5586</v>
      </c>
      <c r="C26" s="84">
        <v>6</v>
      </c>
      <c r="D26" s="118">
        <v>0.0027714555925432145</v>
      </c>
      <c r="E26" s="118">
        <v>2.7552394576339077</v>
      </c>
      <c r="F26" s="84" t="s">
        <v>6061</v>
      </c>
      <c r="G26" s="84" t="b">
        <v>0</v>
      </c>
      <c r="H26" s="84" t="b">
        <v>0</v>
      </c>
      <c r="I26" s="84" t="b">
        <v>0</v>
      </c>
      <c r="J26" s="84" t="b">
        <v>0</v>
      </c>
      <c r="K26" s="84" t="b">
        <v>0</v>
      </c>
      <c r="L26" s="84" t="b">
        <v>0</v>
      </c>
    </row>
    <row r="27" spans="1:12" ht="15">
      <c r="A27" s="84" t="s">
        <v>5586</v>
      </c>
      <c r="B27" s="84" t="s">
        <v>5569</v>
      </c>
      <c r="C27" s="84">
        <v>6</v>
      </c>
      <c r="D27" s="118">
        <v>0.0027714555925432145</v>
      </c>
      <c r="E27" s="118">
        <v>2.6303007210256077</v>
      </c>
      <c r="F27" s="84" t="s">
        <v>6061</v>
      </c>
      <c r="G27" s="84" t="b">
        <v>0</v>
      </c>
      <c r="H27" s="84" t="b">
        <v>0</v>
      </c>
      <c r="I27" s="84" t="b">
        <v>0</v>
      </c>
      <c r="J27" s="84" t="b">
        <v>0</v>
      </c>
      <c r="K27" s="84" t="b">
        <v>0</v>
      </c>
      <c r="L27" s="84" t="b">
        <v>0</v>
      </c>
    </row>
    <row r="28" spans="1:12" ht="15">
      <c r="A28" s="84" t="s">
        <v>5569</v>
      </c>
      <c r="B28" s="84" t="s">
        <v>5566</v>
      </c>
      <c r="C28" s="84">
        <v>6</v>
      </c>
      <c r="D28" s="118">
        <v>0.0027714555925432145</v>
      </c>
      <c r="E28" s="118">
        <v>2.505361984417308</v>
      </c>
      <c r="F28" s="84" t="s">
        <v>6061</v>
      </c>
      <c r="G28" s="84" t="b">
        <v>0</v>
      </c>
      <c r="H28" s="84" t="b">
        <v>0</v>
      </c>
      <c r="I28" s="84" t="b">
        <v>0</v>
      </c>
      <c r="J28" s="84" t="b">
        <v>0</v>
      </c>
      <c r="K28" s="84" t="b">
        <v>0</v>
      </c>
      <c r="L28" s="84" t="b">
        <v>0</v>
      </c>
    </row>
    <row r="29" spans="1:12" ht="15">
      <c r="A29" s="84" t="s">
        <v>5566</v>
      </c>
      <c r="B29" s="84" t="s">
        <v>4758</v>
      </c>
      <c r="C29" s="84">
        <v>6</v>
      </c>
      <c r="D29" s="118">
        <v>0.0027714555925432145</v>
      </c>
      <c r="E29" s="118">
        <v>2.1780030500309775</v>
      </c>
      <c r="F29" s="84" t="s">
        <v>6061</v>
      </c>
      <c r="G29" s="84" t="b">
        <v>0</v>
      </c>
      <c r="H29" s="84" t="b">
        <v>0</v>
      </c>
      <c r="I29" s="84" t="b">
        <v>0</v>
      </c>
      <c r="J29" s="84" t="b">
        <v>1</v>
      </c>
      <c r="K29" s="84" t="b">
        <v>0</v>
      </c>
      <c r="L29" s="84" t="b">
        <v>0</v>
      </c>
    </row>
    <row r="30" spans="1:12" ht="15">
      <c r="A30" s="84" t="s">
        <v>951</v>
      </c>
      <c r="B30" s="84" t="s">
        <v>372</v>
      </c>
      <c r="C30" s="84">
        <v>6</v>
      </c>
      <c r="D30" s="118">
        <v>0.0027714555925432145</v>
      </c>
      <c r="E30" s="118">
        <v>1.1831426896833885</v>
      </c>
      <c r="F30" s="84" t="s">
        <v>6061</v>
      </c>
      <c r="G30" s="84" t="b">
        <v>0</v>
      </c>
      <c r="H30" s="84" t="b">
        <v>0</v>
      </c>
      <c r="I30" s="84" t="b">
        <v>0</v>
      </c>
      <c r="J30" s="84" t="b">
        <v>0</v>
      </c>
      <c r="K30" s="84" t="b">
        <v>0</v>
      </c>
      <c r="L30" s="84" t="b">
        <v>0</v>
      </c>
    </row>
    <row r="31" spans="1:12" ht="15">
      <c r="A31" s="84" t="s">
        <v>5606</v>
      </c>
      <c r="B31" s="84" t="s">
        <v>4803</v>
      </c>
      <c r="C31" s="84">
        <v>5</v>
      </c>
      <c r="D31" s="118">
        <v>0.0024157728444893817</v>
      </c>
      <c r="E31" s="118">
        <v>2.190968027195345</v>
      </c>
      <c r="F31" s="84" t="s">
        <v>6061</v>
      </c>
      <c r="G31" s="84" t="b">
        <v>0</v>
      </c>
      <c r="H31" s="84" t="b">
        <v>0</v>
      </c>
      <c r="I31" s="84" t="b">
        <v>0</v>
      </c>
      <c r="J31" s="84" t="b">
        <v>0</v>
      </c>
      <c r="K31" s="84" t="b">
        <v>0</v>
      </c>
      <c r="L31" s="84" t="b">
        <v>0</v>
      </c>
    </row>
    <row r="32" spans="1:12" ht="15">
      <c r="A32" s="84" t="s">
        <v>5575</v>
      </c>
      <c r="B32" s="84" t="s">
        <v>951</v>
      </c>
      <c r="C32" s="84">
        <v>5</v>
      </c>
      <c r="D32" s="118">
        <v>0.0024157728444893817</v>
      </c>
      <c r="E32" s="118">
        <v>1.0508029384907838</v>
      </c>
      <c r="F32" s="84" t="s">
        <v>6061</v>
      </c>
      <c r="G32" s="84" t="b">
        <v>0</v>
      </c>
      <c r="H32" s="84" t="b">
        <v>0</v>
      </c>
      <c r="I32" s="84" t="b">
        <v>0</v>
      </c>
      <c r="J32" s="84" t="b">
        <v>0</v>
      </c>
      <c r="K32" s="84" t="b">
        <v>0</v>
      </c>
      <c r="L32" s="84" t="b">
        <v>0</v>
      </c>
    </row>
    <row r="33" spans="1:12" ht="15">
      <c r="A33" s="84" t="s">
        <v>5611</v>
      </c>
      <c r="B33" s="84" t="s">
        <v>5612</v>
      </c>
      <c r="C33" s="84">
        <v>5</v>
      </c>
      <c r="D33" s="118">
        <v>0.0024157728444893817</v>
      </c>
      <c r="E33" s="118">
        <v>2.8344207036815328</v>
      </c>
      <c r="F33" s="84" t="s">
        <v>6061</v>
      </c>
      <c r="G33" s="84" t="b">
        <v>0</v>
      </c>
      <c r="H33" s="84" t="b">
        <v>0</v>
      </c>
      <c r="I33" s="84" t="b">
        <v>0</v>
      </c>
      <c r="J33" s="84" t="b">
        <v>0</v>
      </c>
      <c r="K33" s="84" t="b">
        <v>0</v>
      </c>
      <c r="L33" s="84" t="b">
        <v>0</v>
      </c>
    </row>
    <row r="34" spans="1:12" ht="15">
      <c r="A34" s="84" t="s">
        <v>5612</v>
      </c>
      <c r="B34" s="84" t="s">
        <v>951</v>
      </c>
      <c r="C34" s="84">
        <v>5</v>
      </c>
      <c r="D34" s="118">
        <v>0.0024157728444893817</v>
      </c>
      <c r="E34" s="118">
        <v>1.196930974169022</v>
      </c>
      <c r="F34" s="84" t="s">
        <v>6061</v>
      </c>
      <c r="G34" s="84" t="b">
        <v>0</v>
      </c>
      <c r="H34" s="84" t="b">
        <v>0</v>
      </c>
      <c r="I34" s="84" t="b">
        <v>0</v>
      </c>
      <c r="J34" s="84" t="b">
        <v>0</v>
      </c>
      <c r="K34" s="84" t="b">
        <v>0</v>
      </c>
      <c r="L34" s="84" t="b">
        <v>0</v>
      </c>
    </row>
    <row r="35" spans="1:12" ht="15">
      <c r="A35" s="84" t="s">
        <v>5623</v>
      </c>
      <c r="B35" s="84" t="s">
        <v>5624</v>
      </c>
      <c r="C35" s="84">
        <v>5</v>
      </c>
      <c r="D35" s="118">
        <v>0.0024157728444893817</v>
      </c>
      <c r="E35" s="118">
        <v>2.8344207036815328</v>
      </c>
      <c r="F35" s="84" t="s">
        <v>6061</v>
      </c>
      <c r="G35" s="84" t="b">
        <v>0</v>
      </c>
      <c r="H35" s="84" t="b">
        <v>0</v>
      </c>
      <c r="I35" s="84" t="b">
        <v>0</v>
      </c>
      <c r="J35" s="84" t="b">
        <v>0</v>
      </c>
      <c r="K35" s="84" t="b">
        <v>0</v>
      </c>
      <c r="L35" s="84" t="b">
        <v>0</v>
      </c>
    </row>
    <row r="36" spans="1:12" ht="15">
      <c r="A36" s="84" t="s">
        <v>5624</v>
      </c>
      <c r="B36" s="84" t="s">
        <v>5625</v>
      </c>
      <c r="C36" s="84">
        <v>5</v>
      </c>
      <c r="D36" s="118">
        <v>0.0024157728444893817</v>
      </c>
      <c r="E36" s="118">
        <v>2.8344207036815328</v>
      </c>
      <c r="F36" s="84" t="s">
        <v>6061</v>
      </c>
      <c r="G36" s="84" t="b">
        <v>0</v>
      </c>
      <c r="H36" s="84" t="b">
        <v>0</v>
      </c>
      <c r="I36" s="84" t="b">
        <v>0</v>
      </c>
      <c r="J36" s="84" t="b">
        <v>0</v>
      </c>
      <c r="K36" s="84" t="b">
        <v>0</v>
      </c>
      <c r="L36" s="84" t="b">
        <v>0</v>
      </c>
    </row>
    <row r="37" spans="1:12" ht="15">
      <c r="A37" s="84" t="s">
        <v>5625</v>
      </c>
      <c r="B37" s="84" t="s">
        <v>5626</v>
      </c>
      <c r="C37" s="84">
        <v>5</v>
      </c>
      <c r="D37" s="118">
        <v>0.0024157728444893817</v>
      </c>
      <c r="E37" s="118">
        <v>2.8344207036815328</v>
      </c>
      <c r="F37" s="84" t="s">
        <v>6061</v>
      </c>
      <c r="G37" s="84" t="b">
        <v>0</v>
      </c>
      <c r="H37" s="84" t="b">
        <v>0</v>
      </c>
      <c r="I37" s="84" t="b">
        <v>0</v>
      </c>
      <c r="J37" s="84" t="b">
        <v>0</v>
      </c>
      <c r="K37" s="84" t="b">
        <v>0</v>
      </c>
      <c r="L37" s="84" t="b">
        <v>0</v>
      </c>
    </row>
    <row r="38" spans="1:12" ht="15">
      <c r="A38" s="84" t="s">
        <v>5626</v>
      </c>
      <c r="B38" s="84" t="s">
        <v>5627</v>
      </c>
      <c r="C38" s="84">
        <v>5</v>
      </c>
      <c r="D38" s="118">
        <v>0.0024157728444893817</v>
      </c>
      <c r="E38" s="118">
        <v>2.8344207036815328</v>
      </c>
      <c r="F38" s="84" t="s">
        <v>6061</v>
      </c>
      <c r="G38" s="84" t="b">
        <v>0</v>
      </c>
      <c r="H38" s="84" t="b">
        <v>0</v>
      </c>
      <c r="I38" s="84" t="b">
        <v>0</v>
      </c>
      <c r="J38" s="84" t="b">
        <v>0</v>
      </c>
      <c r="K38" s="84" t="b">
        <v>0</v>
      </c>
      <c r="L38" s="84" t="b">
        <v>0</v>
      </c>
    </row>
    <row r="39" spans="1:12" ht="15">
      <c r="A39" s="84" t="s">
        <v>5627</v>
      </c>
      <c r="B39" s="84" t="s">
        <v>951</v>
      </c>
      <c r="C39" s="84">
        <v>5</v>
      </c>
      <c r="D39" s="118">
        <v>0.0024157728444893817</v>
      </c>
      <c r="E39" s="118">
        <v>1.196930974169022</v>
      </c>
      <c r="F39" s="84" t="s">
        <v>6061</v>
      </c>
      <c r="G39" s="84" t="b">
        <v>0</v>
      </c>
      <c r="H39" s="84" t="b">
        <v>0</v>
      </c>
      <c r="I39" s="84" t="b">
        <v>0</v>
      </c>
      <c r="J39" s="84" t="b">
        <v>0</v>
      </c>
      <c r="K39" s="84" t="b">
        <v>0</v>
      </c>
      <c r="L39" s="84" t="b">
        <v>0</v>
      </c>
    </row>
    <row r="40" spans="1:12" ht="15">
      <c r="A40" s="84" t="s">
        <v>5564</v>
      </c>
      <c r="B40" s="84" t="s">
        <v>5628</v>
      </c>
      <c r="C40" s="84">
        <v>5</v>
      </c>
      <c r="D40" s="118">
        <v>0.0024157728444893817</v>
      </c>
      <c r="E40" s="118">
        <v>2.5791481985782267</v>
      </c>
      <c r="F40" s="84" t="s">
        <v>6061</v>
      </c>
      <c r="G40" s="84" t="b">
        <v>0</v>
      </c>
      <c r="H40" s="84" t="b">
        <v>0</v>
      </c>
      <c r="I40" s="84" t="b">
        <v>0</v>
      </c>
      <c r="J40" s="84" t="b">
        <v>0</v>
      </c>
      <c r="K40" s="84" t="b">
        <v>0</v>
      </c>
      <c r="L40" s="84" t="b">
        <v>0</v>
      </c>
    </row>
    <row r="41" spans="1:12" ht="15">
      <c r="A41" s="84" t="s">
        <v>5553</v>
      </c>
      <c r="B41" s="84" t="s">
        <v>951</v>
      </c>
      <c r="C41" s="84">
        <v>4</v>
      </c>
      <c r="D41" s="118">
        <v>0.002036626875546489</v>
      </c>
      <c r="E41" s="118">
        <v>0.5685420441187103</v>
      </c>
      <c r="F41" s="84" t="s">
        <v>6061</v>
      </c>
      <c r="G41" s="84" t="b">
        <v>0</v>
      </c>
      <c r="H41" s="84" t="b">
        <v>0</v>
      </c>
      <c r="I41" s="84" t="b">
        <v>0</v>
      </c>
      <c r="J41" s="84" t="b">
        <v>0</v>
      </c>
      <c r="K41" s="84" t="b">
        <v>0</v>
      </c>
      <c r="L41" s="84" t="b">
        <v>0</v>
      </c>
    </row>
    <row r="42" spans="1:12" ht="15">
      <c r="A42" s="84" t="s">
        <v>4769</v>
      </c>
      <c r="B42" s="84" t="s">
        <v>4766</v>
      </c>
      <c r="C42" s="84">
        <v>4</v>
      </c>
      <c r="D42" s="118">
        <v>0.002036626875546489</v>
      </c>
      <c r="E42" s="118">
        <v>2.102026943858564</v>
      </c>
      <c r="F42" s="84" t="s">
        <v>6061</v>
      </c>
      <c r="G42" s="84" t="b">
        <v>0</v>
      </c>
      <c r="H42" s="84" t="b">
        <v>0</v>
      </c>
      <c r="I42" s="84" t="b">
        <v>0</v>
      </c>
      <c r="J42" s="84" t="b">
        <v>0</v>
      </c>
      <c r="K42" s="84" t="b">
        <v>0</v>
      </c>
      <c r="L42" s="84" t="b">
        <v>0</v>
      </c>
    </row>
    <row r="43" spans="1:12" ht="15">
      <c r="A43" s="84" t="s">
        <v>951</v>
      </c>
      <c r="B43" s="84" t="s">
        <v>5651</v>
      </c>
      <c r="C43" s="84">
        <v>4</v>
      </c>
      <c r="D43" s="118">
        <v>0.002036626875546489</v>
      </c>
      <c r="E43" s="118">
        <v>1.1831426896833885</v>
      </c>
      <c r="F43" s="84" t="s">
        <v>6061</v>
      </c>
      <c r="G43" s="84" t="b">
        <v>0</v>
      </c>
      <c r="H43" s="84" t="b">
        <v>0</v>
      </c>
      <c r="I43" s="84" t="b">
        <v>0</v>
      </c>
      <c r="J43" s="84" t="b">
        <v>0</v>
      </c>
      <c r="K43" s="84" t="b">
        <v>0</v>
      </c>
      <c r="L43" s="84" t="b">
        <v>0</v>
      </c>
    </row>
    <row r="44" spans="1:12" ht="15">
      <c r="A44" s="84" t="s">
        <v>951</v>
      </c>
      <c r="B44" s="84" t="s">
        <v>4704</v>
      </c>
      <c r="C44" s="84">
        <v>4</v>
      </c>
      <c r="D44" s="118">
        <v>0.002036626875546489</v>
      </c>
      <c r="E44" s="118">
        <v>0.7852026810113509</v>
      </c>
      <c r="F44" s="84" t="s">
        <v>6061</v>
      </c>
      <c r="G44" s="84" t="b">
        <v>0</v>
      </c>
      <c r="H44" s="84" t="b">
        <v>0</v>
      </c>
      <c r="I44" s="84" t="b">
        <v>0</v>
      </c>
      <c r="J44" s="84" t="b">
        <v>0</v>
      </c>
      <c r="K44" s="84" t="b">
        <v>0</v>
      </c>
      <c r="L44" s="84" t="b">
        <v>0</v>
      </c>
    </row>
    <row r="45" spans="1:12" ht="15">
      <c r="A45" s="84" t="s">
        <v>4740</v>
      </c>
      <c r="B45" s="84" t="s">
        <v>5658</v>
      </c>
      <c r="C45" s="84">
        <v>4</v>
      </c>
      <c r="D45" s="118">
        <v>0.002036626875546489</v>
      </c>
      <c r="E45" s="118">
        <v>1.9423261009910522</v>
      </c>
      <c r="F45" s="84" t="s">
        <v>6061</v>
      </c>
      <c r="G45" s="84" t="b">
        <v>0</v>
      </c>
      <c r="H45" s="84" t="b">
        <v>0</v>
      </c>
      <c r="I45" s="84" t="b">
        <v>0</v>
      </c>
      <c r="J45" s="84" t="b">
        <v>0</v>
      </c>
      <c r="K45" s="84" t="b">
        <v>0</v>
      </c>
      <c r="L45" s="84" t="b">
        <v>0</v>
      </c>
    </row>
    <row r="46" spans="1:12" ht="15">
      <c r="A46" s="84" t="s">
        <v>5658</v>
      </c>
      <c r="B46" s="84" t="s">
        <v>5560</v>
      </c>
      <c r="C46" s="84">
        <v>4</v>
      </c>
      <c r="D46" s="118">
        <v>0.002036626875546489</v>
      </c>
      <c r="E46" s="118">
        <v>2.5333907080175515</v>
      </c>
      <c r="F46" s="84" t="s">
        <v>6061</v>
      </c>
      <c r="G46" s="84" t="b">
        <v>0</v>
      </c>
      <c r="H46" s="84" t="b">
        <v>0</v>
      </c>
      <c r="I46" s="84" t="b">
        <v>0</v>
      </c>
      <c r="J46" s="84" t="b">
        <v>0</v>
      </c>
      <c r="K46" s="84" t="b">
        <v>0</v>
      </c>
      <c r="L46" s="84" t="b">
        <v>0</v>
      </c>
    </row>
    <row r="47" spans="1:12" ht="15">
      <c r="A47" s="84" t="s">
        <v>5560</v>
      </c>
      <c r="B47" s="84" t="s">
        <v>5608</v>
      </c>
      <c r="C47" s="84">
        <v>4</v>
      </c>
      <c r="D47" s="118">
        <v>0.002036626875546489</v>
      </c>
      <c r="E47" s="118">
        <v>2.48223818557017</v>
      </c>
      <c r="F47" s="84" t="s">
        <v>6061</v>
      </c>
      <c r="G47" s="84" t="b">
        <v>0</v>
      </c>
      <c r="H47" s="84" t="b">
        <v>0</v>
      </c>
      <c r="I47" s="84" t="b">
        <v>0</v>
      </c>
      <c r="J47" s="84" t="b">
        <v>0</v>
      </c>
      <c r="K47" s="84" t="b">
        <v>0</v>
      </c>
      <c r="L47" s="84" t="b">
        <v>0</v>
      </c>
    </row>
    <row r="48" spans="1:12" ht="15">
      <c r="A48" s="84" t="s">
        <v>5608</v>
      </c>
      <c r="B48" s="84" t="s">
        <v>4803</v>
      </c>
      <c r="C48" s="84">
        <v>4</v>
      </c>
      <c r="D48" s="118">
        <v>0.002036626875546489</v>
      </c>
      <c r="E48" s="118">
        <v>2.0940580141872887</v>
      </c>
      <c r="F48" s="84" t="s">
        <v>6061</v>
      </c>
      <c r="G48" s="84" t="b">
        <v>0</v>
      </c>
      <c r="H48" s="84" t="b">
        <v>0</v>
      </c>
      <c r="I48" s="84" t="b">
        <v>0</v>
      </c>
      <c r="J48" s="84" t="b">
        <v>0</v>
      </c>
      <c r="K48" s="84" t="b">
        <v>0</v>
      </c>
      <c r="L48" s="84" t="b">
        <v>0</v>
      </c>
    </row>
    <row r="49" spans="1:12" ht="15">
      <c r="A49" s="84" t="s">
        <v>4803</v>
      </c>
      <c r="B49" s="84" t="s">
        <v>4742</v>
      </c>
      <c r="C49" s="84">
        <v>4</v>
      </c>
      <c r="D49" s="118">
        <v>0.002036626875546489</v>
      </c>
      <c r="E49" s="118">
        <v>1.4194473557107146</v>
      </c>
      <c r="F49" s="84" t="s">
        <v>6061</v>
      </c>
      <c r="G49" s="84" t="b">
        <v>0</v>
      </c>
      <c r="H49" s="84" t="b">
        <v>0</v>
      </c>
      <c r="I49" s="84" t="b">
        <v>0</v>
      </c>
      <c r="J49" s="84" t="b">
        <v>0</v>
      </c>
      <c r="K49" s="84" t="b">
        <v>0</v>
      </c>
      <c r="L49" s="84" t="b">
        <v>0</v>
      </c>
    </row>
    <row r="50" spans="1:12" ht="15">
      <c r="A50" s="84" t="s">
        <v>4742</v>
      </c>
      <c r="B50" s="84" t="s">
        <v>5609</v>
      </c>
      <c r="C50" s="84">
        <v>4</v>
      </c>
      <c r="D50" s="118">
        <v>0.002036626875546489</v>
      </c>
      <c r="E50" s="118">
        <v>1.9893226636672756</v>
      </c>
      <c r="F50" s="84" t="s">
        <v>6061</v>
      </c>
      <c r="G50" s="84" t="b">
        <v>0</v>
      </c>
      <c r="H50" s="84" t="b">
        <v>0</v>
      </c>
      <c r="I50" s="84" t="b">
        <v>0</v>
      </c>
      <c r="J50" s="84" t="b">
        <v>0</v>
      </c>
      <c r="K50" s="84" t="b">
        <v>0</v>
      </c>
      <c r="L50" s="84" t="b">
        <v>0</v>
      </c>
    </row>
    <row r="51" spans="1:12" ht="15">
      <c r="A51" s="84" t="s">
        <v>5609</v>
      </c>
      <c r="B51" s="84" t="s">
        <v>5595</v>
      </c>
      <c r="C51" s="84">
        <v>4</v>
      </c>
      <c r="D51" s="118">
        <v>0.002036626875546489</v>
      </c>
      <c r="E51" s="118">
        <v>2.8344207036815328</v>
      </c>
      <c r="F51" s="84" t="s">
        <v>6061</v>
      </c>
      <c r="G51" s="84" t="b">
        <v>0</v>
      </c>
      <c r="H51" s="84" t="b">
        <v>0</v>
      </c>
      <c r="I51" s="84" t="b">
        <v>0</v>
      </c>
      <c r="J51" s="84" t="b">
        <v>0</v>
      </c>
      <c r="K51" s="84" t="b">
        <v>0</v>
      </c>
      <c r="L51" s="84" t="b">
        <v>0</v>
      </c>
    </row>
    <row r="52" spans="1:12" ht="15">
      <c r="A52" s="84" t="s">
        <v>5595</v>
      </c>
      <c r="B52" s="84" t="s">
        <v>5659</v>
      </c>
      <c r="C52" s="84">
        <v>4</v>
      </c>
      <c r="D52" s="118">
        <v>0.002036626875546489</v>
      </c>
      <c r="E52" s="118">
        <v>2.8344207036815328</v>
      </c>
      <c r="F52" s="84" t="s">
        <v>6061</v>
      </c>
      <c r="G52" s="84" t="b">
        <v>0</v>
      </c>
      <c r="H52" s="84" t="b">
        <v>0</v>
      </c>
      <c r="I52" s="84" t="b">
        <v>0</v>
      </c>
      <c r="J52" s="84" t="b">
        <v>0</v>
      </c>
      <c r="K52" s="84" t="b">
        <v>1</v>
      </c>
      <c r="L52" s="84" t="b">
        <v>0</v>
      </c>
    </row>
    <row r="53" spans="1:12" ht="15">
      <c r="A53" s="84" t="s">
        <v>5581</v>
      </c>
      <c r="B53" s="84" t="s">
        <v>5611</v>
      </c>
      <c r="C53" s="84">
        <v>4</v>
      </c>
      <c r="D53" s="118">
        <v>0.002036626875546489</v>
      </c>
      <c r="E53" s="118">
        <v>2.6583294446258514</v>
      </c>
      <c r="F53" s="84" t="s">
        <v>6061</v>
      </c>
      <c r="G53" s="84" t="b">
        <v>0</v>
      </c>
      <c r="H53" s="84" t="b">
        <v>0</v>
      </c>
      <c r="I53" s="84" t="b">
        <v>0</v>
      </c>
      <c r="J53" s="84" t="b">
        <v>0</v>
      </c>
      <c r="K53" s="84" t="b">
        <v>0</v>
      </c>
      <c r="L53" s="84" t="b">
        <v>0</v>
      </c>
    </row>
    <row r="54" spans="1:12" ht="15">
      <c r="A54" s="84" t="s">
        <v>373</v>
      </c>
      <c r="B54" s="84" t="s">
        <v>5585</v>
      </c>
      <c r="C54" s="84">
        <v>4</v>
      </c>
      <c r="D54" s="118">
        <v>0.002036626875546489</v>
      </c>
      <c r="E54" s="118">
        <v>2.8344207036815328</v>
      </c>
      <c r="F54" s="84" t="s">
        <v>6061</v>
      </c>
      <c r="G54" s="84" t="b">
        <v>0</v>
      </c>
      <c r="H54" s="84" t="b">
        <v>0</v>
      </c>
      <c r="I54" s="84" t="b">
        <v>0</v>
      </c>
      <c r="J54" s="84" t="b">
        <v>0</v>
      </c>
      <c r="K54" s="84" t="b">
        <v>0</v>
      </c>
      <c r="L54" s="84" t="b">
        <v>0</v>
      </c>
    </row>
    <row r="55" spans="1:12" ht="15">
      <c r="A55" s="84" t="s">
        <v>5559</v>
      </c>
      <c r="B55" s="84" t="s">
        <v>5614</v>
      </c>
      <c r="C55" s="84">
        <v>4</v>
      </c>
      <c r="D55" s="118">
        <v>0.002036626875546489</v>
      </c>
      <c r="E55" s="118">
        <v>2.8344207036815328</v>
      </c>
      <c r="F55" s="84" t="s">
        <v>6061</v>
      </c>
      <c r="G55" s="84" t="b">
        <v>0</v>
      </c>
      <c r="H55" s="84" t="b">
        <v>0</v>
      </c>
      <c r="I55" s="84" t="b">
        <v>0</v>
      </c>
      <c r="J55" s="84" t="b">
        <v>0</v>
      </c>
      <c r="K55" s="84" t="b">
        <v>0</v>
      </c>
      <c r="L55" s="84" t="b">
        <v>0</v>
      </c>
    </row>
    <row r="56" spans="1:12" ht="15">
      <c r="A56" s="84" t="s">
        <v>5614</v>
      </c>
      <c r="B56" s="84" t="s">
        <v>4742</v>
      </c>
      <c r="C56" s="84">
        <v>4</v>
      </c>
      <c r="D56" s="118">
        <v>0.002036626875546489</v>
      </c>
      <c r="E56" s="118">
        <v>2.021507347038677</v>
      </c>
      <c r="F56" s="84" t="s">
        <v>6061</v>
      </c>
      <c r="G56" s="84" t="b">
        <v>0</v>
      </c>
      <c r="H56" s="84" t="b">
        <v>0</v>
      </c>
      <c r="I56" s="84" t="b">
        <v>0</v>
      </c>
      <c r="J56" s="84" t="b">
        <v>0</v>
      </c>
      <c r="K56" s="84" t="b">
        <v>0</v>
      </c>
      <c r="L56" s="84" t="b">
        <v>0</v>
      </c>
    </row>
    <row r="57" spans="1:12" ht="15">
      <c r="A57" s="84" t="s">
        <v>4742</v>
      </c>
      <c r="B57" s="84" t="s">
        <v>5666</v>
      </c>
      <c r="C57" s="84">
        <v>4</v>
      </c>
      <c r="D57" s="118">
        <v>0.002036626875546489</v>
      </c>
      <c r="E57" s="118">
        <v>2.086232676675332</v>
      </c>
      <c r="F57" s="84" t="s">
        <v>6061</v>
      </c>
      <c r="G57" s="84" t="b">
        <v>0</v>
      </c>
      <c r="H57" s="84" t="b">
        <v>0</v>
      </c>
      <c r="I57" s="84" t="b">
        <v>0</v>
      </c>
      <c r="J57" s="84" t="b">
        <v>0</v>
      </c>
      <c r="K57" s="84" t="b">
        <v>0</v>
      </c>
      <c r="L57" s="84" t="b">
        <v>0</v>
      </c>
    </row>
    <row r="58" spans="1:12" ht="15">
      <c r="A58" s="84" t="s">
        <v>5666</v>
      </c>
      <c r="B58" s="84" t="s">
        <v>5667</v>
      </c>
      <c r="C58" s="84">
        <v>4</v>
      </c>
      <c r="D58" s="118">
        <v>0.002036626875546489</v>
      </c>
      <c r="E58" s="118">
        <v>2.931330716689589</v>
      </c>
      <c r="F58" s="84" t="s">
        <v>6061</v>
      </c>
      <c r="G58" s="84" t="b">
        <v>0</v>
      </c>
      <c r="H58" s="84" t="b">
        <v>0</v>
      </c>
      <c r="I58" s="84" t="b">
        <v>0</v>
      </c>
      <c r="J58" s="84" t="b">
        <v>0</v>
      </c>
      <c r="K58" s="84" t="b">
        <v>1</v>
      </c>
      <c r="L58" s="84" t="b">
        <v>0</v>
      </c>
    </row>
    <row r="59" spans="1:12" ht="15">
      <c r="A59" s="84" t="s">
        <v>5667</v>
      </c>
      <c r="B59" s="84" t="s">
        <v>5570</v>
      </c>
      <c r="C59" s="84">
        <v>4</v>
      </c>
      <c r="D59" s="118">
        <v>0.002036626875546489</v>
      </c>
      <c r="E59" s="118">
        <v>2.6882926680032946</v>
      </c>
      <c r="F59" s="84" t="s">
        <v>6061</v>
      </c>
      <c r="G59" s="84" t="b">
        <v>0</v>
      </c>
      <c r="H59" s="84" t="b">
        <v>1</v>
      </c>
      <c r="I59" s="84" t="b">
        <v>0</v>
      </c>
      <c r="J59" s="84" t="b">
        <v>0</v>
      </c>
      <c r="K59" s="84" t="b">
        <v>0</v>
      </c>
      <c r="L59" s="84" t="b">
        <v>0</v>
      </c>
    </row>
    <row r="60" spans="1:12" ht="15">
      <c r="A60" s="84" t="s">
        <v>5570</v>
      </c>
      <c r="B60" s="84" t="s">
        <v>5668</v>
      </c>
      <c r="C60" s="84">
        <v>4</v>
      </c>
      <c r="D60" s="118">
        <v>0.002036626875546489</v>
      </c>
      <c r="E60" s="118">
        <v>2.6882926680032946</v>
      </c>
      <c r="F60" s="84" t="s">
        <v>6061</v>
      </c>
      <c r="G60" s="84" t="b">
        <v>0</v>
      </c>
      <c r="H60" s="84" t="b">
        <v>0</v>
      </c>
      <c r="I60" s="84" t="b">
        <v>0</v>
      </c>
      <c r="J60" s="84" t="b">
        <v>0</v>
      </c>
      <c r="K60" s="84" t="b">
        <v>1</v>
      </c>
      <c r="L60" s="84" t="b">
        <v>0</v>
      </c>
    </row>
    <row r="61" spans="1:12" ht="15">
      <c r="A61" s="84" t="s">
        <v>5668</v>
      </c>
      <c r="B61" s="84" t="s">
        <v>5568</v>
      </c>
      <c r="C61" s="84">
        <v>4</v>
      </c>
      <c r="D61" s="118">
        <v>0.002036626875546489</v>
      </c>
      <c r="E61" s="118">
        <v>2.6303007210256077</v>
      </c>
      <c r="F61" s="84" t="s">
        <v>6061</v>
      </c>
      <c r="G61" s="84" t="b">
        <v>0</v>
      </c>
      <c r="H61" s="84" t="b">
        <v>1</v>
      </c>
      <c r="I61" s="84" t="b">
        <v>0</v>
      </c>
      <c r="J61" s="84" t="b">
        <v>0</v>
      </c>
      <c r="K61" s="84" t="b">
        <v>0</v>
      </c>
      <c r="L61" s="84" t="b">
        <v>0</v>
      </c>
    </row>
    <row r="62" spans="1:12" ht="15">
      <c r="A62" s="84" t="s">
        <v>5568</v>
      </c>
      <c r="B62" s="84" t="s">
        <v>5669</v>
      </c>
      <c r="C62" s="84">
        <v>4</v>
      </c>
      <c r="D62" s="118">
        <v>0.002036626875546489</v>
      </c>
      <c r="E62" s="118">
        <v>2.6303007210256077</v>
      </c>
      <c r="F62" s="84" t="s">
        <v>6061</v>
      </c>
      <c r="G62" s="84" t="b">
        <v>0</v>
      </c>
      <c r="H62" s="84" t="b">
        <v>0</v>
      </c>
      <c r="I62" s="84" t="b">
        <v>0</v>
      </c>
      <c r="J62" s="84" t="b">
        <v>0</v>
      </c>
      <c r="K62" s="84" t="b">
        <v>0</v>
      </c>
      <c r="L62" s="84" t="b">
        <v>0</v>
      </c>
    </row>
    <row r="63" spans="1:12" ht="15">
      <c r="A63" s="84" t="s">
        <v>5669</v>
      </c>
      <c r="B63" s="84" t="s">
        <v>5555</v>
      </c>
      <c r="C63" s="84">
        <v>4</v>
      </c>
      <c r="D63" s="118">
        <v>0.002036626875546489</v>
      </c>
      <c r="E63" s="118">
        <v>2.3872626723393133</v>
      </c>
      <c r="F63" s="84" t="s">
        <v>6061</v>
      </c>
      <c r="G63" s="84" t="b">
        <v>0</v>
      </c>
      <c r="H63" s="84" t="b">
        <v>0</v>
      </c>
      <c r="I63" s="84" t="b">
        <v>0</v>
      </c>
      <c r="J63" s="84" t="b">
        <v>0</v>
      </c>
      <c r="K63" s="84" t="b">
        <v>0</v>
      </c>
      <c r="L63" s="84" t="b">
        <v>0</v>
      </c>
    </row>
    <row r="64" spans="1:12" ht="15">
      <c r="A64" s="84" t="s">
        <v>5555</v>
      </c>
      <c r="B64" s="84" t="s">
        <v>4764</v>
      </c>
      <c r="C64" s="84">
        <v>4</v>
      </c>
      <c r="D64" s="118">
        <v>0.002036626875546489</v>
      </c>
      <c r="E64" s="118">
        <v>1.9179667551316075</v>
      </c>
      <c r="F64" s="84" t="s">
        <v>6061</v>
      </c>
      <c r="G64" s="84" t="b">
        <v>0</v>
      </c>
      <c r="H64" s="84" t="b">
        <v>0</v>
      </c>
      <c r="I64" s="84" t="b">
        <v>0</v>
      </c>
      <c r="J64" s="84" t="b">
        <v>0</v>
      </c>
      <c r="K64" s="84" t="b">
        <v>0</v>
      </c>
      <c r="L64" s="84" t="b">
        <v>0</v>
      </c>
    </row>
    <row r="65" spans="1:12" ht="15">
      <c r="A65" s="84" t="s">
        <v>4764</v>
      </c>
      <c r="B65" s="84" t="s">
        <v>5579</v>
      </c>
      <c r="C65" s="84">
        <v>4</v>
      </c>
      <c r="D65" s="118">
        <v>0.002036626875546489</v>
      </c>
      <c r="E65" s="118">
        <v>2.181208189906189</v>
      </c>
      <c r="F65" s="84" t="s">
        <v>6061</v>
      </c>
      <c r="G65" s="84" t="b">
        <v>0</v>
      </c>
      <c r="H65" s="84" t="b">
        <v>0</v>
      </c>
      <c r="I65" s="84" t="b">
        <v>0</v>
      </c>
      <c r="J65" s="84" t="b">
        <v>0</v>
      </c>
      <c r="K65" s="84" t="b">
        <v>0</v>
      </c>
      <c r="L65" s="84" t="b">
        <v>0</v>
      </c>
    </row>
    <row r="66" spans="1:12" ht="15">
      <c r="A66" s="84" t="s">
        <v>5673</v>
      </c>
      <c r="B66" s="84" t="s">
        <v>4793</v>
      </c>
      <c r="C66" s="84">
        <v>4</v>
      </c>
      <c r="D66" s="118">
        <v>0.002036626875546489</v>
      </c>
      <c r="E66" s="118">
        <v>2.6303007210256077</v>
      </c>
      <c r="F66" s="84" t="s">
        <v>6061</v>
      </c>
      <c r="G66" s="84" t="b">
        <v>0</v>
      </c>
      <c r="H66" s="84" t="b">
        <v>0</v>
      </c>
      <c r="I66" s="84" t="b">
        <v>0</v>
      </c>
      <c r="J66" s="84" t="b">
        <v>0</v>
      </c>
      <c r="K66" s="84" t="b">
        <v>0</v>
      </c>
      <c r="L66" s="84" t="b">
        <v>0</v>
      </c>
    </row>
    <row r="67" spans="1:12" ht="15">
      <c r="A67" s="84" t="s">
        <v>4793</v>
      </c>
      <c r="B67" s="84" t="s">
        <v>5674</v>
      </c>
      <c r="C67" s="84">
        <v>4</v>
      </c>
      <c r="D67" s="118">
        <v>0.002036626875546489</v>
      </c>
      <c r="E67" s="118">
        <v>2.6303007210256077</v>
      </c>
      <c r="F67" s="84" t="s">
        <v>6061</v>
      </c>
      <c r="G67" s="84" t="b">
        <v>0</v>
      </c>
      <c r="H67" s="84" t="b">
        <v>0</v>
      </c>
      <c r="I67" s="84" t="b">
        <v>0</v>
      </c>
      <c r="J67" s="84" t="b">
        <v>0</v>
      </c>
      <c r="K67" s="84" t="b">
        <v>0</v>
      </c>
      <c r="L67" s="84" t="b">
        <v>0</v>
      </c>
    </row>
    <row r="68" spans="1:12" ht="15">
      <c r="A68" s="84" t="s">
        <v>5674</v>
      </c>
      <c r="B68" s="84" t="s">
        <v>5675</v>
      </c>
      <c r="C68" s="84">
        <v>4</v>
      </c>
      <c r="D68" s="118">
        <v>0.002036626875546489</v>
      </c>
      <c r="E68" s="118">
        <v>2.931330716689589</v>
      </c>
      <c r="F68" s="84" t="s">
        <v>6061</v>
      </c>
      <c r="G68" s="84" t="b">
        <v>0</v>
      </c>
      <c r="H68" s="84" t="b">
        <v>0</v>
      </c>
      <c r="I68" s="84" t="b">
        <v>0</v>
      </c>
      <c r="J68" s="84" t="b">
        <v>0</v>
      </c>
      <c r="K68" s="84" t="b">
        <v>0</v>
      </c>
      <c r="L68" s="84" t="b">
        <v>0</v>
      </c>
    </row>
    <row r="69" spans="1:12" ht="15">
      <c r="A69" s="84" t="s">
        <v>5675</v>
      </c>
      <c r="B69" s="84" t="s">
        <v>5676</v>
      </c>
      <c r="C69" s="84">
        <v>4</v>
      </c>
      <c r="D69" s="118">
        <v>0.002036626875546489</v>
      </c>
      <c r="E69" s="118">
        <v>2.931330716689589</v>
      </c>
      <c r="F69" s="84" t="s">
        <v>6061</v>
      </c>
      <c r="G69" s="84" t="b">
        <v>0</v>
      </c>
      <c r="H69" s="84" t="b">
        <v>0</v>
      </c>
      <c r="I69" s="84" t="b">
        <v>0</v>
      </c>
      <c r="J69" s="84" t="b">
        <v>0</v>
      </c>
      <c r="K69" s="84" t="b">
        <v>0</v>
      </c>
      <c r="L69" s="84" t="b">
        <v>0</v>
      </c>
    </row>
    <row r="70" spans="1:12" ht="15">
      <c r="A70" s="84" t="s">
        <v>5676</v>
      </c>
      <c r="B70" s="84" t="s">
        <v>5677</v>
      </c>
      <c r="C70" s="84">
        <v>4</v>
      </c>
      <c r="D70" s="118">
        <v>0.002036626875546489</v>
      </c>
      <c r="E70" s="118">
        <v>2.931330716689589</v>
      </c>
      <c r="F70" s="84" t="s">
        <v>6061</v>
      </c>
      <c r="G70" s="84" t="b">
        <v>0</v>
      </c>
      <c r="H70" s="84" t="b">
        <v>0</v>
      </c>
      <c r="I70" s="84" t="b">
        <v>0</v>
      </c>
      <c r="J70" s="84" t="b">
        <v>0</v>
      </c>
      <c r="K70" s="84" t="b">
        <v>0</v>
      </c>
      <c r="L70" s="84" t="b">
        <v>0</v>
      </c>
    </row>
    <row r="71" spans="1:12" ht="15">
      <c r="A71" s="84" t="s">
        <v>5677</v>
      </c>
      <c r="B71" s="84" t="s">
        <v>5678</v>
      </c>
      <c r="C71" s="84">
        <v>4</v>
      </c>
      <c r="D71" s="118">
        <v>0.002036626875546489</v>
      </c>
      <c r="E71" s="118">
        <v>2.931330716689589</v>
      </c>
      <c r="F71" s="84" t="s">
        <v>6061</v>
      </c>
      <c r="G71" s="84" t="b">
        <v>0</v>
      </c>
      <c r="H71" s="84" t="b">
        <v>0</v>
      </c>
      <c r="I71" s="84" t="b">
        <v>0</v>
      </c>
      <c r="J71" s="84" t="b">
        <v>0</v>
      </c>
      <c r="K71" s="84" t="b">
        <v>0</v>
      </c>
      <c r="L71" s="84" t="b">
        <v>0</v>
      </c>
    </row>
    <row r="72" spans="1:12" ht="15">
      <c r="A72" s="84" t="s">
        <v>5678</v>
      </c>
      <c r="B72" s="84" t="s">
        <v>5679</v>
      </c>
      <c r="C72" s="84">
        <v>4</v>
      </c>
      <c r="D72" s="118">
        <v>0.002036626875546489</v>
      </c>
      <c r="E72" s="118">
        <v>2.931330716689589</v>
      </c>
      <c r="F72" s="84" t="s">
        <v>6061</v>
      </c>
      <c r="G72" s="84" t="b">
        <v>0</v>
      </c>
      <c r="H72" s="84" t="b">
        <v>0</v>
      </c>
      <c r="I72" s="84" t="b">
        <v>0</v>
      </c>
      <c r="J72" s="84" t="b">
        <v>0</v>
      </c>
      <c r="K72" s="84" t="b">
        <v>0</v>
      </c>
      <c r="L72" s="84" t="b">
        <v>0</v>
      </c>
    </row>
    <row r="73" spans="1:12" ht="15">
      <c r="A73" s="84" t="s">
        <v>5679</v>
      </c>
      <c r="B73" s="84" t="s">
        <v>5680</v>
      </c>
      <c r="C73" s="84">
        <v>4</v>
      </c>
      <c r="D73" s="118">
        <v>0.002036626875546489</v>
      </c>
      <c r="E73" s="118">
        <v>2.931330716689589</v>
      </c>
      <c r="F73" s="84" t="s">
        <v>6061</v>
      </c>
      <c r="G73" s="84" t="b">
        <v>0</v>
      </c>
      <c r="H73" s="84" t="b">
        <v>0</v>
      </c>
      <c r="I73" s="84" t="b">
        <v>0</v>
      </c>
      <c r="J73" s="84" t="b">
        <v>0</v>
      </c>
      <c r="K73" s="84" t="b">
        <v>0</v>
      </c>
      <c r="L73" s="84" t="b">
        <v>0</v>
      </c>
    </row>
    <row r="74" spans="1:12" ht="15">
      <c r="A74" s="84" t="s">
        <v>4776</v>
      </c>
      <c r="B74" s="84" t="s">
        <v>5681</v>
      </c>
      <c r="C74" s="84">
        <v>4</v>
      </c>
      <c r="D74" s="118">
        <v>0.002036626875546489</v>
      </c>
      <c r="E74" s="118">
        <v>2.7552394576339077</v>
      </c>
      <c r="F74" s="84" t="s">
        <v>6061</v>
      </c>
      <c r="G74" s="84" t="b">
        <v>1</v>
      </c>
      <c r="H74" s="84" t="b">
        <v>0</v>
      </c>
      <c r="I74" s="84" t="b">
        <v>0</v>
      </c>
      <c r="J74" s="84" t="b">
        <v>1</v>
      </c>
      <c r="K74" s="84" t="b">
        <v>0</v>
      </c>
      <c r="L74" s="84" t="b">
        <v>0</v>
      </c>
    </row>
    <row r="75" spans="1:12" ht="15">
      <c r="A75" s="84" t="s">
        <v>5681</v>
      </c>
      <c r="B75" s="84" t="s">
        <v>5682</v>
      </c>
      <c r="C75" s="84">
        <v>4</v>
      </c>
      <c r="D75" s="118">
        <v>0.002036626875546489</v>
      </c>
      <c r="E75" s="118">
        <v>2.931330716689589</v>
      </c>
      <c r="F75" s="84" t="s">
        <v>6061</v>
      </c>
      <c r="G75" s="84" t="b">
        <v>1</v>
      </c>
      <c r="H75" s="84" t="b">
        <v>0</v>
      </c>
      <c r="I75" s="84" t="b">
        <v>0</v>
      </c>
      <c r="J75" s="84" t="b">
        <v>0</v>
      </c>
      <c r="K75" s="84" t="b">
        <v>0</v>
      </c>
      <c r="L75" s="84" t="b">
        <v>0</v>
      </c>
    </row>
    <row r="76" spans="1:12" ht="15">
      <c r="A76" s="84" t="s">
        <v>5682</v>
      </c>
      <c r="B76" s="84" t="s">
        <v>4704</v>
      </c>
      <c r="C76" s="84">
        <v>4</v>
      </c>
      <c r="D76" s="118">
        <v>0.002036626875546489</v>
      </c>
      <c r="E76" s="118">
        <v>2.5333907080175515</v>
      </c>
      <c r="F76" s="84" t="s">
        <v>6061</v>
      </c>
      <c r="G76" s="84" t="b">
        <v>0</v>
      </c>
      <c r="H76" s="84" t="b">
        <v>0</v>
      </c>
      <c r="I76" s="84" t="b">
        <v>0</v>
      </c>
      <c r="J76" s="84" t="b">
        <v>0</v>
      </c>
      <c r="K76" s="84" t="b">
        <v>0</v>
      </c>
      <c r="L76" s="84" t="b">
        <v>0</v>
      </c>
    </row>
    <row r="77" spans="1:12" ht="15">
      <c r="A77" s="84" t="s">
        <v>4704</v>
      </c>
      <c r="B77" s="84" t="s">
        <v>5578</v>
      </c>
      <c r="C77" s="84">
        <v>4</v>
      </c>
      <c r="D77" s="118">
        <v>0.002036626875546489</v>
      </c>
      <c r="E77" s="118">
        <v>2.35729944896187</v>
      </c>
      <c r="F77" s="84" t="s">
        <v>6061</v>
      </c>
      <c r="G77" s="84" t="b">
        <v>0</v>
      </c>
      <c r="H77" s="84" t="b">
        <v>0</v>
      </c>
      <c r="I77" s="84" t="b">
        <v>0</v>
      </c>
      <c r="J77" s="84" t="b">
        <v>0</v>
      </c>
      <c r="K77" s="84" t="b">
        <v>0</v>
      </c>
      <c r="L77" s="84" t="b">
        <v>0</v>
      </c>
    </row>
    <row r="78" spans="1:12" ht="15">
      <c r="A78" s="84" t="s">
        <v>5578</v>
      </c>
      <c r="B78" s="84" t="s">
        <v>5683</v>
      </c>
      <c r="C78" s="84">
        <v>4</v>
      </c>
      <c r="D78" s="118">
        <v>0.002036626875546489</v>
      </c>
      <c r="E78" s="118">
        <v>2.7552394576339077</v>
      </c>
      <c r="F78" s="84" t="s">
        <v>6061</v>
      </c>
      <c r="G78" s="84" t="b">
        <v>0</v>
      </c>
      <c r="H78" s="84" t="b">
        <v>0</v>
      </c>
      <c r="I78" s="84" t="b">
        <v>0</v>
      </c>
      <c r="J78" s="84" t="b">
        <v>0</v>
      </c>
      <c r="K78" s="84" t="b">
        <v>0</v>
      </c>
      <c r="L78" s="84" t="b">
        <v>0</v>
      </c>
    </row>
    <row r="79" spans="1:12" ht="15">
      <c r="A79" s="84" t="s">
        <v>5683</v>
      </c>
      <c r="B79" s="84" t="s">
        <v>5684</v>
      </c>
      <c r="C79" s="84">
        <v>4</v>
      </c>
      <c r="D79" s="118">
        <v>0.002036626875546489</v>
      </c>
      <c r="E79" s="118">
        <v>2.931330716689589</v>
      </c>
      <c r="F79" s="84" t="s">
        <v>6061</v>
      </c>
      <c r="G79" s="84" t="b">
        <v>0</v>
      </c>
      <c r="H79" s="84" t="b">
        <v>0</v>
      </c>
      <c r="I79" s="84" t="b">
        <v>0</v>
      </c>
      <c r="J79" s="84" t="b">
        <v>0</v>
      </c>
      <c r="K79" s="84" t="b">
        <v>1</v>
      </c>
      <c r="L79" s="84" t="b">
        <v>0</v>
      </c>
    </row>
    <row r="80" spans="1:12" ht="15">
      <c r="A80" s="84" t="s">
        <v>5684</v>
      </c>
      <c r="B80" s="84" t="s">
        <v>5685</v>
      </c>
      <c r="C80" s="84">
        <v>4</v>
      </c>
      <c r="D80" s="118">
        <v>0.002036626875546489</v>
      </c>
      <c r="E80" s="118">
        <v>2.931330716689589</v>
      </c>
      <c r="F80" s="84" t="s">
        <v>6061</v>
      </c>
      <c r="G80" s="84" t="b">
        <v>0</v>
      </c>
      <c r="H80" s="84" t="b">
        <v>1</v>
      </c>
      <c r="I80" s="84" t="b">
        <v>0</v>
      </c>
      <c r="J80" s="84" t="b">
        <v>0</v>
      </c>
      <c r="K80" s="84" t="b">
        <v>0</v>
      </c>
      <c r="L80" s="84" t="b">
        <v>0</v>
      </c>
    </row>
    <row r="81" spans="1:12" ht="15">
      <c r="A81" s="84" t="s">
        <v>5685</v>
      </c>
      <c r="B81" s="84" t="s">
        <v>298</v>
      </c>
      <c r="C81" s="84">
        <v>4</v>
      </c>
      <c r="D81" s="118">
        <v>0.002036626875546489</v>
      </c>
      <c r="E81" s="118">
        <v>2.931330716689589</v>
      </c>
      <c r="F81" s="84" t="s">
        <v>6061</v>
      </c>
      <c r="G81" s="84" t="b">
        <v>0</v>
      </c>
      <c r="H81" s="84" t="b">
        <v>0</v>
      </c>
      <c r="I81" s="84" t="b">
        <v>0</v>
      </c>
      <c r="J81" s="84" t="b">
        <v>0</v>
      </c>
      <c r="K81" s="84" t="b">
        <v>0</v>
      </c>
      <c r="L81" s="84" t="b">
        <v>0</v>
      </c>
    </row>
    <row r="82" spans="1:12" ht="15">
      <c r="A82" s="84" t="s">
        <v>4794</v>
      </c>
      <c r="B82" s="84" t="s">
        <v>4795</v>
      </c>
      <c r="C82" s="84">
        <v>4</v>
      </c>
      <c r="D82" s="118">
        <v>0.002036626875546489</v>
      </c>
      <c r="E82" s="118">
        <v>2.5333907080175515</v>
      </c>
      <c r="F82" s="84" t="s">
        <v>6061</v>
      </c>
      <c r="G82" s="84" t="b">
        <v>0</v>
      </c>
      <c r="H82" s="84" t="b">
        <v>0</v>
      </c>
      <c r="I82" s="84" t="b">
        <v>0</v>
      </c>
      <c r="J82" s="84" t="b">
        <v>0</v>
      </c>
      <c r="K82" s="84" t="b">
        <v>0</v>
      </c>
      <c r="L82" s="84" t="b">
        <v>0</v>
      </c>
    </row>
    <row r="83" spans="1:12" ht="15">
      <c r="A83" s="84" t="s">
        <v>4795</v>
      </c>
      <c r="B83" s="84" t="s">
        <v>4796</v>
      </c>
      <c r="C83" s="84">
        <v>4</v>
      </c>
      <c r="D83" s="118">
        <v>0.002036626875546489</v>
      </c>
      <c r="E83" s="118">
        <v>2.931330716689589</v>
      </c>
      <c r="F83" s="84" t="s">
        <v>6061</v>
      </c>
      <c r="G83" s="84" t="b">
        <v>0</v>
      </c>
      <c r="H83" s="84" t="b">
        <v>0</v>
      </c>
      <c r="I83" s="84" t="b">
        <v>0</v>
      </c>
      <c r="J83" s="84" t="b">
        <v>0</v>
      </c>
      <c r="K83" s="84" t="b">
        <v>0</v>
      </c>
      <c r="L83" s="84" t="b">
        <v>0</v>
      </c>
    </row>
    <row r="84" spans="1:12" ht="15">
      <c r="A84" s="84" t="s">
        <v>4796</v>
      </c>
      <c r="B84" s="84" t="s">
        <v>4797</v>
      </c>
      <c r="C84" s="84">
        <v>4</v>
      </c>
      <c r="D84" s="118">
        <v>0.002036626875546489</v>
      </c>
      <c r="E84" s="118">
        <v>2.931330716689589</v>
      </c>
      <c r="F84" s="84" t="s">
        <v>6061</v>
      </c>
      <c r="G84" s="84" t="b">
        <v>0</v>
      </c>
      <c r="H84" s="84" t="b">
        <v>0</v>
      </c>
      <c r="I84" s="84" t="b">
        <v>0</v>
      </c>
      <c r="J84" s="84" t="b">
        <v>0</v>
      </c>
      <c r="K84" s="84" t="b">
        <v>0</v>
      </c>
      <c r="L84" s="84" t="b">
        <v>0</v>
      </c>
    </row>
    <row r="85" spans="1:12" ht="15">
      <c r="A85" s="84" t="s">
        <v>4797</v>
      </c>
      <c r="B85" s="84" t="s">
        <v>4798</v>
      </c>
      <c r="C85" s="84">
        <v>4</v>
      </c>
      <c r="D85" s="118">
        <v>0.002036626875546489</v>
      </c>
      <c r="E85" s="118">
        <v>2.931330716689589</v>
      </c>
      <c r="F85" s="84" t="s">
        <v>6061</v>
      </c>
      <c r="G85" s="84" t="b">
        <v>0</v>
      </c>
      <c r="H85" s="84" t="b">
        <v>0</v>
      </c>
      <c r="I85" s="84" t="b">
        <v>0</v>
      </c>
      <c r="J85" s="84" t="b">
        <v>0</v>
      </c>
      <c r="K85" s="84" t="b">
        <v>0</v>
      </c>
      <c r="L85" s="84" t="b">
        <v>0</v>
      </c>
    </row>
    <row r="86" spans="1:12" ht="15">
      <c r="A86" s="84" t="s">
        <v>4798</v>
      </c>
      <c r="B86" s="84" t="s">
        <v>4793</v>
      </c>
      <c r="C86" s="84">
        <v>4</v>
      </c>
      <c r="D86" s="118">
        <v>0.002036626875546489</v>
      </c>
      <c r="E86" s="118">
        <v>2.6303007210256077</v>
      </c>
      <c r="F86" s="84" t="s">
        <v>6061</v>
      </c>
      <c r="G86" s="84" t="b">
        <v>0</v>
      </c>
      <c r="H86" s="84" t="b">
        <v>0</v>
      </c>
      <c r="I86" s="84" t="b">
        <v>0</v>
      </c>
      <c r="J86" s="84" t="b">
        <v>0</v>
      </c>
      <c r="K86" s="84" t="b">
        <v>0</v>
      </c>
      <c r="L86" s="84" t="b">
        <v>0</v>
      </c>
    </row>
    <row r="87" spans="1:12" ht="15">
      <c r="A87" s="84" t="s">
        <v>4793</v>
      </c>
      <c r="B87" s="84" t="s">
        <v>4799</v>
      </c>
      <c r="C87" s="84">
        <v>4</v>
      </c>
      <c r="D87" s="118">
        <v>0.002036626875546489</v>
      </c>
      <c r="E87" s="118">
        <v>2.4542094619699264</v>
      </c>
      <c r="F87" s="84" t="s">
        <v>6061</v>
      </c>
      <c r="G87" s="84" t="b">
        <v>0</v>
      </c>
      <c r="H87" s="84" t="b">
        <v>0</v>
      </c>
      <c r="I87" s="84" t="b">
        <v>0</v>
      </c>
      <c r="J87" s="84" t="b">
        <v>0</v>
      </c>
      <c r="K87" s="84" t="b">
        <v>0</v>
      </c>
      <c r="L87" s="84" t="b">
        <v>0</v>
      </c>
    </row>
    <row r="88" spans="1:12" ht="15">
      <c r="A88" s="84" t="s">
        <v>4799</v>
      </c>
      <c r="B88" s="84" t="s">
        <v>4800</v>
      </c>
      <c r="C88" s="84">
        <v>4</v>
      </c>
      <c r="D88" s="118">
        <v>0.002036626875546489</v>
      </c>
      <c r="E88" s="118">
        <v>2.7552394576339077</v>
      </c>
      <c r="F88" s="84" t="s">
        <v>6061</v>
      </c>
      <c r="G88" s="84" t="b">
        <v>0</v>
      </c>
      <c r="H88" s="84" t="b">
        <v>0</v>
      </c>
      <c r="I88" s="84" t="b">
        <v>0</v>
      </c>
      <c r="J88" s="84" t="b">
        <v>0</v>
      </c>
      <c r="K88" s="84" t="b">
        <v>0</v>
      </c>
      <c r="L88" s="84" t="b">
        <v>0</v>
      </c>
    </row>
    <row r="89" spans="1:12" ht="15">
      <c r="A89" s="84" t="s">
        <v>4800</v>
      </c>
      <c r="B89" s="84" t="s">
        <v>4801</v>
      </c>
      <c r="C89" s="84">
        <v>4</v>
      </c>
      <c r="D89" s="118">
        <v>0.002036626875546489</v>
      </c>
      <c r="E89" s="118">
        <v>2.931330716689589</v>
      </c>
      <c r="F89" s="84" t="s">
        <v>6061</v>
      </c>
      <c r="G89" s="84" t="b">
        <v>0</v>
      </c>
      <c r="H89" s="84" t="b">
        <v>0</v>
      </c>
      <c r="I89" s="84" t="b">
        <v>0</v>
      </c>
      <c r="J89" s="84" t="b">
        <v>0</v>
      </c>
      <c r="K89" s="84" t="b">
        <v>0</v>
      </c>
      <c r="L89" s="84" t="b">
        <v>0</v>
      </c>
    </row>
    <row r="90" spans="1:12" ht="15">
      <c r="A90" s="84" t="s">
        <v>4801</v>
      </c>
      <c r="B90" s="84" t="s">
        <v>5687</v>
      </c>
      <c r="C90" s="84">
        <v>4</v>
      </c>
      <c r="D90" s="118">
        <v>0.002036626875546489</v>
      </c>
      <c r="E90" s="118">
        <v>2.931330716689589</v>
      </c>
      <c r="F90" s="84" t="s">
        <v>6061</v>
      </c>
      <c r="G90" s="84" t="b">
        <v>0</v>
      </c>
      <c r="H90" s="84" t="b">
        <v>0</v>
      </c>
      <c r="I90" s="84" t="b">
        <v>0</v>
      </c>
      <c r="J90" s="84" t="b">
        <v>0</v>
      </c>
      <c r="K90" s="84" t="b">
        <v>0</v>
      </c>
      <c r="L90" s="84" t="b">
        <v>0</v>
      </c>
    </row>
    <row r="91" spans="1:12" ht="15">
      <c r="A91" s="84" t="s">
        <v>5687</v>
      </c>
      <c r="B91" s="84" t="s">
        <v>4792</v>
      </c>
      <c r="C91" s="84">
        <v>4</v>
      </c>
      <c r="D91" s="118">
        <v>0.002036626875546489</v>
      </c>
      <c r="E91" s="118">
        <v>2.3292707253616265</v>
      </c>
      <c r="F91" s="84" t="s">
        <v>6061</v>
      </c>
      <c r="G91" s="84" t="b">
        <v>0</v>
      </c>
      <c r="H91" s="84" t="b">
        <v>0</v>
      </c>
      <c r="I91" s="84" t="b">
        <v>0</v>
      </c>
      <c r="J91" s="84" t="b">
        <v>0</v>
      </c>
      <c r="K91" s="84" t="b">
        <v>0</v>
      </c>
      <c r="L91" s="84" t="b">
        <v>0</v>
      </c>
    </row>
    <row r="92" spans="1:12" ht="15">
      <c r="A92" s="84" t="s">
        <v>4792</v>
      </c>
      <c r="B92" s="84" t="s">
        <v>5688</v>
      </c>
      <c r="C92" s="84">
        <v>4</v>
      </c>
      <c r="D92" s="118">
        <v>0.002036626875546489</v>
      </c>
      <c r="E92" s="118">
        <v>2.3292707253616265</v>
      </c>
      <c r="F92" s="84" t="s">
        <v>6061</v>
      </c>
      <c r="G92" s="84" t="b">
        <v>0</v>
      </c>
      <c r="H92" s="84" t="b">
        <v>0</v>
      </c>
      <c r="I92" s="84" t="b">
        <v>0</v>
      </c>
      <c r="J92" s="84" t="b">
        <v>0</v>
      </c>
      <c r="K92" s="84" t="b">
        <v>0</v>
      </c>
      <c r="L92" s="84" t="b">
        <v>0</v>
      </c>
    </row>
    <row r="93" spans="1:12" ht="15">
      <c r="A93" s="84" t="s">
        <v>226</v>
      </c>
      <c r="B93" s="84" t="s">
        <v>5623</v>
      </c>
      <c r="C93" s="84">
        <v>4</v>
      </c>
      <c r="D93" s="118">
        <v>0.002036626875546489</v>
      </c>
      <c r="E93" s="118">
        <v>2.931330716689589</v>
      </c>
      <c r="F93" s="84" t="s">
        <v>6061</v>
      </c>
      <c r="G93" s="84" t="b">
        <v>0</v>
      </c>
      <c r="H93" s="84" t="b">
        <v>0</v>
      </c>
      <c r="I93" s="84" t="b">
        <v>0</v>
      </c>
      <c r="J93" s="84" t="b">
        <v>0</v>
      </c>
      <c r="K93" s="84" t="b">
        <v>0</v>
      </c>
      <c r="L93" s="84" t="b">
        <v>0</v>
      </c>
    </row>
    <row r="94" spans="1:12" ht="15">
      <c r="A94" s="84" t="s">
        <v>477</v>
      </c>
      <c r="B94" s="84" t="s">
        <v>476</v>
      </c>
      <c r="C94" s="84">
        <v>3</v>
      </c>
      <c r="D94" s="118">
        <v>0.0016280379618181442</v>
      </c>
      <c r="E94" s="118">
        <v>2.931330716689589</v>
      </c>
      <c r="F94" s="84" t="s">
        <v>6061</v>
      </c>
      <c r="G94" s="84" t="b">
        <v>0</v>
      </c>
      <c r="H94" s="84" t="b">
        <v>0</v>
      </c>
      <c r="I94" s="84" t="b">
        <v>0</v>
      </c>
      <c r="J94" s="84" t="b">
        <v>0</v>
      </c>
      <c r="K94" s="84" t="b">
        <v>0</v>
      </c>
      <c r="L94" s="84" t="b">
        <v>0</v>
      </c>
    </row>
    <row r="95" spans="1:12" ht="15">
      <c r="A95" s="84" t="s">
        <v>5598</v>
      </c>
      <c r="B95" s="84" t="s">
        <v>4749</v>
      </c>
      <c r="C95" s="84">
        <v>3</v>
      </c>
      <c r="D95" s="118">
        <v>0.0016280379618181442</v>
      </c>
      <c r="E95" s="118">
        <v>2.27014927324297</v>
      </c>
      <c r="F95" s="84" t="s">
        <v>6061</v>
      </c>
      <c r="G95" s="84" t="b">
        <v>0</v>
      </c>
      <c r="H95" s="84" t="b">
        <v>0</v>
      </c>
      <c r="I95" s="84" t="b">
        <v>0</v>
      </c>
      <c r="J95" s="84" t="b">
        <v>0</v>
      </c>
      <c r="K95" s="84" t="b">
        <v>0</v>
      </c>
      <c r="L95" s="84" t="b">
        <v>0</v>
      </c>
    </row>
    <row r="96" spans="1:12" ht="15">
      <c r="A96" s="84" t="s">
        <v>565</v>
      </c>
      <c r="B96" s="84" t="s">
        <v>564</v>
      </c>
      <c r="C96" s="84">
        <v>3</v>
      </c>
      <c r="D96" s="118">
        <v>0.0016280379618181442</v>
      </c>
      <c r="E96" s="118">
        <v>3.056269453297889</v>
      </c>
      <c r="F96" s="84" t="s">
        <v>6061</v>
      </c>
      <c r="G96" s="84" t="b">
        <v>0</v>
      </c>
      <c r="H96" s="84" t="b">
        <v>0</v>
      </c>
      <c r="I96" s="84" t="b">
        <v>0</v>
      </c>
      <c r="J96" s="84" t="b">
        <v>0</v>
      </c>
      <c r="K96" s="84" t="b">
        <v>0</v>
      </c>
      <c r="L96" s="84" t="b">
        <v>0</v>
      </c>
    </row>
    <row r="97" spans="1:12" ht="15">
      <c r="A97" s="84" t="s">
        <v>564</v>
      </c>
      <c r="B97" s="84" t="s">
        <v>5707</v>
      </c>
      <c r="C97" s="84">
        <v>3</v>
      </c>
      <c r="D97" s="118">
        <v>0.0016280379618181442</v>
      </c>
      <c r="E97" s="118">
        <v>3.056269453297889</v>
      </c>
      <c r="F97" s="84" t="s">
        <v>6061</v>
      </c>
      <c r="G97" s="84" t="b">
        <v>0</v>
      </c>
      <c r="H97" s="84" t="b">
        <v>0</v>
      </c>
      <c r="I97" s="84" t="b">
        <v>0</v>
      </c>
      <c r="J97" s="84" t="b">
        <v>0</v>
      </c>
      <c r="K97" s="84" t="b">
        <v>0</v>
      </c>
      <c r="L97" s="84" t="b">
        <v>0</v>
      </c>
    </row>
    <row r="98" spans="1:12" ht="15">
      <c r="A98" s="84" t="s">
        <v>5707</v>
      </c>
      <c r="B98" s="84" t="s">
        <v>5565</v>
      </c>
      <c r="C98" s="84">
        <v>3</v>
      </c>
      <c r="D98" s="118">
        <v>0.0016280379618181442</v>
      </c>
      <c r="E98" s="118">
        <v>2.6882926680032946</v>
      </c>
      <c r="F98" s="84" t="s">
        <v>6061</v>
      </c>
      <c r="G98" s="84" t="b">
        <v>0</v>
      </c>
      <c r="H98" s="84" t="b">
        <v>0</v>
      </c>
      <c r="I98" s="84" t="b">
        <v>0</v>
      </c>
      <c r="J98" s="84" t="b">
        <v>0</v>
      </c>
      <c r="K98" s="84" t="b">
        <v>0</v>
      </c>
      <c r="L98" s="84" t="b">
        <v>0</v>
      </c>
    </row>
    <row r="99" spans="1:12" ht="15">
      <c r="A99" s="84" t="s">
        <v>5565</v>
      </c>
      <c r="B99" s="84" t="s">
        <v>5599</v>
      </c>
      <c r="C99" s="84">
        <v>3</v>
      </c>
      <c r="D99" s="118">
        <v>0.0016280379618181442</v>
      </c>
      <c r="E99" s="118">
        <v>2.466443918386938</v>
      </c>
      <c r="F99" s="84" t="s">
        <v>6061</v>
      </c>
      <c r="G99" s="84" t="b">
        <v>0</v>
      </c>
      <c r="H99" s="84" t="b">
        <v>0</v>
      </c>
      <c r="I99" s="84" t="b">
        <v>0</v>
      </c>
      <c r="J99" s="84" t="b">
        <v>0</v>
      </c>
      <c r="K99" s="84" t="b">
        <v>0</v>
      </c>
      <c r="L99" s="84" t="b">
        <v>0</v>
      </c>
    </row>
    <row r="100" spans="1:12" ht="15">
      <c r="A100" s="84" t="s">
        <v>5599</v>
      </c>
      <c r="B100" s="84" t="s">
        <v>5708</v>
      </c>
      <c r="C100" s="84">
        <v>3</v>
      </c>
      <c r="D100" s="118">
        <v>0.0016280379618181442</v>
      </c>
      <c r="E100" s="118">
        <v>2.8344207036815328</v>
      </c>
      <c r="F100" s="84" t="s">
        <v>6061</v>
      </c>
      <c r="G100" s="84" t="b">
        <v>0</v>
      </c>
      <c r="H100" s="84" t="b">
        <v>0</v>
      </c>
      <c r="I100" s="84" t="b">
        <v>0</v>
      </c>
      <c r="J100" s="84" t="b">
        <v>0</v>
      </c>
      <c r="K100" s="84" t="b">
        <v>0</v>
      </c>
      <c r="L100" s="84" t="b">
        <v>0</v>
      </c>
    </row>
    <row r="101" spans="1:12" ht="15">
      <c r="A101" s="84" t="s">
        <v>5708</v>
      </c>
      <c r="B101" s="84" t="s">
        <v>5709</v>
      </c>
      <c r="C101" s="84">
        <v>3</v>
      </c>
      <c r="D101" s="118">
        <v>0.0016280379618181442</v>
      </c>
      <c r="E101" s="118">
        <v>3.056269453297889</v>
      </c>
      <c r="F101" s="84" t="s">
        <v>6061</v>
      </c>
      <c r="G101" s="84" t="b">
        <v>0</v>
      </c>
      <c r="H101" s="84" t="b">
        <v>0</v>
      </c>
      <c r="I101" s="84" t="b">
        <v>0</v>
      </c>
      <c r="J101" s="84" t="b">
        <v>0</v>
      </c>
      <c r="K101" s="84" t="b">
        <v>1</v>
      </c>
      <c r="L101" s="84" t="b">
        <v>0</v>
      </c>
    </row>
    <row r="102" spans="1:12" ht="15">
      <c r="A102" s="84" t="s">
        <v>5709</v>
      </c>
      <c r="B102" s="84" t="s">
        <v>5710</v>
      </c>
      <c r="C102" s="84">
        <v>3</v>
      </c>
      <c r="D102" s="118">
        <v>0.0016280379618181442</v>
      </c>
      <c r="E102" s="118">
        <v>3.056269453297889</v>
      </c>
      <c r="F102" s="84" t="s">
        <v>6061</v>
      </c>
      <c r="G102" s="84" t="b">
        <v>0</v>
      </c>
      <c r="H102" s="84" t="b">
        <v>1</v>
      </c>
      <c r="I102" s="84" t="b">
        <v>0</v>
      </c>
      <c r="J102" s="84" t="b">
        <v>0</v>
      </c>
      <c r="K102" s="84" t="b">
        <v>0</v>
      </c>
      <c r="L102" s="84" t="b">
        <v>0</v>
      </c>
    </row>
    <row r="103" spans="1:12" ht="15">
      <c r="A103" s="84" t="s">
        <v>5710</v>
      </c>
      <c r="B103" s="84" t="s">
        <v>5643</v>
      </c>
      <c r="C103" s="84">
        <v>3</v>
      </c>
      <c r="D103" s="118">
        <v>0.0016280379618181442</v>
      </c>
      <c r="E103" s="118">
        <v>2.931330716689589</v>
      </c>
      <c r="F103" s="84" t="s">
        <v>6061</v>
      </c>
      <c r="G103" s="84" t="b">
        <v>0</v>
      </c>
      <c r="H103" s="84" t="b">
        <v>0</v>
      </c>
      <c r="I103" s="84" t="b">
        <v>0</v>
      </c>
      <c r="J103" s="84" t="b">
        <v>0</v>
      </c>
      <c r="K103" s="84" t="b">
        <v>0</v>
      </c>
      <c r="L103" s="84" t="b">
        <v>0</v>
      </c>
    </row>
    <row r="104" spans="1:12" ht="15">
      <c r="A104" s="84" t="s">
        <v>5643</v>
      </c>
      <c r="B104" s="84" t="s">
        <v>4827</v>
      </c>
      <c r="C104" s="84">
        <v>3</v>
      </c>
      <c r="D104" s="118">
        <v>0.0016280379618181442</v>
      </c>
      <c r="E104" s="118">
        <v>2.5633539313949947</v>
      </c>
      <c r="F104" s="84" t="s">
        <v>6061</v>
      </c>
      <c r="G104" s="84" t="b">
        <v>0</v>
      </c>
      <c r="H104" s="84" t="b">
        <v>0</v>
      </c>
      <c r="I104" s="84" t="b">
        <v>0</v>
      </c>
      <c r="J104" s="84" t="b">
        <v>0</v>
      </c>
      <c r="K104" s="84" t="b">
        <v>1</v>
      </c>
      <c r="L104" s="84" t="b">
        <v>0</v>
      </c>
    </row>
    <row r="105" spans="1:12" ht="15">
      <c r="A105" s="84" t="s">
        <v>4827</v>
      </c>
      <c r="B105" s="84" t="s">
        <v>5711</v>
      </c>
      <c r="C105" s="84">
        <v>3</v>
      </c>
      <c r="D105" s="118">
        <v>0.0016280379618181442</v>
      </c>
      <c r="E105" s="118">
        <v>2.6882926680032946</v>
      </c>
      <c r="F105" s="84" t="s">
        <v>6061</v>
      </c>
      <c r="G105" s="84" t="b">
        <v>0</v>
      </c>
      <c r="H105" s="84" t="b">
        <v>1</v>
      </c>
      <c r="I105" s="84" t="b">
        <v>0</v>
      </c>
      <c r="J105" s="84" t="b">
        <v>0</v>
      </c>
      <c r="K105" s="84" t="b">
        <v>0</v>
      </c>
      <c r="L105" s="84" t="b">
        <v>0</v>
      </c>
    </row>
    <row r="106" spans="1:12" ht="15">
      <c r="A106" s="84" t="s">
        <v>5711</v>
      </c>
      <c r="B106" s="84" t="s">
        <v>4743</v>
      </c>
      <c r="C106" s="84">
        <v>3</v>
      </c>
      <c r="D106" s="118">
        <v>0.0016280379618181442</v>
      </c>
      <c r="E106" s="118">
        <v>2.1184173600467333</v>
      </c>
      <c r="F106" s="84" t="s">
        <v>6061</v>
      </c>
      <c r="G106" s="84" t="b">
        <v>0</v>
      </c>
      <c r="H106" s="84" t="b">
        <v>0</v>
      </c>
      <c r="I106" s="84" t="b">
        <v>0</v>
      </c>
      <c r="J106" s="84" t="b">
        <v>0</v>
      </c>
      <c r="K106" s="84" t="b">
        <v>0</v>
      </c>
      <c r="L106" s="84" t="b">
        <v>0</v>
      </c>
    </row>
    <row r="107" spans="1:12" ht="15">
      <c r="A107" s="84" t="s">
        <v>5720</v>
      </c>
      <c r="B107" s="84" t="s">
        <v>951</v>
      </c>
      <c r="C107" s="84">
        <v>3</v>
      </c>
      <c r="D107" s="118">
        <v>0.0016280379618181442</v>
      </c>
      <c r="E107" s="118">
        <v>1.196930974169022</v>
      </c>
      <c r="F107" s="84" t="s">
        <v>6061</v>
      </c>
      <c r="G107" s="84" t="b">
        <v>0</v>
      </c>
      <c r="H107" s="84" t="b">
        <v>0</v>
      </c>
      <c r="I107" s="84" t="b">
        <v>0</v>
      </c>
      <c r="J107" s="84" t="b">
        <v>0</v>
      </c>
      <c r="K107" s="84" t="b">
        <v>0</v>
      </c>
      <c r="L107" s="84" t="b">
        <v>0</v>
      </c>
    </row>
    <row r="108" spans="1:12" ht="15">
      <c r="A108" s="84" t="s">
        <v>5654</v>
      </c>
      <c r="B108" s="84" t="s">
        <v>951</v>
      </c>
      <c r="C108" s="84">
        <v>3</v>
      </c>
      <c r="D108" s="118">
        <v>0.0016280379618181442</v>
      </c>
      <c r="E108" s="118">
        <v>1.071992237560722</v>
      </c>
      <c r="F108" s="84" t="s">
        <v>6061</v>
      </c>
      <c r="G108" s="84" t="b">
        <v>0</v>
      </c>
      <c r="H108" s="84" t="b">
        <v>0</v>
      </c>
      <c r="I108" s="84" t="b">
        <v>0</v>
      </c>
      <c r="J108" s="84" t="b">
        <v>0</v>
      </c>
      <c r="K108" s="84" t="b">
        <v>0</v>
      </c>
      <c r="L108" s="84" t="b">
        <v>0</v>
      </c>
    </row>
    <row r="109" spans="1:12" ht="15">
      <c r="A109" s="84" t="s">
        <v>4750</v>
      </c>
      <c r="B109" s="84" t="s">
        <v>541</v>
      </c>
      <c r="C109" s="84">
        <v>3</v>
      </c>
      <c r="D109" s="118">
        <v>0.0016280379618181442</v>
      </c>
      <c r="E109" s="118">
        <v>2.35729944896187</v>
      </c>
      <c r="F109" s="84" t="s">
        <v>6061</v>
      </c>
      <c r="G109" s="84" t="b">
        <v>0</v>
      </c>
      <c r="H109" s="84" t="b">
        <v>0</v>
      </c>
      <c r="I109" s="84" t="b">
        <v>0</v>
      </c>
      <c r="J109" s="84" t="b">
        <v>0</v>
      </c>
      <c r="K109" s="84" t="b">
        <v>0</v>
      </c>
      <c r="L109" s="84" t="b">
        <v>0</v>
      </c>
    </row>
    <row r="110" spans="1:12" ht="15">
      <c r="A110" s="84" t="s">
        <v>4803</v>
      </c>
      <c r="B110" s="84" t="s">
        <v>951</v>
      </c>
      <c r="C110" s="84">
        <v>3</v>
      </c>
      <c r="D110" s="118">
        <v>0.0016280379618181442</v>
      </c>
      <c r="E110" s="118">
        <v>0.37302223322470307</v>
      </c>
      <c r="F110" s="84" t="s">
        <v>6061</v>
      </c>
      <c r="G110" s="84" t="b">
        <v>0</v>
      </c>
      <c r="H110" s="84" t="b">
        <v>0</v>
      </c>
      <c r="I110" s="84" t="b">
        <v>0</v>
      </c>
      <c r="J110" s="84" t="b">
        <v>0</v>
      </c>
      <c r="K110" s="84" t="b">
        <v>0</v>
      </c>
      <c r="L110" s="84" t="b">
        <v>0</v>
      </c>
    </row>
    <row r="111" spans="1:12" ht="15">
      <c r="A111" s="84" t="s">
        <v>405</v>
      </c>
      <c r="B111" s="84" t="s">
        <v>5575</v>
      </c>
      <c r="C111" s="84">
        <v>3</v>
      </c>
      <c r="D111" s="118">
        <v>0.0016280379618181442</v>
      </c>
      <c r="E111" s="118">
        <v>2.7552394576339077</v>
      </c>
      <c r="F111" s="84" t="s">
        <v>6061</v>
      </c>
      <c r="G111" s="84" t="b">
        <v>0</v>
      </c>
      <c r="H111" s="84" t="b">
        <v>0</v>
      </c>
      <c r="I111" s="84" t="b">
        <v>0</v>
      </c>
      <c r="J111" s="84" t="b">
        <v>0</v>
      </c>
      <c r="K111" s="84" t="b">
        <v>0</v>
      </c>
      <c r="L111" s="84" t="b">
        <v>0</v>
      </c>
    </row>
    <row r="112" spans="1:12" ht="15">
      <c r="A112" s="84" t="s">
        <v>5735</v>
      </c>
      <c r="B112" s="84" t="s">
        <v>5584</v>
      </c>
      <c r="C112" s="84">
        <v>3</v>
      </c>
      <c r="D112" s="118">
        <v>0.0016280379618181442</v>
      </c>
      <c r="E112" s="118">
        <v>2.7552394576339077</v>
      </c>
      <c r="F112" s="84" t="s">
        <v>6061</v>
      </c>
      <c r="G112" s="84" t="b">
        <v>0</v>
      </c>
      <c r="H112" s="84" t="b">
        <v>0</v>
      </c>
      <c r="I112" s="84" t="b">
        <v>0</v>
      </c>
      <c r="J112" s="84" t="b">
        <v>0</v>
      </c>
      <c r="K112" s="84" t="b">
        <v>0</v>
      </c>
      <c r="L112" s="84" t="b">
        <v>0</v>
      </c>
    </row>
    <row r="113" spans="1:12" ht="15">
      <c r="A113" s="84" t="s">
        <v>5584</v>
      </c>
      <c r="B113" s="84" t="s">
        <v>5584</v>
      </c>
      <c r="C113" s="84">
        <v>3</v>
      </c>
      <c r="D113" s="118">
        <v>0.0016280379618181442</v>
      </c>
      <c r="E113" s="118">
        <v>2.4542094619699264</v>
      </c>
      <c r="F113" s="84" t="s">
        <v>6061</v>
      </c>
      <c r="G113" s="84" t="b">
        <v>0</v>
      </c>
      <c r="H113" s="84" t="b">
        <v>0</v>
      </c>
      <c r="I113" s="84" t="b">
        <v>0</v>
      </c>
      <c r="J113" s="84" t="b">
        <v>0</v>
      </c>
      <c r="K113" s="84" t="b">
        <v>0</v>
      </c>
      <c r="L113" s="84" t="b">
        <v>0</v>
      </c>
    </row>
    <row r="114" spans="1:12" ht="15">
      <c r="A114" s="84" t="s">
        <v>5584</v>
      </c>
      <c r="B114" s="84" t="s">
        <v>5736</v>
      </c>
      <c r="C114" s="84">
        <v>3</v>
      </c>
      <c r="D114" s="118">
        <v>0.0016280379618181442</v>
      </c>
      <c r="E114" s="118">
        <v>2.7552394576339077</v>
      </c>
      <c r="F114" s="84" t="s">
        <v>6061</v>
      </c>
      <c r="G114" s="84" t="b">
        <v>0</v>
      </c>
      <c r="H114" s="84" t="b">
        <v>0</v>
      </c>
      <c r="I114" s="84" t="b">
        <v>0</v>
      </c>
      <c r="J114" s="84" t="b">
        <v>0</v>
      </c>
      <c r="K114" s="84" t="b">
        <v>0</v>
      </c>
      <c r="L114" s="84" t="b">
        <v>0</v>
      </c>
    </row>
    <row r="115" spans="1:12" ht="15">
      <c r="A115" s="84" t="s">
        <v>5736</v>
      </c>
      <c r="B115" s="84" t="s">
        <v>4743</v>
      </c>
      <c r="C115" s="84">
        <v>3</v>
      </c>
      <c r="D115" s="118">
        <v>0.0016280379618181442</v>
      </c>
      <c r="E115" s="118">
        <v>2.1184173600467333</v>
      </c>
      <c r="F115" s="84" t="s">
        <v>6061</v>
      </c>
      <c r="G115" s="84" t="b">
        <v>0</v>
      </c>
      <c r="H115" s="84" t="b">
        <v>0</v>
      </c>
      <c r="I115" s="84" t="b">
        <v>0</v>
      </c>
      <c r="J115" s="84" t="b">
        <v>0</v>
      </c>
      <c r="K115" s="84" t="b">
        <v>0</v>
      </c>
      <c r="L115" s="84" t="b">
        <v>0</v>
      </c>
    </row>
    <row r="116" spans="1:12" ht="15">
      <c r="A116" s="84" t="s">
        <v>4743</v>
      </c>
      <c r="B116" s="84" t="s">
        <v>5568</v>
      </c>
      <c r="C116" s="84">
        <v>3</v>
      </c>
      <c r="D116" s="118">
        <v>0.0016280379618181442</v>
      </c>
      <c r="E116" s="118">
        <v>1.7456941397276773</v>
      </c>
      <c r="F116" s="84" t="s">
        <v>6061</v>
      </c>
      <c r="G116" s="84" t="b">
        <v>0</v>
      </c>
      <c r="H116" s="84" t="b">
        <v>0</v>
      </c>
      <c r="I116" s="84" t="b">
        <v>0</v>
      </c>
      <c r="J116" s="84" t="b">
        <v>0</v>
      </c>
      <c r="K116" s="84" t="b">
        <v>0</v>
      </c>
      <c r="L116" s="84" t="b">
        <v>0</v>
      </c>
    </row>
    <row r="117" spans="1:12" ht="15">
      <c r="A117" s="84" t="s">
        <v>5568</v>
      </c>
      <c r="B117" s="84" t="s">
        <v>5737</v>
      </c>
      <c r="C117" s="84">
        <v>3</v>
      </c>
      <c r="D117" s="118">
        <v>0.0016280379618181442</v>
      </c>
      <c r="E117" s="118">
        <v>2.6303007210256077</v>
      </c>
      <c r="F117" s="84" t="s">
        <v>6061</v>
      </c>
      <c r="G117" s="84" t="b">
        <v>0</v>
      </c>
      <c r="H117" s="84" t="b">
        <v>0</v>
      </c>
      <c r="I117" s="84" t="b">
        <v>0</v>
      </c>
      <c r="J117" s="84" t="b">
        <v>0</v>
      </c>
      <c r="K117" s="84" t="b">
        <v>0</v>
      </c>
      <c r="L117" s="84" t="b">
        <v>0</v>
      </c>
    </row>
    <row r="118" spans="1:12" ht="15">
      <c r="A118" s="84" t="s">
        <v>5737</v>
      </c>
      <c r="B118" s="84" t="s">
        <v>951</v>
      </c>
      <c r="C118" s="84">
        <v>3</v>
      </c>
      <c r="D118" s="118">
        <v>0.0016280379618181442</v>
      </c>
      <c r="E118" s="118">
        <v>1.196930974169022</v>
      </c>
      <c r="F118" s="84" t="s">
        <v>6061</v>
      </c>
      <c r="G118" s="84" t="b">
        <v>0</v>
      </c>
      <c r="H118" s="84" t="b">
        <v>0</v>
      </c>
      <c r="I118" s="84" t="b">
        <v>0</v>
      </c>
      <c r="J118" s="84" t="b">
        <v>0</v>
      </c>
      <c r="K118" s="84" t="b">
        <v>0</v>
      </c>
      <c r="L118" s="84" t="b">
        <v>0</v>
      </c>
    </row>
    <row r="119" spans="1:12" ht="15">
      <c r="A119" s="84" t="s">
        <v>951</v>
      </c>
      <c r="B119" s="84" t="s">
        <v>385</v>
      </c>
      <c r="C119" s="84">
        <v>3</v>
      </c>
      <c r="D119" s="118">
        <v>0.0016280379618181442</v>
      </c>
      <c r="E119" s="118">
        <v>1.1831426896833885</v>
      </c>
      <c r="F119" s="84" t="s">
        <v>6061</v>
      </c>
      <c r="G119" s="84" t="b">
        <v>0</v>
      </c>
      <c r="H119" s="84" t="b">
        <v>0</v>
      </c>
      <c r="I119" s="84" t="b">
        <v>0</v>
      </c>
      <c r="J119" s="84" t="b">
        <v>0</v>
      </c>
      <c r="K119" s="84" t="b">
        <v>0</v>
      </c>
      <c r="L119" s="84" t="b">
        <v>0</v>
      </c>
    </row>
    <row r="120" spans="1:12" ht="15">
      <c r="A120" s="84" t="s">
        <v>5662</v>
      </c>
      <c r="B120" s="84" t="s">
        <v>5581</v>
      </c>
      <c r="C120" s="84">
        <v>3</v>
      </c>
      <c r="D120" s="118">
        <v>0.0016280379618181442</v>
      </c>
      <c r="E120" s="118">
        <v>2.7094819670732324</v>
      </c>
      <c r="F120" s="84" t="s">
        <v>6061</v>
      </c>
      <c r="G120" s="84" t="b">
        <v>0</v>
      </c>
      <c r="H120" s="84" t="b">
        <v>0</v>
      </c>
      <c r="I120" s="84" t="b">
        <v>0</v>
      </c>
      <c r="J120" s="84" t="b">
        <v>0</v>
      </c>
      <c r="K120" s="84" t="b">
        <v>0</v>
      </c>
      <c r="L120" s="84" t="b">
        <v>0</v>
      </c>
    </row>
    <row r="121" spans="1:12" ht="15">
      <c r="A121" s="84" t="s">
        <v>951</v>
      </c>
      <c r="B121" s="84" t="s">
        <v>5739</v>
      </c>
      <c r="C121" s="84">
        <v>3</v>
      </c>
      <c r="D121" s="118">
        <v>0.0016280379618181442</v>
      </c>
      <c r="E121" s="118">
        <v>1.1831426896833885</v>
      </c>
      <c r="F121" s="84" t="s">
        <v>6061</v>
      </c>
      <c r="G121" s="84" t="b">
        <v>0</v>
      </c>
      <c r="H121" s="84" t="b">
        <v>0</v>
      </c>
      <c r="I121" s="84" t="b">
        <v>0</v>
      </c>
      <c r="J121" s="84" t="b">
        <v>0</v>
      </c>
      <c r="K121" s="84" t="b">
        <v>0</v>
      </c>
      <c r="L121" s="84" t="b">
        <v>0</v>
      </c>
    </row>
    <row r="122" spans="1:12" ht="15">
      <c r="A122" s="84" t="s">
        <v>5739</v>
      </c>
      <c r="B122" s="84" t="s">
        <v>969</v>
      </c>
      <c r="C122" s="84">
        <v>3</v>
      </c>
      <c r="D122" s="118">
        <v>0.0016280379618181442</v>
      </c>
      <c r="E122" s="118">
        <v>3.056269453297889</v>
      </c>
      <c r="F122" s="84" t="s">
        <v>6061</v>
      </c>
      <c r="G122" s="84" t="b">
        <v>0</v>
      </c>
      <c r="H122" s="84" t="b">
        <v>0</v>
      </c>
      <c r="I122" s="84" t="b">
        <v>0</v>
      </c>
      <c r="J122" s="84" t="b">
        <v>0</v>
      </c>
      <c r="K122" s="84" t="b">
        <v>0</v>
      </c>
      <c r="L122" s="84" t="b">
        <v>0</v>
      </c>
    </row>
    <row r="123" spans="1:12" ht="15">
      <c r="A123" s="84" t="s">
        <v>969</v>
      </c>
      <c r="B123" s="84" t="s">
        <v>5740</v>
      </c>
      <c r="C123" s="84">
        <v>3</v>
      </c>
      <c r="D123" s="118">
        <v>0.0016280379618181442</v>
      </c>
      <c r="E123" s="118">
        <v>3.056269453297889</v>
      </c>
      <c r="F123" s="84" t="s">
        <v>6061</v>
      </c>
      <c r="G123" s="84" t="b">
        <v>0</v>
      </c>
      <c r="H123" s="84" t="b">
        <v>0</v>
      </c>
      <c r="I123" s="84" t="b">
        <v>0</v>
      </c>
      <c r="J123" s="84" t="b">
        <v>0</v>
      </c>
      <c r="K123" s="84" t="b">
        <v>0</v>
      </c>
      <c r="L123" s="84" t="b">
        <v>0</v>
      </c>
    </row>
    <row r="124" spans="1:12" ht="15">
      <c r="A124" s="84" t="s">
        <v>5740</v>
      </c>
      <c r="B124" s="84" t="s">
        <v>5741</v>
      </c>
      <c r="C124" s="84">
        <v>3</v>
      </c>
      <c r="D124" s="118">
        <v>0.0016280379618181442</v>
      </c>
      <c r="E124" s="118">
        <v>3.056269453297889</v>
      </c>
      <c r="F124" s="84" t="s">
        <v>6061</v>
      </c>
      <c r="G124" s="84" t="b">
        <v>0</v>
      </c>
      <c r="H124" s="84" t="b">
        <v>0</v>
      </c>
      <c r="I124" s="84" t="b">
        <v>0</v>
      </c>
      <c r="J124" s="84" t="b">
        <v>1</v>
      </c>
      <c r="K124" s="84" t="b">
        <v>0</v>
      </c>
      <c r="L124" s="84" t="b">
        <v>0</v>
      </c>
    </row>
    <row r="125" spans="1:12" ht="15">
      <c r="A125" s="84" t="s">
        <v>5741</v>
      </c>
      <c r="B125" s="84" t="s">
        <v>5742</v>
      </c>
      <c r="C125" s="84">
        <v>3</v>
      </c>
      <c r="D125" s="118">
        <v>0.0016280379618181442</v>
      </c>
      <c r="E125" s="118">
        <v>3.056269453297889</v>
      </c>
      <c r="F125" s="84" t="s">
        <v>6061</v>
      </c>
      <c r="G125" s="84" t="b">
        <v>1</v>
      </c>
      <c r="H125" s="84" t="b">
        <v>0</v>
      </c>
      <c r="I125" s="84" t="b">
        <v>0</v>
      </c>
      <c r="J125" s="84" t="b">
        <v>0</v>
      </c>
      <c r="K125" s="84" t="b">
        <v>0</v>
      </c>
      <c r="L125" s="84" t="b">
        <v>0</v>
      </c>
    </row>
    <row r="126" spans="1:12" ht="15">
      <c r="A126" s="84" t="s">
        <v>5742</v>
      </c>
      <c r="B126" s="84" t="s">
        <v>5743</v>
      </c>
      <c r="C126" s="84">
        <v>3</v>
      </c>
      <c r="D126" s="118">
        <v>0.0016280379618181442</v>
      </c>
      <c r="E126" s="118">
        <v>3.056269453297889</v>
      </c>
      <c r="F126" s="84" t="s">
        <v>6061</v>
      </c>
      <c r="G126" s="84" t="b">
        <v>0</v>
      </c>
      <c r="H126" s="84" t="b">
        <v>0</v>
      </c>
      <c r="I126" s="84" t="b">
        <v>0</v>
      </c>
      <c r="J126" s="84" t="b">
        <v>0</v>
      </c>
      <c r="K126" s="84" t="b">
        <v>0</v>
      </c>
      <c r="L126" s="84" t="b">
        <v>0</v>
      </c>
    </row>
    <row r="127" spans="1:12" ht="15">
      <c r="A127" s="84" t="s">
        <v>5743</v>
      </c>
      <c r="B127" s="84" t="s">
        <v>5744</v>
      </c>
      <c r="C127" s="84">
        <v>3</v>
      </c>
      <c r="D127" s="118">
        <v>0.0016280379618181442</v>
      </c>
      <c r="E127" s="118">
        <v>3.056269453297889</v>
      </c>
      <c r="F127" s="84" t="s">
        <v>6061</v>
      </c>
      <c r="G127" s="84" t="b">
        <v>0</v>
      </c>
      <c r="H127" s="84" t="b">
        <v>0</v>
      </c>
      <c r="I127" s="84" t="b">
        <v>0</v>
      </c>
      <c r="J127" s="84" t="b">
        <v>0</v>
      </c>
      <c r="K127" s="84" t="b">
        <v>0</v>
      </c>
      <c r="L127" s="84" t="b">
        <v>0</v>
      </c>
    </row>
    <row r="128" spans="1:12" ht="15">
      <c r="A128" s="84" t="s">
        <v>5744</v>
      </c>
      <c r="B128" s="84" t="s">
        <v>5663</v>
      </c>
      <c r="C128" s="84">
        <v>3</v>
      </c>
      <c r="D128" s="118">
        <v>0.0016280379618181442</v>
      </c>
      <c r="E128" s="118">
        <v>2.931330716689589</v>
      </c>
      <c r="F128" s="84" t="s">
        <v>6061</v>
      </c>
      <c r="G128" s="84" t="b">
        <v>0</v>
      </c>
      <c r="H128" s="84" t="b">
        <v>0</v>
      </c>
      <c r="I128" s="84" t="b">
        <v>0</v>
      </c>
      <c r="J128" s="84" t="b">
        <v>0</v>
      </c>
      <c r="K128" s="84" t="b">
        <v>0</v>
      </c>
      <c r="L128" s="84" t="b">
        <v>0</v>
      </c>
    </row>
    <row r="129" spans="1:12" ht="15">
      <c r="A129" s="84" t="s">
        <v>5663</v>
      </c>
      <c r="B129" s="84" t="s">
        <v>531</v>
      </c>
      <c r="C129" s="84">
        <v>3</v>
      </c>
      <c r="D129" s="118">
        <v>0.0016280379618181442</v>
      </c>
      <c r="E129" s="118">
        <v>2.931330716689589</v>
      </c>
      <c r="F129" s="84" t="s">
        <v>6061</v>
      </c>
      <c r="G129" s="84" t="b">
        <v>0</v>
      </c>
      <c r="H129" s="84" t="b">
        <v>0</v>
      </c>
      <c r="I129" s="84" t="b">
        <v>0</v>
      </c>
      <c r="J129" s="84" t="b">
        <v>0</v>
      </c>
      <c r="K129" s="84" t="b">
        <v>0</v>
      </c>
      <c r="L129" s="84" t="b">
        <v>0</v>
      </c>
    </row>
    <row r="130" spans="1:12" ht="15">
      <c r="A130" s="84" t="s">
        <v>368</v>
      </c>
      <c r="B130" s="84" t="s">
        <v>5559</v>
      </c>
      <c r="C130" s="84">
        <v>3</v>
      </c>
      <c r="D130" s="118">
        <v>0.0016280379618181442</v>
      </c>
      <c r="E130" s="118">
        <v>2.4542094619699264</v>
      </c>
      <c r="F130" s="84" t="s">
        <v>6061</v>
      </c>
      <c r="G130" s="84" t="b">
        <v>0</v>
      </c>
      <c r="H130" s="84" t="b">
        <v>0</v>
      </c>
      <c r="I130" s="84" t="b">
        <v>0</v>
      </c>
      <c r="J130" s="84" t="b">
        <v>0</v>
      </c>
      <c r="K130" s="84" t="b">
        <v>0</v>
      </c>
      <c r="L130" s="84" t="b">
        <v>0</v>
      </c>
    </row>
    <row r="131" spans="1:12" ht="15">
      <c r="A131" s="84" t="s">
        <v>5579</v>
      </c>
      <c r="B131" s="84" t="s">
        <v>5749</v>
      </c>
      <c r="C131" s="84">
        <v>3</v>
      </c>
      <c r="D131" s="118">
        <v>0.0016280379618181442</v>
      </c>
      <c r="E131" s="118">
        <v>2.7552394576339077</v>
      </c>
      <c r="F131" s="84" t="s">
        <v>6061</v>
      </c>
      <c r="G131" s="84" t="b">
        <v>0</v>
      </c>
      <c r="H131" s="84" t="b">
        <v>0</v>
      </c>
      <c r="I131" s="84" t="b">
        <v>0</v>
      </c>
      <c r="J131" s="84" t="b">
        <v>0</v>
      </c>
      <c r="K131" s="84" t="b">
        <v>0</v>
      </c>
      <c r="L131" s="84" t="b">
        <v>0</v>
      </c>
    </row>
    <row r="132" spans="1:12" ht="15">
      <c r="A132" s="84" t="s">
        <v>5751</v>
      </c>
      <c r="B132" s="84" t="s">
        <v>5573</v>
      </c>
      <c r="C132" s="84">
        <v>3</v>
      </c>
      <c r="D132" s="118">
        <v>0.0016280379618181442</v>
      </c>
      <c r="E132" s="118">
        <v>2.6882926680032946</v>
      </c>
      <c r="F132" s="84" t="s">
        <v>6061</v>
      </c>
      <c r="G132" s="84" t="b">
        <v>0</v>
      </c>
      <c r="H132" s="84" t="b">
        <v>0</v>
      </c>
      <c r="I132" s="84" t="b">
        <v>0</v>
      </c>
      <c r="J132" s="84" t="b">
        <v>0</v>
      </c>
      <c r="K132" s="84" t="b">
        <v>0</v>
      </c>
      <c r="L132" s="84" t="b">
        <v>0</v>
      </c>
    </row>
    <row r="133" spans="1:12" ht="15">
      <c r="A133" s="84" t="s">
        <v>5618</v>
      </c>
      <c r="B133" s="84" t="s">
        <v>5561</v>
      </c>
      <c r="C133" s="84">
        <v>3</v>
      </c>
      <c r="D133" s="118">
        <v>0.0016280379618181442</v>
      </c>
      <c r="E133" s="118">
        <v>2.311541958401195</v>
      </c>
      <c r="F133" s="84" t="s">
        <v>6061</v>
      </c>
      <c r="G133" s="84" t="b">
        <v>0</v>
      </c>
      <c r="H133" s="84" t="b">
        <v>0</v>
      </c>
      <c r="I133" s="84" t="b">
        <v>0</v>
      </c>
      <c r="J133" s="84" t="b">
        <v>0</v>
      </c>
      <c r="K133" s="84" t="b">
        <v>0</v>
      </c>
      <c r="L133" s="84" t="b">
        <v>0</v>
      </c>
    </row>
    <row r="134" spans="1:12" ht="15">
      <c r="A134" s="84" t="s">
        <v>951</v>
      </c>
      <c r="B134" s="84" t="s">
        <v>5769</v>
      </c>
      <c r="C134" s="84">
        <v>3</v>
      </c>
      <c r="D134" s="118">
        <v>0.0016280379618181442</v>
      </c>
      <c r="E134" s="118">
        <v>1.1831426896833885</v>
      </c>
      <c r="F134" s="84" t="s">
        <v>6061</v>
      </c>
      <c r="G134" s="84" t="b">
        <v>0</v>
      </c>
      <c r="H134" s="84" t="b">
        <v>0</v>
      </c>
      <c r="I134" s="84" t="b">
        <v>0</v>
      </c>
      <c r="J134" s="84" t="b">
        <v>0</v>
      </c>
      <c r="K134" s="84" t="b">
        <v>0</v>
      </c>
      <c r="L134" s="84" t="b">
        <v>0</v>
      </c>
    </row>
    <row r="135" spans="1:12" ht="15">
      <c r="A135" s="84" t="s">
        <v>5769</v>
      </c>
      <c r="B135" s="84" t="s">
        <v>5665</v>
      </c>
      <c r="C135" s="84">
        <v>3</v>
      </c>
      <c r="D135" s="118">
        <v>0.0016280379618181442</v>
      </c>
      <c r="E135" s="118">
        <v>2.931330716689589</v>
      </c>
      <c r="F135" s="84" t="s">
        <v>6061</v>
      </c>
      <c r="G135" s="84" t="b">
        <v>0</v>
      </c>
      <c r="H135" s="84" t="b">
        <v>0</v>
      </c>
      <c r="I135" s="84" t="b">
        <v>0</v>
      </c>
      <c r="J135" s="84" t="b">
        <v>0</v>
      </c>
      <c r="K135" s="84" t="b">
        <v>0</v>
      </c>
      <c r="L135" s="84" t="b">
        <v>0</v>
      </c>
    </row>
    <row r="136" spans="1:12" ht="15">
      <c r="A136" s="84" t="s">
        <v>5665</v>
      </c>
      <c r="B136" s="84" t="s">
        <v>5770</v>
      </c>
      <c r="C136" s="84">
        <v>3</v>
      </c>
      <c r="D136" s="118">
        <v>0.0016280379618181442</v>
      </c>
      <c r="E136" s="118">
        <v>3.056269453297889</v>
      </c>
      <c r="F136" s="84" t="s">
        <v>6061</v>
      </c>
      <c r="G136" s="84" t="b">
        <v>0</v>
      </c>
      <c r="H136" s="84" t="b">
        <v>0</v>
      </c>
      <c r="I136" s="84" t="b">
        <v>0</v>
      </c>
      <c r="J136" s="84" t="b">
        <v>0</v>
      </c>
      <c r="K136" s="84" t="b">
        <v>0</v>
      </c>
      <c r="L136" s="84" t="b">
        <v>0</v>
      </c>
    </row>
    <row r="137" spans="1:12" ht="15">
      <c r="A137" s="84" t="s">
        <v>5770</v>
      </c>
      <c r="B137" s="84" t="s">
        <v>5771</v>
      </c>
      <c r="C137" s="84">
        <v>3</v>
      </c>
      <c r="D137" s="118">
        <v>0.0016280379618181442</v>
      </c>
      <c r="E137" s="118">
        <v>3.056269453297889</v>
      </c>
      <c r="F137" s="84" t="s">
        <v>6061</v>
      </c>
      <c r="G137" s="84" t="b">
        <v>0</v>
      </c>
      <c r="H137" s="84" t="b">
        <v>0</v>
      </c>
      <c r="I137" s="84" t="b">
        <v>0</v>
      </c>
      <c r="J137" s="84" t="b">
        <v>0</v>
      </c>
      <c r="K137" s="84" t="b">
        <v>0</v>
      </c>
      <c r="L137" s="84" t="b">
        <v>0</v>
      </c>
    </row>
    <row r="138" spans="1:12" ht="15">
      <c r="A138" s="84" t="s">
        <v>5771</v>
      </c>
      <c r="B138" s="84" t="s">
        <v>4722</v>
      </c>
      <c r="C138" s="84">
        <v>3</v>
      </c>
      <c r="D138" s="118">
        <v>0.0016280379618181442</v>
      </c>
      <c r="E138" s="118">
        <v>2.4194473557107146</v>
      </c>
      <c r="F138" s="84" t="s">
        <v>6061</v>
      </c>
      <c r="G138" s="84" t="b">
        <v>0</v>
      </c>
      <c r="H138" s="84" t="b">
        <v>0</v>
      </c>
      <c r="I138" s="84" t="b">
        <v>0</v>
      </c>
      <c r="J138" s="84" t="b">
        <v>0</v>
      </c>
      <c r="K138" s="84" t="b">
        <v>0</v>
      </c>
      <c r="L138" s="84" t="b">
        <v>0</v>
      </c>
    </row>
    <row r="139" spans="1:12" ht="15">
      <c r="A139" s="84" t="s">
        <v>308</v>
      </c>
      <c r="B139" s="84" t="s">
        <v>5673</v>
      </c>
      <c r="C139" s="84">
        <v>3</v>
      </c>
      <c r="D139" s="118">
        <v>0.0016280379618181442</v>
      </c>
      <c r="E139" s="118">
        <v>3.056269453297889</v>
      </c>
      <c r="F139" s="84" t="s">
        <v>6061</v>
      </c>
      <c r="G139" s="84" t="b">
        <v>0</v>
      </c>
      <c r="H139" s="84" t="b">
        <v>0</v>
      </c>
      <c r="I139" s="84" t="b">
        <v>0</v>
      </c>
      <c r="J139" s="84" t="b">
        <v>0</v>
      </c>
      <c r="K139" s="84" t="b">
        <v>0</v>
      </c>
      <c r="L139" s="84" t="b">
        <v>0</v>
      </c>
    </row>
    <row r="140" spans="1:12" ht="15">
      <c r="A140" s="84" t="s">
        <v>951</v>
      </c>
      <c r="B140" s="84" t="s">
        <v>5772</v>
      </c>
      <c r="C140" s="84">
        <v>3</v>
      </c>
      <c r="D140" s="118">
        <v>0.0016280379618181442</v>
      </c>
      <c r="E140" s="118">
        <v>1.1831426896833885</v>
      </c>
      <c r="F140" s="84" t="s">
        <v>6061</v>
      </c>
      <c r="G140" s="84" t="b">
        <v>0</v>
      </c>
      <c r="H140" s="84" t="b">
        <v>0</v>
      </c>
      <c r="I140" s="84" t="b">
        <v>0</v>
      </c>
      <c r="J140" s="84" t="b">
        <v>0</v>
      </c>
      <c r="K140" s="84" t="b">
        <v>0</v>
      </c>
      <c r="L140" s="84" t="b">
        <v>0</v>
      </c>
    </row>
    <row r="141" spans="1:12" ht="15">
      <c r="A141" s="84" t="s">
        <v>5772</v>
      </c>
      <c r="B141" s="84" t="s">
        <v>5773</v>
      </c>
      <c r="C141" s="84">
        <v>3</v>
      </c>
      <c r="D141" s="118">
        <v>0.0016280379618181442</v>
      </c>
      <c r="E141" s="118">
        <v>3.056269453297889</v>
      </c>
      <c r="F141" s="84" t="s">
        <v>6061</v>
      </c>
      <c r="G141" s="84" t="b">
        <v>0</v>
      </c>
      <c r="H141" s="84" t="b">
        <v>0</v>
      </c>
      <c r="I141" s="84" t="b">
        <v>0</v>
      </c>
      <c r="J141" s="84" t="b">
        <v>0</v>
      </c>
      <c r="K141" s="84" t="b">
        <v>0</v>
      </c>
      <c r="L141" s="84" t="b">
        <v>0</v>
      </c>
    </row>
    <row r="142" spans="1:12" ht="15">
      <c r="A142" s="84" t="s">
        <v>5773</v>
      </c>
      <c r="B142" s="84" t="s">
        <v>5774</v>
      </c>
      <c r="C142" s="84">
        <v>3</v>
      </c>
      <c r="D142" s="118">
        <v>0.0016280379618181442</v>
      </c>
      <c r="E142" s="118">
        <v>3.056269453297889</v>
      </c>
      <c r="F142" s="84" t="s">
        <v>6061</v>
      </c>
      <c r="G142" s="84" t="b">
        <v>0</v>
      </c>
      <c r="H142" s="84" t="b">
        <v>0</v>
      </c>
      <c r="I142" s="84" t="b">
        <v>0</v>
      </c>
      <c r="J142" s="84" t="b">
        <v>0</v>
      </c>
      <c r="K142" s="84" t="b">
        <v>0</v>
      </c>
      <c r="L142" s="84" t="b">
        <v>0</v>
      </c>
    </row>
    <row r="143" spans="1:12" ht="15">
      <c r="A143" s="84" t="s">
        <v>5774</v>
      </c>
      <c r="B143" s="84" t="s">
        <v>499</v>
      </c>
      <c r="C143" s="84">
        <v>3</v>
      </c>
      <c r="D143" s="118">
        <v>0.0016280379618181442</v>
      </c>
      <c r="E143" s="118">
        <v>3.056269453297889</v>
      </c>
      <c r="F143" s="84" t="s">
        <v>6061</v>
      </c>
      <c r="G143" s="84" t="b">
        <v>0</v>
      </c>
      <c r="H143" s="84" t="b">
        <v>0</v>
      </c>
      <c r="I143" s="84" t="b">
        <v>0</v>
      </c>
      <c r="J143" s="84" t="b">
        <v>0</v>
      </c>
      <c r="K143" s="84" t="b">
        <v>0</v>
      </c>
      <c r="L143" s="84" t="b">
        <v>0</v>
      </c>
    </row>
    <row r="144" spans="1:12" ht="15">
      <c r="A144" s="84" t="s">
        <v>402</v>
      </c>
      <c r="B144" s="84" t="s">
        <v>4776</v>
      </c>
      <c r="C144" s="84">
        <v>3</v>
      </c>
      <c r="D144" s="118">
        <v>0.0016280379618181442</v>
      </c>
      <c r="E144" s="118">
        <v>2.8344207036815328</v>
      </c>
      <c r="F144" s="84" t="s">
        <v>6061</v>
      </c>
      <c r="G144" s="84" t="b">
        <v>0</v>
      </c>
      <c r="H144" s="84" t="b">
        <v>0</v>
      </c>
      <c r="I144" s="84" t="b">
        <v>0</v>
      </c>
      <c r="J144" s="84" t="b">
        <v>1</v>
      </c>
      <c r="K144" s="84" t="b">
        <v>0</v>
      </c>
      <c r="L144" s="84" t="b">
        <v>0</v>
      </c>
    </row>
    <row r="145" spans="1:12" ht="15">
      <c r="A145" s="84" t="s">
        <v>298</v>
      </c>
      <c r="B145" s="84" t="s">
        <v>495</v>
      </c>
      <c r="C145" s="84">
        <v>3</v>
      </c>
      <c r="D145" s="118">
        <v>0.0016280379618181442</v>
      </c>
      <c r="E145" s="118">
        <v>2.931330716689589</v>
      </c>
      <c r="F145" s="84" t="s">
        <v>6061</v>
      </c>
      <c r="G145" s="84" t="b">
        <v>0</v>
      </c>
      <c r="H145" s="84" t="b">
        <v>0</v>
      </c>
      <c r="I145" s="84" t="b">
        <v>0</v>
      </c>
      <c r="J145" s="84" t="b">
        <v>0</v>
      </c>
      <c r="K145" s="84" t="b">
        <v>0</v>
      </c>
      <c r="L145" s="84" t="b">
        <v>0</v>
      </c>
    </row>
    <row r="146" spans="1:12" ht="15">
      <c r="A146" s="84" t="s">
        <v>5577</v>
      </c>
      <c r="B146" s="84" t="s">
        <v>5775</v>
      </c>
      <c r="C146" s="84">
        <v>3</v>
      </c>
      <c r="D146" s="118">
        <v>0.0016280379618181442</v>
      </c>
      <c r="E146" s="118">
        <v>2.7552394576339077</v>
      </c>
      <c r="F146" s="84" t="s">
        <v>6061</v>
      </c>
      <c r="G146" s="84" t="b">
        <v>1</v>
      </c>
      <c r="H146" s="84" t="b">
        <v>0</v>
      </c>
      <c r="I146" s="84" t="b">
        <v>0</v>
      </c>
      <c r="J146" s="84" t="b">
        <v>0</v>
      </c>
      <c r="K146" s="84" t="b">
        <v>0</v>
      </c>
      <c r="L146" s="84" t="b">
        <v>0</v>
      </c>
    </row>
    <row r="147" spans="1:12" ht="15">
      <c r="A147" s="84" t="s">
        <v>5620</v>
      </c>
      <c r="B147" s="84" t="s">
        <v>5616</v>
      </c>
      <c r="C147" s="84">
        <v>3</v>
      </c>
      <c r="D147" s="118">
        <v>0.0016280379618181442</v>
      </c>
      <c r="E147" s="118">
        <v>2.612571954065176</v>
      </c>
      <c r="F147" s="84" t="s">
        <v>6061</v>
      </c>
      <c r="G147" s="84" t="b">
        <v>0</v>
      </c>
      <c r="H147" s="84" t="b">
        <v>0</v>
      </c>
      <c r="I147" s="84" t="b">
        <v>0</v>
      </c>
      <c r="J147" s="84" t="b">
        <v>0</v>
      </c>
      <c r="K147" s="84" t="b">
        <v>0</v>
      </c>
      <c r="L147" s="84" t="b">
        <v>0</v>
      </c>
    </row>
    <row r="148" spans="1:12" ht="15">
      <c r="A148" s="84" t="s">
        <v>5616</v>
      </c>
      <c r="B148" s="84" t="s">
        <v>951</v>
      </c>
      <c r="C148" s="84">
        <v>3</v>
      </c>
      <c r="D148" s="118">
        <v>0.0016280379618181442</v>
      </c>
      <c r="E148" s="118">
        <v>0.9750822245526655</v>
      </c>
      <c r="F148" s="84" t="s">
        <v>6061</v>
      </c>
      <c r="G148" s="84" t="b">
        <v>0</v>
      </c>
      <c r="H148" s="84" t="b">
        <v>0</v>
      </c>
      <c r="I148" s="84" t="b">
        <v>0</v>
      </c>
      <c r="J148" s="84" t="b">
        <v>0</v>
      </c>
      <c r="K148" s="84" t="b">
        <v>0</v>
      </c>
      <c r="L148" s="84" t="b">
        <v>0</v>
      </c>
    </row>
    <row r="149" spans="1:12" ht="15">
      <c r="A149" s="84" t="s">
        <v>4742</v>
      </c>
      <c r="B149" s="84" t="s">
        <v>5567</v>
      </c>
      <c r="C149" s="84">
        <v>3</v>
      </c>
      <c r="D149" s="118">
        <v>0.0016280379618181442</v>
      </c>
      <c r="E149" s="118">
        <v>1.660263944403051</v>
      </c>
      <c r="F149" s="84" t="s">
        <v>6061</v>
      </c>
      <c r="G149" s="84" t="b">
        <v>0</v>
      </c>
      <c r="H149" s="84" t="b">
        <v>0</v>
      </c>
      <c r="I149" s="84" t="b">
        <v>0</v>
      </c>
      <c r="J149" s="84" t="b">
        <v>0</v>
      </c>
      <c r="K149" s="84" t="b">
        <v>0</v>
      </c>
      <c r="L149" s="84" t="b">
        <v>0</v>
      </c>
    </row>
    <row r="150" spans="1:12" ht="15">
      <c r="A150" s="84" t="s">
        <v>5567</v>
      </c>
      <c r="B150" s="84" t="s">
        <v>4777</v>
      </c>
      <c r="C150" s="84">
        <v>3</v>
      </c>
      <c r="D150" s="118">
        <v>0.0016280379618181442</v>
      </c>
      <c r="E150" s="118">
        <v>2.3872626723393133</v>
      </c>
      <c r="F150" s="84" t="s">
        <v>6061</v>
      </c>
      <c r="G150" s="84" t="b">
        <v>0</v>
      </c>
      <c r="H150" s="84" t="b">
        <v>0</v>
      </c>
      <c r="I150" s="84" t="b">
        <v>0</v>
      </c>
      <c r="J150" s="84" t="b">
        <v>0</v>
      </c>
      <c r="K150" s="84" t="b">
        <v>0</v>
      </c>
      <c r="L150" s="84" t="b">
        <v>0</v>
      </c>
    </row>
    <row r="151" spans="1:12" ht="15">
      <c r="A151" s="84" t="s">
        <v>4777</v>
      </c>
      <c r="B151" s="84" t="s">
        <v>4779</v>
      </c>
      <c r="C151" s="84">
        <v>3</v>
      </c>
      <c r="D151" s="118">
        <v>0.0016280379618181442</v>
      </c>
      <c r="E151" s="118">
        <v>2.6303007210256077</v>
      </c>
      <c r="F151" s="84" t="s">
        <v>6061</v>
      </c>
      <c r="G151" s="84" t="b">
        <v>0</v>
      </c>
      <c r="H151" s="84" t="b">
        <v>0</v>
      </c>
      <c r="I151" s="84" t="b">
        <v>0</v>
      </c>
      <c r="J151" s="84" t="b">
        <v>1</v>
      </c>
      <c r="K151" s="84" t="b">
        <v>0</v>
      </c>
      <c r="L151" s="84" t="b">
        <v>0</v>
      </c>
    </row>
    <row r="152" spans="1:12" ht="15">
      <c r="A152" s="84" t="s">
        <v>307</v>
      </c>
      <c r="B152" s="84" t="s">
        <v>4794</v>
      </c>
      <c r="C152" s="84">
        <v>3</v>
      </c>
      <c r="D152" s="118">
        <v>0.0016280379618181442</v>
      </c>
      <c r="E152" s="118">
        <v>2.505361984417308</v>
      </c>
      <c r="F152" s="84" t="s">
        <v>6061</v>
      </c>
      <c r="G152" s="84" t="b">
        <v>0</v>
      </c>
      <c r="H152" s="84" t="b">
        <v>0</v>
      </c>
      <c r="I152" s="84" t="b">
        <v>0</v>
      </c>
      <c r="J152" s="84" t="b">
        <v>0</v>
      </c>
      <c r="K152" s="84" t="b">
        <v>0</v>
      </c>
      <c r="L152" s="84" t="b">
        <v>0</v>
      </c>
    </row>
    <row r="153" spans="1:12" ht="15">
      <c r="A153" s="84" t="s">
        <v>5688</v>
      </c>
      <c r="B153" s="84" t="s">
        <v>5778</v>
      </c>
      <c r="C153" s="84">
        <v>3</v>
      </c>
      <c r="D153" s="118">
        <v>0.0016280379618181442</v>
      </c>
      <c r="E153" s="118">
        <v>2.931330716689589</v>
      </c>
      <c r="F153" s="84" t="s">
        <v>6061</v>
      </c>
      <c r="G153" s="84" t="b">
        <v>0</v>
      </c>
      <c r="H153" s="84" t="b">
        <v>0</v>
      </c>
      <c r="I153" s="84" t="b">
        <v>0</v>
      </c>
      <c r="J153" s="84" t="b">
        <v>0</v>
      </c>
      <c r="K153" s="84" t="b">
        <v>0</v>
      </c>
      <c r="L153" s="84" t="b">
        <v>0</v>
      </c>
    </row>
    <row r="154" spans="1:12" ht="15">
      <c r="A154" s="84" t="s">
        <v>4740</v>
      </c>
      <c r="B154" s="84" t="s">
        <v>5615</v>
      </c>
      <c r="C154" s="84">
        <v>3</v>
      </c>
      <c r="D154" s="118">
        <v>0.0016280379618181442</v>
      </c>
      <c r="E154" s="118">
        <v>1.7204773513746958</v>
      </c>
      <c r="F154" s="84" t="s">
        <v>6061</v>
      </c>
      <c r="G154" s="84" t="b">
        <v>0</v>
      </c>
      <c r="H154" s="84" t="b">
        <v>0</v>
      </c>
      <c r="I154" s="84" t="b">
        <v>0</v>
      </c>
      <c r="J154" s="84" t="b">
        <v>0</v>
      </c>
      <c r="K154" s="84" t="b">
        <v>0</v>
      </c>
      <c r="L154" s="84" t="b">
        <v>0</v>
      </c>
    </row>
    <row r="155" spans="1:12" ht="15">
      <c r="A155" s="84" t="s">
        <v>5615</v>
      </c>
      <c r="B155" s="84" t="s">
        <v>5779</v>
      </c>
      <c r="C155" s="84">
        <v>3</v>
      </c>
      <c r="D155" s="118">
        <v>0.0016280379618181442</v>
      </c>
      <c r="E155" s="118">
        <v>2.8344207036815328</v>
      </c>
      <c r="F155" s="84" t="s">
        <v>6061</v>
      </c>
      <c r="G155" s="84" t="b">
        <v>0</v>
      </c>
      <c r="H155" s="84" t="b">
        <v>0</v>
      </c>
      <c r="I155" s="84" t="b">
        <v>0</v>
      </c>
      <c r="J155" s="84" t="b">
        <v>0</v>
      </c>
      <c r="K155" s="84" t="b">
        <v>0</v>
      </c>
      <c r="L155" s="84" t="b">
        <v>0</v>
      </c>
    </row>
    <row r="156" spans="1:12" ht="15">
      <c r="A156" s="84" t="s">
        <v>5779</v>
      </c>
      <c r="B156" s="84" t="s">
        <v>5780</v>
      </c>
      <c r="C156" s="84">
        <v>3</v>
      </c>
      <c r="D156" s="118">
        <v>0.0016280379618181442</v>
      </c>
      <c r="E156" s="118">
        <v>3.056269453297889</v>
      </c>
      <c r="F156" s="84" t="s">
        <v>6061</v>
      </c>
      <c r="G156" s="84" t="b">
        <v>0</v>
      </c>
      <c r="H156" s="84" t="b">
        <v>0</v>
      </c>
      <c r="I156" s="84" t="b">
        <v>0</v>
      </c>
      <c r="J156" s="84" t="b">
        <v>0</v>
      </c>
      <c r="K156" s="84" t="b">
        <v>0</v>
      </c>
      <c r="L156" s="84" t="b">
        <v>0</v>
      </c>
    </row>
    <row r="157" spans="1:12" ht="15">
      <c r="A157" s="84" t="s">
        <v>5780</v>
      </c>
      <c r="B157" s="84" t="s">
        <v>5572</v>
      </c>
      <c r="C157" s="84">
        <v>3</v>
      </c>
      <c r="D157" s="118">
        <v>0.0016280379618181442</v>
      </c>
      <c r="E157" s="118">
        <v>2.7552394576339077</v>
      </c>
      <c r="F157" s="84" t="s">
        <v>6061</v>
      </c>
      <c r="G157" s="84" t="b">
        <v>0</v>
      </c>
      <c r="H157" s="84" t="b">
        <v>0</v>
      </c>
      <c r="I157" s="84" t="b">
        <v>0</v>
      </c>
      <c r="J157" s="84" t="b">
        <v>0</v>
      </c>
      <c r="K157" s="84" t="b">
        <v>0</v>
      </c>
      <c r="L157" s="84" t="b">
        <v>0</v>
      </c>
    </row>
    <row r="158" spans="1:12" ht="15">
      <c r="A158" s="84" t="s">
        <v>5572</v>
      </c>
      <c r="B158" s="84" t="s">
        <v>5629</v>
      </c>
      <c r="C158" s="84">
        <v>3</v>
      </c>
      <c r="D158" s="118">
        <v>0.0016280379618181442</v>
      </c>
      <c r="E158" s="118">
        <v>2.5633539313949947</v>
      </c>
      <c r="F158" s="84" t="s">
        <v>6061</v>
      </c>
      <c r="G158" s="84" t="b">
        <v>0</v>
      </c>
      <c r="H158" s="84" t="b">
        <v>0</v>
      </c>
      <c r="I158" s="84" t="b">
        <v>0</v>
      </c>
      <c r="J158" s="84" t="b">
        <v>0</v>
      </c>
      <c r="K158" s="84" t="b">
        <v>0</v>
      </c>
      <c r="L158" s="84" t="b">
        <v>0</v>
      </c>
    </row>
    <row r="159" spans="1:12" ht="15">
      <c r="A159" s="84" t="s">
        <v>5629</v>
      </c>
      <c r="B159" s="84" t="s">
        <v>5607</v>
      </c>
      <c r="C159" s="84">
        <v>3</v>
      </c>
      <c r="D159" s="118">
        <v>0.0016280379618181442</v>
      </c>
      <c r="E159" s="118">
        <v>2.7094819670732324</v>
      </c>
      <c r="F159" s="84" t="s">
        <v>6061</v>
      </c>
      <c r="G159" s="84" t="b">
        <v>0</v>
      </c>
      <c r="H159" s="84" t="b">
        <v>0</v>
      </c>
      <c r="I159" s="84" t="b">
        <v>0</v>
      </c>
      <c r="J159" s="84" t="b">
        <v>0</v>
      </c>
      <c r="K159" s="84" t="b">
        <v>0</v>
      </c>
      <c r="L159" s="84" t="b">
        <v>0</v>
      </c>
    </row>
    <row r="160" spans="1:12" ht="15">
      <c r="A160" s="84" t="s">
        <v>5607</v>
      </c>
      <c r="B160" s="84" t="s">
        <v>5781</v>
      </c>
      <c r="C160" s="84">
        <v>3</v>
      </c>
      <c r="D160" s="118">
        <v>0.0016280379618181442</v>
      </c>
      <c r="E160" s="118">
        <v>2.931330716689589</v>
      </c>
      <c r="F160" s="84" t="s">
        <v>6061</v>
      </c>
      <c r="G160" s="84" t="b">
        <v>0</v>
      </c>
      <c r="H160" s="84" t="b">
        <v>0</v>
      </c>
      <c r="I160" s="84" t="b">
        <v>0</v>
      </c>
      <c r="J160" s="84" t="b">
        <v>0</v>
      </c>
      <c r="K160" s="84" t="b">
        <v>0</v>
      </c>
      <c r="L160" s="84" t="b">
        <v>0</v>
      </c>
    </row>
    <row r="161" spans="1:12" ht="15">
      <c r="A161" s="84" t="s">
        <v>5781</v>
      </c>
      <c r="B161" s="84" t="s">
        <v>5782</v>
      </c>
      <c r="C161" s="84">
        <v>3</v>
      </c>
      <c r="D161" s="118">
        <v>0.0016280379618181442</v>
      </c>
      <c r="E161" s="118">
        <v>3.056269453297889</v>
      </c>
      <c r="F161" s="84" t="s">
        <v>6061</v>
      </c>
      <c r="G161" s="84" t="b">
        <v>0</v>
      </c>
      <c r="H161" s="84" t="b">
        <v>0</v>
      </c>
      <c r="I161" s="84" t="b">
        <v>0</v>
      </c>
      <c r="J161" s="84" t="b">
        <v>0</v>
      </c>
      <c r="K161" s="84" t="b">
        <v>0</v>
      </c>
      <c r="L161" s="84" t="b">
        <v>0</v>
      </c>
    </row>
    <row r="162" spans="1:12" ht="15">
      <c r="A162" s="84" t="s">
        <v>5782</v>
      </c>
      <c r="B162" s="84" t="s">
        <v>5783</v>
      </c>
      <c r="C162" s="84">
        <v>3</v>
      </c>
      <c r="D162" s="118">
        <v>0.0016280379618181442</v>
      </c>
      <c r="E162" s="118">
        <v>3.056269453297889</v>
      </c>
      <c r="F162" s="84" t="s">
        <v>6061</v>
      </c>
      <c r="G162" s="84" t="b">
        <v>0</v>
      </c>
      <c r="H162" s="84" t="b">
        <v>0</v>
      </c>
      <c r="I162" s="84" t="b">
        <v>0</v>
      </c>
      <c r="J162" s="84" t="b">
        <v>0</v>
      </c>
      <c r="K162" s="84" t="b">
        <v>0</v>
      </c>
      <c r="L162" s="84" t="b">
        <v>0</v>
      </c>
    </row>
    <row r="163" spans="1:12" ht="15">
      <c r="A163" s="84" t="s">
        <v>5783</v>
      </c>
      <c r="B163" s="84" t="s">
        <v>4750</v>
      </c>
      <c r="C163" s="84">
        <v>3</v>
      </c>
      <c r="D163" s="118">
        <v>0.0016280379618181442</v>
      </c>
      <c r="E163" s="118">
        <v>2.153179466305945</v>
      </c>
      <c r="F163" s="84" t="s">
        <v>6061</v>
      </c>
      <c r="G163" s="84" t="b">
        <v>0</v>
      </c>
      <c r="H163" s="84" t="b">
        <v>0</v>
      </c>
      <c r="I163" s="84" t="b">
        <v>0</v>
      </c>
      <c r="J163" s="84" t="b">
        <v>0</v>
      </c>
      <c r="K163" s="84" t="b">
        <v>0</v>
      </c>
      <c r="L163" s="84" t="b">
        <v>0</v>
      </c>
    </row>
    <row r="164" spans="1:12" ht="15">
      <c r="A164" s="84" t="s">
        <v>4750</v>
      </c>
      <c r="B164" s="84" t="s">
        <v>5784</v>
      </c>
      <c r="C164" s="84">
        <v>3</v>
      </c>
      <c r="D164" s="118">
        <v>0.0016280379618181442</v>
      </c>
      <c r="E164" s="118">
        <v>2.35729944896187</v>
      </c>
      <c r="F164" s="84" t="s">
        <v>6061</v>
      </c>
      <c r="G164" s="84" t="b">
        <v>0</v>
      </c>
      <c r="H164" s="84" t="b">
        <v>0</v>
      </c>
      <c r="I164" s="84" t="b">
        <v>0</v>
      </c>
      <c r="J164" s="84" t="b">
        <v>0</v>
      </c>
      <c r="K164" s="84" t="b">
        <v>0</v>
      </c>
      <c r="L164" s="84" t="b">
        <v>0</v>
      </c>
    </row>
    <row r="165" spans="1:12" ht="15">
      <c r="A165" s="84" t="s">
        <v>5784</v>
      </c>
      <c r="B165" s="84" t="s">
        <v>5622</v>
      </c>
      <c r="C165" s="84">
        <v>3</v>
      </c>
      <c r="D165" s="118">
        <v>0.0016280379618181442</v>
      </c>
      <c r="E165" s="118">
        <v>2.8344207036815328</v>
      </c>
      <c r="F165" s="84" t="s">
        <v>6061</v>
      </c>
      <c r="G165" s="84" t="b">
        <v>0</v>
      </c>
      <c r="H165" s="84" t="b">
        <v>0</v>
      </c>
      <c r="I165" s="84" t="b">
        <v>0</v>
      </c>
      <c r="J165" s="84" t="b">
        <v>0</v>
      </c>
      <c r="K165" s="84" t="b">
        <v>0</v>
      </c>
      <c r="L165" s="84" t="b">
        <v>0</v>
      </c>
    </row>
    <row r="166" spans="1:12" ht="15">
      <c r="A166" s="84" t="s">
        <v>5622</v>
      </c>
      <c r="B166" s="84" t="s">
        <v>5785</v>
      </c>
      <c r="C166" s="84">
        <v>3</v>
      </c>
      <c r="D166" s="118">
        <v>0.0016280379618181442</v>
      </c>
      <c r="E166" s="118">
        <v>2.8344207036815328</v>
      </c>
      <c r="F166" s="84" t="s">
        <v>6061</v>
      </c>
      <c r="G166" s="84" t="b">
        <v>0</v>
      </c>
      <c r="H166" s="84" t="b">
        <v>0</v>
      </c>
      <c r="I166" s="84" t="b">
        <v>0</v>
      </c>
      <c r="J166" s="84" t="b">
        <v>0</v>
      </c>
      <c r="K166" s="84" t="b">
        <v>0</v>
      </c>
      <c r="L166" s="84" t="b">
        <v>0</v>
      </c>
    </row>
    <row r="167" spans="1:12" ht="15">
      <c r="A167" s="84" t="s">
        <v>449</v>
      </c>
      <c r="B167" s="84" t="s">
        <v>4785</v>
      </c>
      <c r="C167" s="84">
        <v>3</v>
      </c>
      <c r="D167" s="118">
        <v>0.0016280379618181442</v>
      </c>
      <c r="E167" s="118">
        <v>2.6882926680032946</v>
      </c>
      <c r="F167" s="84" t="s">
        <v>6061</v>
      </c>
      <c r="G167" s="84" t="b">
        <v>0</v>
      </c>
      <c r="H167" s="84" t="b">
        <v>0</v>
      </c>
      <c r="I167" s="84" t="b">
        <v>0</v>
      </c>
      <c r="J167" s="84" t="b">
        <v>1</v>
      </c>
      <c r="K167" s="84" t="b">
        <v>0</v>
      </c>
      <c r="L167" s="84" t="b">
        <v>0</v>
      </c>
    </row>
    <row r="168" spans="1:12" ht="15">
      <c r="A168" s="84" t="s">
        <v>4785</v>
      </c>
      <c r="B168" s="84" t="s">
        <v>4786</v>
      </c>
      <c r="C168" s="84">
        <v>3</v>
      </c>
      <c r="D168" s="118">
        <v>0.0016280379618181442</v>
      </c>
      <c r="E168" s="118">
        <v>2.6303007210256077</v>
      </c>
      <c r="F168" s="84" t="s">
        <v>6061</v>
      </c>
      <c r="G168" s="84" t="b">
        <v>1</v>
      </c>
      <c r="H168" s="84" t="b">
        <v>0</v>
      </c>
      <c r="I168" s="84" t="b">
        <v>0</v>
      </c>
      <c r="J168" s="84" t="b">
        <v>1</v>
      </c>
      <c r="K168" s="84" t="b">
        <v>0</v>
      </c>
      <c r="L168" s="84" t="b">
        <v>0</v>
      </c>
    </row>
    <row r="169" spans="1:12" ht="15">
      <c r="A169" s="84" t="s">
        <v>4786</v>
      </c>
      <c r="B169" s="84" t="s">
        <v>4787</v>
      </c>
      <c r="C169" s="84">
        <v>3</v>
      </c>
      <c r="D169" s="118">
        <v>0.0016280379618181442</v>
      </c>
      <c r="E169" s="118">
        <v>3.056269453297889</v>
      </c>
      <c r="F169" s="84" t="s">
        <v>6061</v>
      </c>
      <c r="G169" s="84" t="b">
        <v>1</v>
      </c>
      <c r="H169" s="84" t="b">
        <v>0</v>
      </c>
      <c r="I169" s="84" t="b">
        <v>0</v>
      </c>
      <c r="J169" s="84" t="b">
        <v>0</v>
      </c>
      <c r="K169" s="84" t="b">
        <v>0</v>
      </c>
      <c r="L169" s="84" t="b">
        <v>0</v>
      </c>
    </row>
    <row r="170" spans="1:12" ht="15">
      <c r="A170" s="84" t="s">
        <v>4787</v>
      </c>
      <c r="B170" s="84" t="s">
        <v>448</v>
      </c>
      <c r="C170" s="84">
        <v>3</v>
      </c>
      <c r="D170" s="118">
        <v>0.0016280379618181442</v>
      </c>
      <c r="E170" s="118">
        <v>3.056269453297889</v>
      </c>
      <c r="F170" s="84" t="s">
        <v>6061</v>
      </c>
      <c r="G170" s="84" t="b">
        <v>0</v>
      </c>
      <c r="H170" s="84" t="b">
        <v>0</v>
      </c>
      <c r="I170" s="84" t="b">
        <v>0</v>
      </c>
      <c r="J170" s="84" t="b">
        <v>0</v>
      </c>
      <c r="K170" s="84" t="b">
        <v>0</v>
      </c>
      <c r="L170" s="84" t="b">
        <v>0</v>
      </c>
    </row>
    <row r="171" spans="1:12" ht="15">
      <c r="A171" s="84" t="s">
        <v>448</v>
      </c>
      <c r="B171" s="84" t="s">
        <v>447</v>
      </c>
      <c r="C171" s="84">
        <v>3</v>
      </c>
      <c r="D171" s="118">
        <v>0.0016280379618181442</v>
      </c>
      <c r="E171" s="118">
        <v>3.056269453297889</v>
      </c>
      <c r="F171" s="84" t="s">
        <v>6061</v>
      </c>
      <c r="G171" s="84" t="b">
        <v>0</v>
      </c>
      <c r="H171" s="84" t="b">
        <v>0</v>
      </c>
      <c r="I171" s="84" t="b">
        <v>0</v>
      </c>
      <c r="J171" s="84" t="b">
        <v>0</v>
      </c>
      <c r="K171" s="84" t="b">
        <v>0</v>
      </c>
      <c r="L171" s="84" t="b">
        <v>0</v>
      </c>
    </row>
    <row r="172" spans="1:12" ht="15">
      <c r="A172" s="84" t="s">
        <v>447</v>
      </c>
      <c r="B172" s="84" t="s">
        <v>4788</v>
      </c>
      <c r="C172" s="84">
        <v>3</v>
      </c>
      <c r="D172" s="118">
        <v>0.0016280379618181442</v>
      </c>
      <c r="E172" s="118">
        <v>3.056269453297889</v>
      </c>
      <c r="F172" s="84" t="s">
        <v>6061</v>
      </c>
      <c r="G172" s="84" t="b">
        <v>0</v>
      </c>
      <c r="H172" s="84" t="b">
        <v>0</v>
      </c>
      <c r="I172" s="84" t="b">
        <v>0</v>
      </c>
      <c r="J172" s="84" t="b">
        <v>0</v>
      </c>
      <c r="K172" s="84" t="b">
        <v>0</v>
      </c>
      <c r="L172" s="84" t="b">
        <v>0</v>
      </c>
    </row>
    <row r="173" spans="1:12" ht="15">
      <c r="A173" s="84" t="s">
        <v>4788</v>
      </c>
      <c r="B173" s="84" t="s">
        <v>4789</v>
      </c>
      <c r="C173" s="84">
        <v>3</v>
      </c>
      <c r="D173" s="118">
        <v>0.0016280379618181442</v>
      </c>
      <c r="E173" s="118">
        <v>3.056269453297889</v>
      </c>
      <c r="F173" s="84" t="s">
        <v>6061</v>
      </c>
      <c r="G173" s="84" t="b">
        <v>0</v>
      </c>
      <c r="H173" s="84" t="b">
        <v>0</v>
      </c>
      <c r="I173" s="84" t="b">
        <v>0</v>
      </c>
      <c r="J173" s="84" t="b">
        <v>0</v>
      </c>
      <c r="K173" s="84" t="b">
        <v>0</v>
      </c>
      <c r="L173" s="84" t="b">
        <v>0</v>
      </c>
    </row>
    <row r="174" spans="1:12" ht="15">
      <c r="A174" s="84" t="s">
        <v>4789</v>
      </c>
      <c r="B174" s="84" t="s">
        <v>446</v>
      </c>
      <c r="C174" s="84">
        <v>3</v>
      </c>
      <c r="D174" s="118">
        <v>0.0016280379618181442</v>
      </c>
      <c r="E174" s="118">
        <v>3.056269453297889</v>
      </c>
      <c r="F174" s="84" t="s">
        <v>6061</v>
      </c>
      <c r="G174" s="84" t="b">
        <v>0</v>
      </c>
      <c r="H174" s="84" t="b">
        <v>0</v>
      </c>
      <c r="I174" s="84" t="b">
        <v>0</v>
      </c>
      <c r="J174" s="84" t="b">
        <v>0</v>
      </c>
      <c r="K174" s="84" t="b">
        <v>0</v>
      </c>
      <c r="L174" s="84" t="b">
        <v>0</v>
      </c>
    </row>
    <row r="175" spans="1:12" ht="15">
      <c r="A175" s="84" t="s">
        <v>446</v>
      </c>
      <c r="B175" s="84" t="s">
        <v>4790</v>
      </c>
      <c r="C175" s="84">
        <v>3</v>
      </c>
      <c r="D175" s="118">
        <v>0.0016280379618181442</v>
      </c>
      <c r="E175" s="118">
        <v>2.6882926680032946</v>
      </c>
      <c r="F175" s="84" t="s">
        <v>6061</v>
      </c>
      <c r="G175" s="84" t="b">
        <v>0</v>
      </c>
      <c r="H175" s="84" t="b">
        <v>0</v>
      </c>
      <c r="I175" s="84" t="b">
        <v>0</v>
      </c>
      <c r="J175" s="84" t="b">
        <v>0</v>
      </c>
      <c r="K175" s="84" t="b">
        <v>0</v>
      </c>
      <c r="L175" s="84" t="b">
        <v>0</v>
      </c>
    </row>
    <row r="176" spans="1:12" ht="15">
      <c r="A176" s="84" t="s">
        <v>451</v>
      </c>
      <c r="B176" s="84" t="s">
        <v>951</v>
      </c>
      <c r="C176" s="84">
        <v>3</v>
      </c>
      <c r="D176" s="118">
        <v>0.0016280379618181442</v>
      </c>
      <c r="E176" s="118">
        <v>1.196930974169022</v>
      </c>
      <c r="F176" s="84" t="s">
        <v>6061</v>
      </c>
      <c r="G176" s="84" t="b">
        <v>0</v>
      </c>
      <c r="H176" s="84" t="b">
        <v>0</v>
      </c>
      <c r="I176" s="84" t="b">
        <v>0</v>
      </c>
      <c r="J176" s="84" t="b">
        <v>0</v>
      </c>
      <c r="K176" s="84" t="b">
        <v>0</v>
      </c>
      <c r="L176" s="84" t="b">
        <v>0</v>
      </c>
    </row>
    <row r="177" spans="1:12" ht="15">
      <c r="A177" s="84" t="s">
        <v>951</v>
      </c>
      <c r="B177" s="84" t="s">
        <v>4741</v>
      </c>
      <c r="C177" s="84">
        <v>3</v>
      </c>
      <c r="D177" s="118">
        <v>0.0016280379618181442</v>
      </c>
      <c r="E177" s="118">
        <v>1.0582039530750886</v>
      </c>
      <c r="F177" s="84" t="s">
        <v>6061</v>
      </c>
      <c r="G177" s="84" t="b">
        <v>0</v>
      </c>
      <c r="H177" s="84" t="b">
        <v>0</v>
      </c>
      <c r="I177" s="84" t="b">
        <v>0</v>
      </c>
      <c r="J177" s="84" t="b">
        <v>0</v>
      </c>
      <c r="K177" s="84" t="b">
        <v>0</v>
      </c>
      <c r="L177" s="84" t="b">
        <v>0</v>
      </c>
    </row>
    <row r="178" spans="1:12" ht="15">
      <c r="A178" s="84" t="s">
        <v>951</v>
      </c>
      <c r="B178" s="84" t="s">
        <v>5689</v>
      </c>
      <c r="C178" s="84">
        <v>3</v>
      </c>
      <c r="D178" s="118">
        <v>0.0016280379618181442</v>
      </c>
      <c r="E178" s="118">
        <v>1.0582039530750886</v>
      </c>
      <c r="F178" s="84" t="s">
        <v>6061</v>
      </c>
      <c r="G178" s="84" t="b">
        <v>0</v>
      </c>
      <c r="H178" s="84" t="b">
        <v>0</v>
      </c>
      <c r="I178" s="84" t="b">
        <v>0</v>
      </c>
      <c r="J178" s="84" t="b">
        <v>0</v>
      </c>
      <c r="K178" s="84" t="b">
        <v>0</v>
      </c>
      <c r="L178" s="84" t="b">
        <v>0</v>
      </c>
    </row>
    <row r="179" spans="1:12" ht="15">
      <c r="A179" s="84" t="s">
        <v>5689</v>
      </c>
      <c r="B179" s="84" t="s">
        <v>5792</v>
      </c>
      <c r="C179" s="84">
        <v>3</v>
      </c>
      <c r="D179" s="118">
        <v>0.0016280379618181442</v>
      </c>
      <c r="E179" s="118">
        <v>2.931330716689589</v>
      </c>
      <c r="F179" s="84" t="s">
        <v>6061</v>
      </c>
      <c r="G179" s="84" t="b">
        <v>0</v>
      </c>
      <c r="H179" s="84" t="b">
        <v>0</v>
      </c>
      <c r="I179" s="84" t="b">
        <v>0</v>
      </c>
      <c r="J179" s="84" t="b">
        <v>0</v>
      </c>
      <c r="K179" s="84" t="b">
        <v>0</v>
      </c>
      <c r="L179" s="84" t="b">
        <v>0</v>
      </c>
    </row>
    <row r="180" spans="1:12" ht="15">
      <c r="A180" s="84" t="s">
        <v>5564</v>
      </c>
      <c r="B180" s="84" t="s">
        <v>5793</v>
      </c>
      <c r="C180" s="84">
        <v>3</v>
      </c>
      <c r="D180" s="118">
        <v>0.0016280379618181442</v>
      </c>
      <c r="E180" s="118">
        <v>2.5791481985782267</v>
      </c>
      <c r="F180" s="84" t="s">
        <v>6061</v>
      </c>
      <c r="G180" s="84" t="b">
        <v>0</v>
      </c>
      <c r="H180" s="84" t="b">
        <v>0</v>
      </c>
      <c r="I180" s="84" t="b">
        <v>0</v>
      </c>
      <c r="J180" s="84" t="b">
        <v>0</v>
      </c>
      <c r="K180" s="84" t="b">
        <v>0</v>
      </c>
      <c r="L180" s="84" t="b">
        <v>0</v>
      </c>
    </row>
    <row r="181" spans="1:12" ht="15">
      <c r="A181" s="84" t="s">
        <v>4752</v>
      </c>
      <c r="B181" s="84" t="s">
        <v>5800</v>
      </c>
      <c r="C181" s="84">
        <v>2</v>
      </c>
      <c r="D181" s="118">
        <v>0.0011798535481376026</v>
      </c>
      <c r="E181" s="118">
        <v>3.2323607123535703</v>
      </c>
      <c r="F181" s="84" t="s">
        <v>6061</v>
      </c>
      <c r="G181" s="84" t="b">
        <v>0</v>
      </c>
      <c r="H181" s="84" t="b">
        <v>0</v>
      </c>
      <c r="I181" s="84" t="b">
        <v>0</v>
      </c>
      <c r="J181" s="84" t="b">
        <v>0</v>
      </c>
      <c r="K181" s="84" t="b">
        <v>0</v>
      </c>
      <c r="L181" s="84" t="b">
        <v>0</v>
      </c>
    </row>
    <row r="182" spans="1:12" ht="15">
      <c r="A182" s="84" t="s">
        <v>476</v>
      </c>
      <c r="B182" s="84" t="s">
        <v>475</v>
      </c>
      <c r="C182" s="84">
        <v>2</v>
      </c>
      <c r="D182" s="118">
        <v>0.0011798535481376026</v>
      </c>
      <c r="E182" s="118">
        <v>2.931330716689589</v>
      </c>
      <c r="F182" s="84" t="s">
        <v>6061</v>
      </c>
      <c r="G182" s="84" t="b">
        <v>0</v>
      </c>
      <c r="H182" s="84" t="b">
        <v>0</v>
      </c>
      <c r="I182" s="84" t="b">
        <v>0</v>
      </c>
      <c r="J182" s="84" t="b">
        <v>0</v>
      </c>
      <c r="K182" s="84" t="b">
        <v>0</v>
      </c>
      <c r="L182" s="84" t="b">
        <v>0</v>
      </c>
    </row>
    <row r="183" spans="1:12" ht="15">
      <c r="A183" s="84" t="s">
        <v>475</v>
      </c>
      <c r="B183" s="84" t="s">
        <v>474</v>
      </c>
      <c r="C183" s="84">
        <v>2</v>
      </c>
      <c r="D183" s="118">
        <v>0.0011798535481376026</v>
      </c>
      <c r="E183" s="118">
        <v>3.2323607123535703</v>
      </c>
      <c r="F183" s="84" t="s">
        <v>6061</v>
      </c>
      <c r="G183" s="84" t="b">
        <v>0</v>
      </c>
      <c r="H183" s="84" t="b">
        <v>0</v>
      </c>
      <c r="I183" s="84" t="b">
        <v>0</v>
      </c>
      <c r="J183" s="84" t="b">
        <v>0</v>
      </c>
      <c r="K183" s="84" t="b">
        <v>0</v>
      </c>
      <c r="L183" s="84" t="b">
        <v>0</v>
      </c>
    </row>
    <row r="184" spans="1:12" ht="15">
      <c r="A184" s="84" t="s">
        <v>474</v>
      </c>
      <c r="B184" s="84" t="s">
        <v>473</v>
      </c>
      <c r="C184" s="84">
        <v>2</v>
      </c>
      <c r="D184" s="118">
        <v>0.0011798535481376026</v>
      </c>
      <c r="E184" s="118">
        <v>3.2323607123535703</v>
      </c>
      <c r="F184" s="84" t="s">
        <v>6061</v>
      </c>
      <c r="G184" s="84" t="b">
        <v>0</v>
      </c>
      <c r="H184" s="84" t="b">
        <v>0</v>
      </c>
      <c r="I184" s="84" t="b">
        <v>0</v>
      </c>
      <c r="J184" s="84" t="b">
        <v>0</v>
      </c>
      <c r="K184" s="84" t="b">
        <v>0</v>
      </c>
      <c r="L184" s="84" t="b">
        <v>0</v>
      </c>
    </row>
    <row r="185" spans="1:12" ht="15">
      <c r="A185" s="84" t="s">
        <v>473</v>
      </c>
      <c r="B185" s="84" t="s">
        <v>472</v>
      </c>
      <c r="C185" s="84">
        <v>2</v>
      </c>
      <c r="D185" s="118">
        <v>0.0011798535481376026</v>
      </c>
      <c r="E185" s="118">
        <v>3.2323607123535703</v>
      </c>
      <c r="F185" s="84" t="s">
        <v>6061</v>
      </c>
      <c r="G185" s="84" t="b">
        <v>0</v>
      </c>
      <c r="H185" s="84" t="b">
        <v>0</v>
      </c>
      <c r="I185" s="84" t="b">
        <v>0</v>
      </c>
      <c r="J185" s="84" t="b">
        <v>0</v>
      </c>
      <c r="K185" s="84" t="b">
        <v>0</v>
      </c>
      <c r="L185" s="84" t="b">
        <v>0</v>
      </c>
    </row>
    <row r="186" spans="1:12" ht="15">
      <c r="A186" s="84" t="s">
        <v>472</v>
      </c>
      <c r="B186" s="84" t="s">
        <v>471</v>
      </c>
      <c r="C186" s="84">
        <v>2</v>
      </c>
      <c r="D186" s="118">
        <v>0.0011798535481376026</v>
      </c>
      <c r="E186" s="118">
        <v>3.2323607123535703</v>
      </c>
      <c r="F186" s="84" t="s">
        <v>6061</v>
      </c>
      <c r="G186" s="84" t="b">
        <v>0</v>
      </c>
      <c r="H186" s="84" t="b">
        <v>0</v>
      </c>
      <c r="I186" s="84" t="b">
        <v>0</v>
      </c>
      <c r="J186" s="84" t="b">
        <v>0</v>
      </c>
      <c r="K186" s="84" t="b">
        <v>0</v>
      </c>
      <c r="L186" s="84" t="b">
        <v>0</v>
      </c>
    </row>
    <row r="187" spans="1:12" ht="15">
      <c r="A187" s="84" t="s">
        <v>471</v>
      </c>
      <c r="B187" s="84" t="s">
        <v>470</v>
      </c>
      <c r="C187" s="84">
        <v>2</v>
      </c>
      <c r="D187" s="118">
        <v>0.0011798535481376026</v>
      </c>
      <c r="E187" s="118">
        <v>3.2323607123535703</v>
      </c>
      <c r="F187" s="84" t="s">
        <v>6061</v>
      </c>
      <c r="G187" s="84" t="b">
        <v>0</v>
      </c>
      <c r="H187" s="84" t="b">
        <v>0</v>
      </c>
      <c r="I187" s="84" t="b">
        <v>0</v>
      </c>
      <c r="J187" s="84" t="b">
        <v>0</v>
      </c>
      <c r="K187" s="84" t="b">
        <v>0</v>
      </c>
      <c r="L187" s="84" t="b">
        <v>0</v>
      </c>
    </row>
    <row r="188" spans="1:12" ht="15">
      <c r="A188" s="84" t="s">
        <v>470</v>
      </c>
      <c r="B188" s="84" t="s">
        <v>469</v>
      </c>
      <c r="C188" s="84">
        <v>2</v>
      </c>
      <c r="D188" s="118">
        <v>0.0011798535481376026</v>
      </c>
      <c r="E188" s="118">
        <v>3.2323607123535703</v>
      </c>
      <c r="F188" s="84" t="s">
        <v>6061</v>
      </c>
      <c r="G188" s="84" t="b">
        <v>0</v>
      </c>
      <c r="H188" s="84" t="b">
        <v>0</v>
      </c>
      <c r="I188" s="84" t="b">
        <v>0</v>
      </c>
      <c r="J188" s="84" t="b">
        <v>0</v>
      </c>
      <c r="K188" s="84" t="b">
        <v>0</v>
      </c>
      <c r="L188" s="84" t="b">
        <v>0</v>
      </c>
    </row>
    <row r="189" spans="1:12" ht="15">
      <c r="A189" s="84" t="s">
        <v>4740</v>
      </c>
      <c r="B189" s="84" t="s">
        <v>5694</v>
      </c>
      <c r="C189" s="84">
        <v>2</v>
      </c>
      <c r="D189" s="118">
        <v>0.0011798535481376026</v>
      </c>
      <c r="E189" s="118">
        <v>1.7662348419353708</v>
      </c>
      <c r="F189" s="84" t="s">
        <v>6061</v>
      </c>
      <c r="G189" s="84" t="b">
        <v>0</v>
      </c>
      <c r="H189" s="84" t="b">
        <v>0</v>
      </c>
      <c r="I189" s="84" t="b">
        <v>0</v>
      </c>
      <c r="J189" s="84" t="b">
        <v>0</v>
      </c>
      <c r="K189" s="84" t="b">
        <v>0</v>
      </c>
      <c r="L189" s="84" t="b">
        <v>0</v>
      </c>
    </row>
    <row r="190" spans="1:12" ht="15">
      <c r="A190" s="84" t="s">
        <v>5695</v>
      </c>
      <c r="B190" s="84" t="s">
        <v>5810</v>
      </c>
      <c r="C190" s="84">
        <v>2</v>
      </c>
      <c r="D190" s="118">
        <v>0.0013413936585019606</v>
      </c>
      <c r="E190" s="118">
        <v>3.056269453297889</v>
      </c>
      <c r="F190" s="84" t="s">
        <v>6061</v>
      </c>
      <c r="G190" s="84" t="b">
        <v>0</v>
      </c>
      <c r="H190" s="84" t="b">
        <v>0</v>
      </c>
      <c r="I190" s="84" t="b">
        <v>0</v>
      </c>
      <c r="J190" s="84" t="b">
        <v>0</v>
      </c>
      <c r="K190" s="84" t="b">
        <v>0</v>
      </c>
      <c r="L190" s="84" t="b">
        <v>0</v>
      </c>
    </row>
    <row r="191" spans="1:12" ht="15">
      <c r="A191" s="84" t="s">
        <v>5589</v>
      </c>
      <c r="B191" s="84" t="s">
        <v>5819</v>
      </c>
      <c r="C191" s="84">
        <v>2</v>
      </c>
      <c r="D191" s="118">
        <v>0.0011798535481376026</v>
      </c>
      <c r="E191" s="118">
        <v>2.8344207036815328</v>
      </c>
      <c r="F191" s="84" t="s">
        <v>6061</v>
      </c>
      <c r="G191" s="84" t="b">
        <v>0</v>
      </c>
      <c r="H191" s="84" t="b">
        <v>0</v>
      </c>
      <c r="I191" s="84" t="b">
        <v>0</v>
      </c>
      <c r="J191" s="84" t="b">
        <v>0</v>
      </c>
      <c r="K191" s="84" t="b">
        <v>0</v>
      </c>
      <c r="L191" s="84" t="b">
        <v>0</v>
      </c>
    </row>
    <row r="192" spans="1:12" ht="15">
      <c r="A192" s="84" t="s">
        <v>5701</v>
      </c>
      <c r="B192" s="84" t="s">
        <v>4750</v>
      </c>
      <c r="C192" s="84">
        <v>2</v>
      </c>
      <c r="D192" s="118">
        <v>0.0011798535481376026</v>
      </c>
      <c r="E192" s="118">
        <v>1.977088207250264</v>
      </c>
      <c r="F192" s="84" t="s">
        <v>6061</v>
      </c>
      <c r="G192" s="84" t="b">
        <v>0</v>
      </c>
      <c r="H192" s="84" t="b">
        <v>0</v>
      </c>
      <c r="I192" s="84" t="b">
        <v>0</v>
      </c>
      <c r="J192" s="84" t="b">
        <v>0</v>
      </c>
      <c r="K192" s="84" t="b">
        <v>0</v>
      </c>
      <c r="L192" s="84" t="b">
        <v>0</v>
      </c>
    </row>
    <row r="193" spans="1:12" ht="15">
      <c r="A193" s="84" t="s">
        <v>572</v>
      </c>
      <c r="B193" s="84" t="s">
        <v>5641</v>
      </c>
      <c r="C193" s="84">
        <v>2</v>
      </c>
      <c r="D193" s="118">
        <v>0.0011798535481376026</v>
      </c>
      <c r="E193" s="118">
        <v>2.931330716689589</v>
      </c>
      <c r="F193" s="84" t="s">
        <v>6061</v>
      </c>
      <c r="G193" s="84" t="b">
        <v>0</v>
      </c>
      <c r="H193" s="84" t="b">
        <v>0</v>
      </c>
      <c r="I193" s="84" t="b">
        <v>0</v>
      </c>
      <c r="J193" s="84" t="b">
        <v>0</v>
      </c>
      <c r="K193" s="84" t="b">
        <v>0</v>
      </c>
      <c r="L193" s="84" t="b">
        <v>0</v>
      </c>
    </row>
    <row r="194" spans="1:12" ht="15">
      <c r="A194" s="84" t="s">
        <v>5641</v>
      </c>
      <c r="B194" s="84" t="s">
        <v>5829</v>
      </c>
      <c r="C194" s="84">
        <v>2</v>
      </c>
      <c r="D194" s="118">
        <v>0.0011798535481376026</v>
      </c>
      <c r="E194" s="118">
        <v>2.931330716689589</v>
      </c>
      <c r="F194" s="84" t="s">
        <v>6061</v>
      </c>
      <c r="G194" s="84" t="b">
        <v>0</v>
      </c>
      <c r="H194" s="84" t="b">
        <v>0</v>
      </c>
      <c r="I194" s="84" t="b">
        <v>0</v>
      </c>
      <c r="J194" s="84" t="b">
        <v>0</v>
      </c>
      <c r="K194" s="84" t="b">
        <v>0</v>
      </c>
      <c r="L194" s="84" t="b">
        <v>0</v>
      </c>
    </row>
    <row r="195" spans="1:12" ht="15">
      <c r="A195" s="84" t="s">
        <v>5829</v>
      </c>
      <c r="B195" s="84" t="s">
        <v>5574</v>
      </c>
      <c r="C195" s="84">
        <v>2</v>
      </c>
      <c r="D195" s="118">
        <v>0.0011798535481376026</v>
      </c>
      <c r="E195" s="118">
        <v>2.6882926680032946</v>
      </c>
      <c r="F195" s="84" t="s">
        <v>6061</v>
      </c>
      <c r="G195" s="84" t="b">
        <v>0</v>
      </c>
      <c r="H195" s="84" t="b">
        <v>0</v>
      </c>
      <c r="I195" s="84" t="b">
        <v>0</v>
      </c>
      <c r="J195" s="84" t="b">
        <v>0</v>
      </c>
      <c r="K195" s="84" t="b">
        <v>0</v>
      </c>
      <c r="L195" s="84" t="b">
        <v>0</v>
      </c>
    </row>
    <row r="196" spans="1:12" ht="15">
      <c r="A196" s="84" t="s">
        <v>5574</v>
      </c>
      <c r="B196" s="84" t="s">
        <v>5705</v>
      </c>
      <c r="C196" s="84">
        <v>2</v>
      </c>
      <c r="D196" s="118">
        <v>0.0011798535481376026</v>
      </c>
      <c r="E196" s="118">
        <v>2.5122014089476132</v>
      </c>
      <c r="F196" s="84" t="s">
        <v>6061</v>
      </c>
      <c r="G196" s="84" t="b">
        <v>0</v>
      </c>
      <c r="H196" s="84" t="b">
        <v>0</v>
      </c>
      <c r="I196" s="84" t="b">
        <v>0</v>
      </c>
      <c r="J196" s="84" t="b">
        <v>0</v>
      </c>
      <c r="K196" s="84" t="b">
        <v>0</v>
      </c>
      <c r="L196" s="84" t="b">
        <v>0</v>
      </c>
    </row>
    <row r="197" spans="1:12" ht="15">
      <c r="A197" s="84" t="s">
        <v>5705</v>
      </c>
      <c r="B197" s="84" t="s">
        <v>5565</v>
      </c>
      <c r="C197" s="84">
        <v>2</v>
      </c>
      <c r="D197" s="118">
        <v>0.0011798535481376026</v>
      </c>
      <c r="E197" s="118">
        <v>2.5122014089476132</v>
      </c>
      <c r="F197" s="84" t="s">
        <v>6061</v>
      </c>
      <c r="G197" s="84" t="b">
        <v>0</v>
      </c>
      <c r="H197" s="84" t="b">
        <v>0</v>
      </c>
      <c r="I197" s="84" t="b">
        <v>0</v>
      </c>
      <c r="J197" s="84" t="b">
        <v>0</v>
      </c>
      <c r="K197" s="84" t="b">
        <v>0</v>
      </c>
      <c r="L197" s="84" t="b">
        <v>0</v>
      </c>
    </row>
    <row r="198" spans="1:12" ht="15">
      <c r="A198" s="84" t="s">
        <v>5565</v>
      </c>
      <c r="B198" s="84" t="s">
        <v>5591</v>
      </c>
      <c r="C198" s="84">
        <v>2</v>
      </c>
      <c r="D198" s="118">
        <v>0.0011798535481376026</v>
      </c>
      <c r="E198" s="118">
        <v>2.2903526593312566</v>
      </c>
      <c r="F198" s="84" t="s">
        <v>6061</v>
      </c>
      <c r="G198" s="84" t="b">
        <v>0</v>
      </c>
      <c r="H198" s="84" t="b">
        <v>0</v>
      </c>
      <c r="I198" s="84" t="b">
        <v>0</v>
      </c>
      <c r="J198" s="84" t="b">
        <v>0</v>
      </c>
      <c r="K198" s="84" t="b">
        <v>0</v>
      </c>
      <c r="L198" s="84" t="b">
        <v>0</v>
      </c>
    </row>
    <row r="199" spans="1:12" ht="15">
      <c r="A199" s="84" t="s">
        <v>5591</v>
      </c>
      <c r="B199" s="84" t="s">
        <v>5642</v>
      </c>
      <c r="C199" s="84">
        <v>2</v>
      </c>
      <c r="D199" s="118">
        <v>0.0011798535481376026</v>
      </c>
      <c r="E199" s="118">
        <v>2.5333907080175515</v>
      </c>
      <c r="F199" s="84" t="s">
        <v>6061</v>
      </c>
      <c r="G199" s="84" t="b">
        <v>0</v>
      </c>
      <c r="H199" s="84" t="b">
        <v>0</v>
      </c>
      <c r="I199" s="84" t="b">
        <v>0</v>
      </c>
      <c r="J199" s="84" t="b">
        <v>0</v>
      </c>
      <c r="K199" s="84" t="b">
        <v>0</v>
      </c>
      <c r="L199" s="84" t="b">
        <v>0</v>
      </c>
    </row>
    <row r="200" spans="1:12" ht="15">
      <c r="A200" s="84" t="s">
        <v>5642</v>
      </c>
      <c r="B200" s="84" t="s">
        <v>5830</v>
      </c>
      <c r="C200" s="84">
        <v>2</v>
      </c>
      <c r="D200" s="118">
        <v>0.0011798535481376026</v>
      </c>
      <c r="E200" s="118">
        <v>2.931330716689589</v>
      </c>
      <c r="F200" s="84" t="s">
        <v>6061</v>
      </c>
      <c r="G200" s="84" t="b">
        <v>0</v>
      </c>
      <c r="H200" s="84" t="b">
        <v>0</v>
      </c>
      <c r="I200" s="84" t="b">
        <v>0</v>
      </c>
      <c r="J200" s="84" t="b">
        <v>0</v>
      </c>
      <c r="K200" s="84" t="b">
        <v>0</v>
      </c>
      <c r="L200" s="84" t="b">
        <v>0</v>
      </c>
    </row>
    <row r="201" spans="1:12" ht="15">
      <c r="A201" s="84" t="s">
        <v>5830</v>
      </c>
      <c r="B201" s="84" t="s">
        <v>5831</v>
      </c>
      <c r="C201" s="84">
        <v>2</v>
      </c>
      <c r="D201" s="118">
        <v>0.0011798535481376026</v>
      </c>
      <c r="E201" s="118">
        <v>3.2323607123535703</v>
      </c>
      <c r="F201" s="84" t="s">
        <v>6061</v>
      </c>
      <c r="G201" s="84" t="b">
        <v>0</v>
      </c>
      <c r="H201" s="84" t="b">
        <v>0</v>
      </c>
      <c r="I201" s="84" t="b">
        <v>0</v>
      </c>
      <c r="J201" s="84" t="b">
        <v>0</v>
      </c>
      <c r="K201" s="84" t="b">
        <v>0</v>
      </c>
      <c r="L201" s="84" t="b">
        <v>0</v>
      </c>
    </row>
    <row r="202" spans="1:12" ht="15">
      <c r="A202" s="84" t="s">
        <v>5831</v>
      </c>
      <c r="B202" s="84" t="s">
        <v>5832</v>
      </c>
      <c r="C202" s="84">
        <v>2</v>
      </c>
      <c r="D202" s="118">
        <v>0.0011798535481376026</v>
      </c>
      <c r="E202" s="118">
        <v>3.2323607123535703</v>
      </c>
      <c r="F202" s="84" t="s">
        <v>6061</v>
      </c>
      <c r="G202" s="84" t="b">
        <v>0</v>
      </c>
      <c r="H202" s="84" t="b">
        <v>0</v>
      </c>
      <c r="I202" s="84" t="b">
        <v>0</v>
      </c>
      <c r="J202" s="84" t="b">
        <v>0</v>
      </c>
      <c r="K202" s="84" t="b">
        <v>0</v>
      </c>
      <c r="L202" s="84" t="b">
        <v>0</v>
      </c>
    </row>
    <row r="203" spans="1:12" ht="15">
      <c r="A203" s="84" t="s">
        <v>5832</v>
      </c>
      <c r="B203" s="84" t="s">
        <v>951</v>
      </c>
      <c r="C203" s="84">
        <v>2</v>
      </c>
      <c r="D203" s="118">
        <v>0.0011798535481376026</v>
      </c>
      <c r="E203" s="118">
        <v>1.196930974169022</v>
      </c>
      <c r="F203" s="84" t="s">
        <v>6061</v>
      </c>
      <c r="G203" s="84" t="b">
        <v>0</v>
      </c>
      <c r="H203" s="84" t="b">
        <v>0</v>
      </c>
      <c r="I203" s="84" t="b">
        <v>0</v>
      </c>
      <c r="J203" s="84" t="b">
        <v>0</v>
      </c>
      <c r="K203" s="84" t="b">
        <v>0</v>
      </c>
      <c r="L203" s="84" t="b">
        <v>0</v>
      </c>
    </row>
    <row r="204" spans="1:12" ht="15">
      <c r="A204" s="84" t="s">
        <v>422</v>
      </c>
      <c r="B204" s="84" t="s">
        <v>565</v>
      </c>
      <c r="C204" s="84">
        <v>2</v>
      </c>
      <c r="D204" s="118">
        <v>0.0011798535481376026</v>
      </c>
      <c r="E204" s="118">
        <v>3.2323607123535703</v>
      </c>
      <c r="F204" s="84" t="s">
        <v>6061</v>
      </c>
      <c r="G204" s="84" t="b">
        <v>0</v>
      </c>
      <c r="H204" s="84" t="b">
        <v>0</v>
      </c>
      <c r="I204" s="84" t="b">
        <v>0</v>
      </c>
      <c r="J204" s="84" t="b">
        <v>0</v>
      </c>
      <c r="K204" s="84" t="b">
        <v>0</v>
      </c>
      <c r="L204" s="84" t="b">
        <v>0</v>
      </c>
    </row>
    <row r="205" spans="1:12" ht="15">
      <c r="A205" s="84" t="s">
        <v>4743</v>
      </c>
      <c r="B205" s="84" t="s">
        <v>5699</v>
      </c>
      <c r="C205" s="84">
        <v>2</v>
      </c>
      <c r="D205" s="118">
        <v>0.0011798535481376026</v>
      </c>
      <c r="E205" s="118">
        <v>1.9955716129442773</v>
      </c>
      <c r="F205" s="84" t="s">
        <v>6061</v>
      </c>
      <c r="G205" s="84" t="b">
        <v>0</v>
      </c>
      <c r="H205" s="84" t="b">
        <v>0</v>
      </c>
      <c r="I205" s="84" t="b">
        <v>0</v>
      </c>
      <c r="J205" s="84" t="b">
        <v>0</v>
      </c>
      <c r="K205" s="84" t="b">
        <v>0</v>
      </c>
      <c r="L205" s="84" t="b">
        <v>0</v>
      </c>
    </row>
    <row r="206" spans="1:12" ht="15">
      <c r="A206" s="84" t="s">
        <v>5841</v>
      </c>
      <c r="B206" s="84" t="s">
        <v>4770</v>
      </c>
      <c r="C206" s="84">
        <v>2</v>
      </c>
      <c r="D206" s="118">
        <v>0.0011798535481376026</v>
      </c>
      <c r="E206" s="118">
        <v>2.931330716689589</v>
      </c>
      <c r="F206" s="84" t="s">
        <v>6061</v>
      </c>
      <c r="G206" s="84" t="b">
        <v>0</v>
      </c>
      <c r="H206" s="84" t="b">
        <v>0</v>
      </c>
      <c r="I206" s="84" t="b">
        <v>0</v>
      </c>
      <c r="J206" s="84" t="b">
        <v>0</v>
      </c>
      <c r="K206" s="84" t="b">
        <v>0</v>
      </c>
      <c r="L206" s="84" t="b">
        <v>0</v>
      </c>
    </row>
    <row r="207" spans="1:12" ht="15">
      <c r="A207" s="84" t="s">
        <v>4770</v>
      </c>
      <c r="B207" s="84" t="s">
        <v>5700</v>
      </c>
      <c r="C207" s="84">
        <v>2</v>
      </c>
      <c r="D207" s="118">
        <v>0.0011798535481376026</v>
      </c>
      <c r="E207" s="118">
        <v>2.7552394576339077</v>
      </c>
      <c r="F207" s="84" t="s">
        <v>6061</v>
      </c>
      <c r="G207" s="84" t="b">
        <v>0</v>
      </c>
      <c r="H207" s="84" t="b">
        <v>0</v>
      </c>
      <c r="I207" s="84" t="b">
        <v>0</v>
      </c>
      <c r="J207" s="84" t="b">
        <v>0</v>
      </c>
      <c r="K207" s="84" t="b">
        <v>0</v>
      </c>
      <c r="L207" s="84" t="b">
        <v>0</v>
      </c>
    </row>
    <row r="208" spans="1:12" ht="15">
      <c r="A208" s="84" t="s">
        <v>5700</v>
      </c>
      <c r="B208" s="84" t="s">
        <v>5716</v>
      </c>
      <c r="C208" s="84">
        <v>2</v>
      </c>
      <c r="D208" s="118">
        <v>0.0011798535481376026</v>
      </c>
      <c r="E208" s="118">
        <v>3.056269453297889</v>
      </c>
      <c r="F208" s="84" t="s">
        <v>6061</v>
      </c>
      <c r="G208" s="84" t="b">
        <v>0</v>
      </c>
      <c r="H208" s="84" t="b">
        <v>0</v>
      </c>
      <c r="I208" s="84" t="b">
        <v>0</v>
      </c>
      <c r="J208" s="84" t="b">
        <v>0</v>
      </c>
      <c r="K208" s="84" t="b">
        <v>0</v>
      </c>
      <c r="L208" s="84" t="b">
        <v>0</v>
      </c>
    </row>
    <row r="209" spans="1:12" ht="15">
      <c r="A209" s="84" t="s">
        <v>5716</v>
      </c>
      <c r="B209" s="84" t="s">
        <v>4768</v>
      </c>
      <c r="C209" s="84">
        <v>2</v>
      </c>
      <c r="D209" s="118">
        <v>0.0011798535481376026</v>
      </c>
      <c r="E209" s="118">
        <v>2.8344207036815328</v>
      </c>
      <c r="F209" s="84" t="s">
        <v>6061</v>
      </c>
      <c r="G209" s="84" t="b">
        <v>0</v>
      </c>
      <c r="H209" s="84" t="b">
        <v>0</v>
      </c>
      <c r="I209" s="84" t="b">
        <v>0</v>
      </c>
      <c r="J209" s="84" t="b">
        <v>0</v>
      </c>
      <c r="K209" s="84" t="b">
        <v>0</v>
      </c>
      <c r="L209" s="84" t="b">
        <v>0</v>
      </c>
    </row>
    <row r="210" spans="1:12" ht="15">
      <c r="A210" s="84" t="s">
        <v>4768</v>
      </c>
      <c r="B210" s="84" t="s">
        <v>5842</v>
      </c>
      <c r="C210" s="84">
        <v>2</v>
      </c>
      <c r="D210" s="118">
        <v>0.0011798535481376026</v>
      </c>
      <c r="E210" s="118">
        <v>2.7552394576339077</v>
      </c>
      <c r="F210" s="84" t="s">
        <v>6061</v>
      </c>
      <c r="G210" s="84" t="b">
        <v>0</v>
      </c>
      <c r="H210" s="84" t="b">
        <v>0</v>
      </c>
      <c r="I210" s="84" t="b">
        <v>0</v>
      </c>
      <c r="J210" s="84" t="b">
        <v>0</v>
      </c>
      <c r="K210" s="84" t="b">
        <v>0</v>
      </c>
      <c r="L210" s="84" t="b">
        <v>0</v>
      </c>
    </row>
    <row r="211" spans="1:12" ht="15">
      <c r="A211" s="84" t="s">
        <v>5842</v>
      </c>
      <c r="B211" s="84" t="s">
        <v>5843</v>
      </c>
      <c r="C211" s="84">
        <v>2</v>
      </c>
      <c r="D211" s="118">
        <v>0.0011798535481376026</v>
      </c>
      <c r="E211" s="118">
        <v>3.2323607123535703</v>
      </c>
      <c r="F211" s="84" t="s">
        <v>6061</v>
      </c>
      <c r="G211" s="84" t="b">
        <v>0</v>
      </c>
      <c r="H211" s="84" t="b">
        <v>0</v>
      </c>
      <c r="I211" s="84" t="b">
        <v>0</v>
      </c>
      <c r="J211" s="84" t="b">
        <v>0</v>
      </c>
      <c r="K211" s="84" t="b">
        <v>0</v>
      </c>
      <c r="L211" s="84" t="b">
        <v>0</v>
      </c>
    </row>
    <row r="212" spans="1:12" ht="15">
      <c r="A212" s="84" t="s">
        <v>5843</v>
      </c>
      <c r="B212" s="84" t="s">
        <v>5844</v>
      </c>
      <c r="C212" s="84">
        <v>2</v>
      </c>
      <c r="D212" s="118">
        <v>0.0011798535481376026</v>
      </c>
      <c r="E212" s="118">
        <v>3.2323607123535703</v>
      </c>
      <c r="F212" s="84" t="s">
        <v>6061</v>
      </c>
      <c r="G212" s="84" t="b">
        <v>0</v>
      </c>
      <c r="H212" s="84" t="b">
        <v>0</v>
      </c>
      <c r="I212" s="84" t="b">
        <v>0</v>
      </c>
      <c r="J212" s="84" t="b">
        <v>0</v>
      </c>
      <c r="K212" s="84" t="b">
        <v>0</v>
      </c>
      <c r="L212" s="84" t="b">
        <v>0</v>
      </c>
    </row>
    <row r="213" spans="1:12" ht="15">
      <c r="A213" s="84" t="s">
        <v>5845</v>
      </c>
      <c r="B213" s="84" t="s">
        <v>5846</v>
      </c>
      <c r="C213" s="84">
        <v>2</v>
      </c>
      <c r="D213" s="118">
        <v>0.0011798535481376026</v>
      </c>
      <c r="E213" s="118">
        <v>3.2323607123535703</v>
      </c>
      <c r="F213" s="84" t="s">
        <v>6061</v>
      </c>
      <c r="G213" s="84" t="b">
        <v>0</v>
      </c>
      <c r="H213" s="84" t="b">
        <v>0</v>
      </c>
      <c r="I213" s="84" t="b">
        <v>0</v>
      </c>
      <c r="J213" s="84" t="b">
        <v>0</v>
      </c>
      <c r="K213" s="84" t="b">
        <v>1</v>
      </c>
      <c r="L213" s="84" t="b">
        <v>0</v>
      </c>
    </row>
    <row r="214" spans="1:12" ht="15">
      <c r="A214" s="84" t="s">
        <v>5846</v>
      </c>
      <c r="B214" s="84" t="s">
        <v>5644</v>
      </c>
      <c r="C214" s="84">
        <v>2</v>
      </c>
      <c r="D214" s="118">
        <v>0.0011798535481376026</v>
      </c>
      <c r="E214" s="118">
        <v>2.931330716689589</v>
      </c>
      <c r="F214" s="84" t="s">
        <v>6061</v>
      </c>
      <c r="G214" s="84" t="b">
        <v>0</v>
      </c>
      <c r="H214" s="84" t="b">
        <v>1</v>
      </c>
      <c r="I214" s="84" t="b">
        <v>0</v>
      </c>
      <c r="J214" s="84" t="b">
        <v>0</v>
      </c>
      <c r="K214" s="84" t="b">
        <v>0</v>
      </c>
      <c r="L214" s="84" t="b">
        <v>0</v>
      </c>
    </row>
    <row r="215" spans="1:12" ht="15">
      <c r="A215" s="84" t="s">
        <v>5644</v>
      </c>
      <c r="B215" s="84" t="s">
        <v>5645</v>
      </c>
      <c r="C215" s="84">
        <v>2</v>
      </c>
      <c r="D215" s="118">
        <v>0.0011798535481376026</v>
      </c>
      <c r="E215" s="118">
        <v>2.6303007210256077</v>
      </c>
      <c r="F215" s="84" t="s">
        <v>6061</v>
      </c>
      <c r="G215" s="84" t="b">
        <v>0</v>
      </c>
      <c r="H215" s="84" t="b">
        <v>0</v>
      </c>
      <c r="I215" s="84" t="b">
        <v>0</v>
      </c>
      <c r="J215" s="84" t="b">
        <v>0</v>
      </c>
      <c r="K215" s="84" t="b">
        <v>0</v>
      </c>
      <c r="L215" s="84" t="b">
        <v>0</v>
      </c>
    </row>
    <row r="216" spans="1:12" ht="15">
      <c r="A216" s="84" t="s">
        <v>5645</v>
      </c>
      <c r="B216" s="84" t="s">
        <v>5590</v>
      </c>
      <c r="C216" s="84">
        <v>2</v>
      </c>
      <c r="D216" s="118">
        <v>0.0011798535481376026</v>
      </c>
      <c r="E216" s="118">
        <v>2.5333907080175515</v>
      </c>
      <c r="F216" s="84" t="s">
        <v>6061</v>
      </c>
      <c r="G216" s="84" t="b">
        <v>0</v>
      </c>
      <c r="H216" s="84" t="b">
        <v>0</v>
      </c>
      <c r="I216" s="84" t="b">
        <v>0</v>
      </c>
      <c r="J216" s="84" t="b">
        <v>0</v>
      </c>
      <c r="K216" s="84" t="b">
        <v>0</v>
      </c>
      <c r="L216" s="84" t="b">
        <v>0</v>
      </c>
    </row>
    <row r="217" spans="1:12" ht="15">
      <c r="A217" s="84" t="s">
        <v>5590</v>
      </c>
      <c r="B217" s="84" t="s">
        <v>5847</v>
      </c>
      <c r="C217" s="84">
        <v>2</v>
      </c>
      <c r="D217" s="118">
        <v>0.0011798535481376026</v>
      </c>
      <c r="E217" s="118">
        <v>2.931330716689589</v>
      </c>
      <c r="F217" s="84" t="s">
        <v>6061</v>
      </c>
      <c r="G217" s="84" t="b">
        <v>0</v>
      </c>
      <c r="H217" s="84" t="b">
        <v>0</v>
      </c>
      <c r="I217" s="84" t="b">
        <v>0</v>
      </c>
      <c r="J217" s="84" t="b">
        <v>0</v>
      </c>
      <c r="K217" s="84" t="b">
        <v>0</v>
      </c>
      <c r="L217" s="84" t="b">
        <v>0</v>
      </c>
    </row>
    <row r="218" spans="1:12" ht="15">
      <c r="A218" s="84" t="s">
        <v>5847</v>
      </c>
      <c r="B218" s="84" t="s">
        <v>5848</v>
      </c>
      <c r="C218" s="84">
        <v>2</v>
      </c>
      <c r="D218" s="118">
        <v>0.0011798535481376026</v>
      </c>
      <c r="E218" s="118">
        <v>3.2323607123535703</v>
      </c>
      <c r="F218" s="84" t="s">
        <v>6061</v>
      </c>
      <c r="G218" s="84" t="b">
        <v>0</v>
      </c>
      <c r="H218" s="84" t="b">
        <v>0</v>
      </c>
      <c r="I218" s="84" t="b">
        <v>0</v>
      </c>
      <c r="J218" s="84" t="b">
        <v>0</v>
      </c>
      <c r="K218" s="84" t="b">
        <v>0</v>
      </c>
      <c r="L218" s="84" t="b">
        <v>0</v>
      </c>
    </row>
    <row r="219" spans="1:12" ht="15">
      <c r="A219" s="84" t="s">
        <v>5848</v>
      </c>
      <c r="B219" s="84" t="s">
        <v>4766</v>
      </c>
      <c r="C219" s="84">
        <v>2</v>
      </c>
      <c r="D219" s="118">
        <v>0.0011798535481376026</v>
      </c>
      <c r="E219" s="118">
        <v>2.2781182029142455</v>
      </c>
      <c r="F219" s="84" t="s">
        <v>6061</v>
      </c>
      <c r="G219" s="84" t="b">
        <v>0</v>
      </c>
      <c r="H219" s="84" t="b">
        <v>0</v>
      </c>
      <c r="I219" s="84" t="b">
        <v>0</v>
      </c>
      <c r="J219" s="84" t="b">
        <v>0</v>
      </c>
      <c r="K219" s="84" t="b">
        <v>0</v>
      </c>
      <c r="L219" s="84" t="b">
        <v>0</v>
      </c>
    </row>
    <row r="220" spans="1:12" ht="15">
      <c r="A220" s="84" t="s">
        <v>4766</v>
      </c>
      <c r="B220" s="84" t="s">
        <v>5849</v>
      </c>
      <c r="C220" s="84">
        <v>2</v>
      </c>
      <c r="D220" s="118">
        <v>0.0011798535481376026</v>
      </c>
      <c r="E220" s="118">
        <v>2.2781182029142455</v>
      </c>
      <c r="F220" s="84" t="s">
        <v>6061</v>
      </c>
      <c r="G220" s="84" t="b">
        <v>0</v>
      </c>
      <c r="H220" s="84" t="b">
        <v>0</v>
      </c>
      <c r="I220" s="84" t="b">
        <v>0</v>
      </c>
      <c r="J220" s="84" t="b">
        <v>0</v>
      </c>
      <c r="K220" s="84" t="b">
        <v>0</v>
      </c>
      <c r="L220" s="84" t="b">
        <v>0</v>
      </c>
    </row>
    <row r="221" spans="1:12" ht="15">
      <c r="A221" s="84" t="s">
        <v>5849</v>
      </c>
      <c r="B221" s="84" t="s">
        <v>5850</v>
      </c>
      <c r="C221" s="84">
        <v>2</v>
      </c>
      <c r="D221" s="118">
        <v>0.0011798535481376026</v>
      </c>
      <c r="E221" s="118">
        <v>3.2323607123535703</v>
      </c>
      <c r="F221" s="84" t="s">
        <v>6061</v>
      </c>
      <c r="G221" s="84" t="b">
        <v>0</v>
      </c>
      <c r="H221" s="84" t="b">
        <v>0</v>
      </c>
      <c r="I221" s="84" t="b">
        <v>0</v>
      </c>
      <c r="J221" s="84" t="b">
        <v>0</v>
      </c>
      <c r="K221" s="84" t="b">
        <v>0</v>
      </c>
      <c r="L221" s="84" t="b">
        <v>0</v>
      </c>
    </row>
    <row r="222" spans="1:12" ht="15">
      <c r="A222" s="84" t="s">
        <v>5850</v>
      </c>
      <c r="B222" s="84" t="s">
        <v>5646</v>
      </c>
      <c r="C222" s="84">
        <v>2</v>
      </c>
      <c r="D222" s="118">
        <v>0.0011798535481376026</v>
      </c>
      <c r="E222" s="118">
        <v>2.931330716689589</v>
      </c>
      <c r="F222" s="84" t="s">
        <v>6061</v>
      </c>
      <c r="G222" s="84" t="b">
        <v>0</v>
      </c>
      <c r="H222" s="84" t="b">
        <v>0</v>
      </c>
      <c r="I222" s="84" t="b">
        <v>0</v>
      </c>
      <c r="J222" s="84" t="b">
        <v>0</v>
      </c>
      <c r="K222" s="84" t="b">
        <v>0</v>
      </c>
      <c r="L222" s="84" t="b">
        <v>0</v>
      </c>
    </row>
    <row r="223" spans="1:12" ht="15">
      <c r="A223" s="84" t="s">
        <v>5646</v>
      </c>
      <c r="B223" s="84" t="s">
        <v>5851</v>
      </c>
      <c r="C223" s="84">
        <v>2</v>
      </c>
      <c r="D223" s="118">
        <v>0.0011798535481376026</v>
      </c>
      <c r="E223" s="118">
        <v>2.931330716689589</v>
      </c>
      <c r="F223" s="84" t="s">
        <v>6061</v>
      </c>
      <c r="G223" s="84" t="b">
        <v>0</v>
      </c>
      <c r="H223" s="84" t="b">
        <v>0</v>
      </c>
      <c r="I223" s="84" t="b">
        <v>0</v>
      </c>
      <c r="J223" s="84" t="b">
        <v>0</v>
      </c>
      <c r="K223" s="84" t="b">
        <v>0</v>
      </c>
      <c r="L223" s="84" t="b">
        <v>0</v>
      </c>
    </row>
    <row r="224" spans="1:12" ht="15">
      <c r="A224" s="84" t="s">
        <v>5851</v>
      </c>
      <c r="B224" s="84" t="s">
        <v>4770</v>
      </c>
      <c r="C224" s="84">
        <v>2</v>
      </c>
      <c r="D224" s="118">
        <v>0.0011798535481376026</v>
      </c>
      <c r="E224" s="118">
        <v>2.931330716689589</v>
      </c>
      <c r="F224" s="84" t="s">
        <v>6061</v>
      </c>
      <c r="G224" s="84" t="b">
        <v>0</v>
      </c>
      <c r="H224" s="84" t="b">
        <v>0</v>
      </c>
      <c r="I224" s="84" t="b">
        <v>0</v>
      </c>
      <c r="J224" s="84" t="b">
        <v>0</v>
      </c>
      <c r="K224" s="84" t="b">
        <v>0</v>
      </c>
      <c r="L224" s="84" t="b">
        <v>0</v>
      </c>
    </row>
    <row r="225" spans="1:12" ht="15">
      <c r="A225" s="84" t="s">
        <v>4770</v>
      </c>
      <c r="B225" s="84" t="s">
        <v>5852</v>
      </c>
      <c r="C225" s="84">
        <v>2</v>
      </c>
      <c r="D225" s="118">
        <v>0.0011798535481376026</v>
      </c>
      <c r="E225" s="118">
        <v>2.931330716689589</v>
      </c>
      <c r="F225" s="84" t="s">
        <v>6061</v>
      </c>
      <c r="G225" s="84" t="b">
        <v>0</v>
      </c>
      <c r="H225" s="84" t="b">
        <v>0</v>
      </c>
      <c r="I225" s="84" t="b">
        <v>0</v>
      </c>
      <c r="J225" s="84" t="b">
        <v>0</v>
      </c>
      <c r="K225" s="84" t="b">
        <v>0</v>
      </c>
      <c r="L225" s="84" t="b">
        <v>0</v>
      </c>
    </row>
    <row r="226" spans="1:12" ht="15">
      <c r="A226" s="84" t="s">
        <v>5852</v>
      </c>
      <c r="B226" s="84" t="s">
        <v>5559</v>
      </c>
      <c r="C226" s="84">
        <v>2</v>
      </c>
      <c r="D226" s="118">
        <v>0.0011798535481376026</v>
      </c>
      <c r="E226" s="118">
        <v>2.5791481985782263</v>
      </c>
      <c r="F226" s="84" t="s">
        <v>6061</v>
      </c>
      <c r="G226" s="84" t="b">
        <v>0</v>
      </c>
      <c r="H226" s="84" t="b">
        <v>0</v>
      </c>
      <c r="I226" s="84" t="b">
        <v>0</v>
      </c>
      <c r="J226" s="84" t="b">
        <v>0</v>
      </c>
      <c r="K226" s="84" t="b">
        <v>0</v>
      </c>
      <c r="L226" s="84" t="b">
        <v>0</v>
      </c>
    </row>
    <row r="227" spans="1:12" ht="15">
      <c r="A227" s="84" t="s">
        <v>5853</v>
      </c>
      <c r="B227" s="84" t="s">
        <v>5854</v>
      </c>
      <c r="C227" s="84">
        <v>2</v>
      </c>
      <c r="D227" s="118">
        <v>0.0011798535481376026</v>
      </c>
      <c r="E227" s="118">
        <v>3.2323607123535703</v>
      </c>
      <c r="F227" s="84" t="s">
        <v>6061</v>
      </c>
      <c r="G227" s="84" t="b">
        <v>0</v>
      </c>
      <c r="H227" s="84" t="b">
        <v>0</v>
      </c>
      <c r="I227" s="84" t="b">
        <v>0</v>
      </c>
      <c r="J227" s="84" t="b">
        <v>0</v>
      </c>
      <c r="K227" s="84" t="b">
        <v>0</v>
      </c>
      <c r="L227" s="84" t="b">
        <v>0</v>
      </c>
    </row>
    <row r="228" spans="1:12" ht="15">
      <c r="A228" s="84" t="s">
        <v>4768</v>
      </c>
      <c r="B228" s="84" t="s">
        <v>5855</v>
      </c>
      <c r="C228" s="84">
        <v>2</v>
      </c>
      <c r="D228" s="118">
        <v>0.0011798535481376026</v>
      </c>
      <c r="E228" s="118">
        <v>2.7552394576339077</v>
      </c>
      <c r="F228" s="84" t="s">
        <v>6061</v>
      </c>
      <c r="G228" s="84" t="b">
        <v>0</v>
      </c>
      <c r="H228" s="84" t="b">
        <v>0</v>
      </c>
      <c r="I228" s="84" t="b">
        <v>0</v>
      </c>
      <c r="J228" s="84" t="b">
        <v>0</v>
      </c>
      <c r="K228" s="84" t="b">
        <v>0</v>
      </c>
      <c r="L228" s="84" t="b">
        <v>0</v>
      </c>
    </row>
    <row r="229" spans="1:12" ht="15">
      <c r="A229" s="84" t="s">
        <v>5855</v>
      </c>
      <c r="B229" s="84" t="s">
        <v>5856</v>
      </c>
      <c r="C229" s="84">
        <v>2</v>
      </c>
      <c r="D229" s="118">
        <v>0.0011798535481376026</v>
      </c>
      <c r="E229" s="118">
        <v>3.2323607123535703</v>
      </c>
      <c r="F229" s="84" t="s">
        <v>6061</v>
      </c>
      <c r="G229" s="84" t="b">
        <v>0</v>
      </c>
      <c r="H229" s="84" t="b">
        <v>0</v>
      </c>
      <c r="I229" s="84" t="b">
        <v>0</v>
      </c>
      <c r="J229" s="84" t="b">
        <v>0</v>
      </c>
      <c r="K229" s="84" t="b">
        <v>0</v>
      </c>
      <c r="L229" s="84" t="b">
        <v>0</v>
      </c>
    </row>
    <row r="230" spans="1:12" ht="15">
      <c r="A230" s="84" t="s">
        <v>5856</v>
      </c>
      <c r="B230" s="84" t="s">
        <v>4774</v>
      </c>
      <c r="C230" s="84">
        <v>2</v>
      </c>
      <c r="D230" s="118">
        <v>0.0011798535481376026</v>
      </c>
      <c r="E230" s="118">
        <v>2.931330716689589</v>
      </c>
      <c r="F230" s="84" t="s">
        <v>6061</v>
      </c>
      <c r="G230" s="84" t="b">
        <v>0</v>
      </c>
      <c r="H230" s="84" t="b">
        <v>0</v>
      </c>
      <c r="I230" s="84" t="b">
        <v>0</v>
      </c>
      <c r="J230" s="84" t="b">
        <v>0</v>
      </c>
      <c r="K230" s="84" t="b">
        <v>0</v>
      </c>
      <c r="L230" s="84" t="b">
        <v>0</v>
      </c>
    </row>
    <row r="231" spans="1:12" ht="15">
      <c r="A231" s="84" t="s">
        <v>4774</v>
      </c>
      <c r="B231" s="84" t="s">
        <v>5857</v>
      </c>
      <c r="C231" s="84">
        <v>2</v>
      </c>
      <c r="D231" s="118">
        <v>0.0011798535481376026</v>
      </c>
      <c r="E231" s="118">
        <v>2.931330716689589</v>
      </c>
      <c r="F231" s="84" t="s">
        <v>6061</v>
      </c>
      <c r="G231" s="84" t="b">
        <v>0</v>
      </c>
      <c r="H231" s="84" t="b">
        <v>0</v>
      </c>
      <c r="I231" s="84" t="b">
        <v>0</v>
      </c>
      <c r="J231" s="84" t="b">
        <v>0</v>
      </c>
      <c r="K231" s="84" t="b">
        <v>0</v>
      </c>
      <c r="L231" s="84" t="b">
        <v>0</v>
      </c>
    </row>
    <row r="232" spans="1:12" ht="15">
      <c r="A232" s="84" t="s">
        <v>5857</v>
      </c>
      <c r="B232" s="84" t="s">
        <v>5647</v>
      </c>
      <c r="C232" s="84">
        <v>2</v>
      </c>
      <c r="D232" s="118">
        <v>0.0011798535481376026</v>
      </c>
      <c r="E232" s="118">
        <v>2.931330716689589</v>
      </c>
      <c r="F232" s="84" t="s">
        <v>6061</v>
      </c>
      <c r="G232" s="84" t="b">
        <v>0</v>
      </c>
      <c r="H232" s="84" t="b">
        <v>0</v>
      </c>
      <c r="I232" s="84" t="b">
        <v>0</v>
      </c>
      <c r="J232" s="84" t="b">
        <v>0</v>
      </c>
      <c r="K232" s="84" t="b">
        <v>0</v>
      </c>
      <c r="L232" s="84" t="b">
        <v>0</v>
      </c>
    </row>
    <row r="233" spans="1:12" ht="15">
      <c r="A233" s="84" t="s">
        <v>5647</v>
      </c>
      <c r="B233" s="84" t="s">
        <v>5858</v>
      </c>
      <c r="C233" s="84">
        <v>2</v>
      </c>
      <c r="D233" s="118">
        <v>0.0011798535481376026</v>
      </c>
      <c r="E233" s="118">
        <v>2.931330716689589</v>
      </c>
      <c r="F233" s="84" t="s">
        <v>6061</v>
      </c>
      <c r="G233" s="84" t="b">
        <v>0</v>
      </c>
      <c r="H233" s="84" t="b">
        <v>0</v>
      </c>
      <c r="I233" s="84" t="b">
        <v>0</v>
      </c>
      <c r="J233" s="84" t="b">
        <v>0</v>
      </c>
      <c r="K233" s="84" t="b">
        <v>0</v>
      </c>
      <c r="L233" s="84" t="b">
        <v>0</v>
      </c>
    </row>
    <row r="234" spans="1:12" ht="15">
      <c r="A234" s="84" t="s">
        <v>5858</v>
      </c>
      <c r="B234" s="84" t="s">
        <v>5859</v>
      </c>
      <c r="C234" s="84">
        <v>2</v>
      </c>
      <c r="D234" s="118">
        <v>0.0011798535481376026</v>
      </c>
      <c r="E234" s="118">
        <v>3.2323607123535703</v>
      </c>
      <c r="F234" s="84" t="s">
        <v>6061</v>
      </c>
      <c r="G234" s="84" t="b">
        <v>0</v>
      </c>
      <c r="H234" s="84" t="b">
        <v>0</v>
      </c>
      <c r="I234" s="84" t="b">
        <v>0</v>
      </c>
      <c r="J234" s="84" t="b">
        <v>0</v>
      </c>
      <c r="K234" s="84" t="b">
        <v>0</v>
      </c>
      <c r="L234" s="84" t="b">
        <v>0</v>
      </c>
    </row>
    <row r="235" spans="1:12" ht="15">
      <c r="A235" s="84" t="s">
        <v>5859</v>
      </c>
      <c r="B235" s="84" t="s">
        <v>5860</v>
      </c>
      <c r="C235" s="84">
        <v>2</v>
      </c>
      <c r="D235" s="118">
        <v>0.0011798535481376026</v>
      </c>
      <c r="E235" s="118">
        <v>3.2323607123535703</v>
      </c>
      <c r="F235" s="84" t="s">
        <v>6061</v>
      </c>
      <c r="G235" s="84" t="b">
        <v>0</v>
      </c>
      <c r="H235" s="84" t="b">
        <v>0</v>
      </c>
      <c r="I235" s="84" t="b">
        <v>0</v>
      </c>
      <c r="J235" s="84" t="b">
        <v>0</v>
      </c>
      <c r="K235" s="84" t="b">
        <v>0</v>
      </c>
      <c r="L235" s="84" t="b">
        <v>0</v>
      </c>
    </row>
    <row r="236" spans="1:12" ht="15">
      <c r="A236" s="84" t="s">
        <v>5860</v>
      </c>
      <c r="B236" s="84" t="s">
        <v>5861</v>
      </c>
      <c r="C236" s="84">
        <v>2</v>
      </c>
      <c r="D236" s="118">
        <v>0.0011798535481376026</v>
      </c>
      <c r="E236" s="118">
        <v>3.2323607123535703</v>
      </c>
      <c r="F236" s="84" t="s">
        <v>6061</v>
      </c>
      <c r="G236" s="84" t="b">
        <v>0</v>
      </c>
      <c r="H236" s="84" t="b">
        <v>0</v>
      </c>
      <c r="I236" s="84" t="b">
        <v>0</v>
      </c>
      <c r="J236" s="84" t="b">
        <v>0</v>
      </c>
      <c r="K236" s="84" t="b">
        <v>0</v>
      </c>
      <c r="L236" s="84" t="b">
        <v>0</v>
      </c>
    </row>
    <row r="237" spans="1:12" ht="15">
      <c r="A237" s="84" t="s">
        <v>5861</v>
      </c>
      <c r="B237" s="84" t="s">
        <v>5862</v>
      </c>
      <c r="C237" s="84">
        <v>2</v>
      </c>
      <c r="D237" s="118">
        <v>0.0011798535481376026</v>
      </c>
      <c r="E237" s="118">
        <v>3.2323607123535703</v>
      </c>
      <c r="F237" s="84" t="s">
        <v>6061</v>
      </c>
      <c r="G237" s="84" t="b">
        <v>0</v>
      </c>
      <c r="H237" s="84" t="b">
        <v>0</v>
      </c>
      <c r="I237" s="84" t="b">
        <v>0</v>
      </c>
      <c r="J237" s="84" t="b">
        <v>0</v>
      </c>
      <c r="K237" s="84" t="b">
        <v>0</v>
      </c>
      <c r="L237" s="84" t="b">
        <v>0</v>
      </c>
    </row>
    <row r="238" spans="1:12" ht="15">
      <c r="A238" s="84" t="s">
        <v>5862</v>
      </c>
      <c r="B238" s="84" t="s">
        <v>5863</v>
      </c>
      <c r="C238" s="84">
        <v>2</v>
      </c>
      <c r="D238" s="118">
        <v>0.0011798535481376026</v>
      </c>
      <c r="E238" s="118">
        <v>3.2323607123535703</v>
      </c>
      <c r="F238" s="84" t="s">
        <v>6061</v>
      </c>
      <c r="G238" s="84" t="b">
        <v>0</v>
      </c>
      <c r="H238" s="84" t="b">
        <v>0</v>
      </c>
      <c r="I238" s="84" t="b">
        <v>0</v>
      </c>
      <c r="J238" s="84" t="b">
        <v>0</v>
      </c>
      <c r="K238" s="84" t="b">
        <v>0</v>
      </c>
      <c r="L238" s="84" t="b">
        <v>0</v>
      </c>
    </row>
    <row r="239" spans="1:12" ht="15">
      <c r="A239" s="84" t="s">
        <v>5863</v>
      </c>
      <c r="B239" s="84" t="s">
        <v>4767</v>
      </c>
      <c r="C239" s="84">
        <v>2</v>
      </c>
      <c r="D239" s="118">
        <v>0.0011798535481376026</v>
      </c>
      <c r="E239" s="118">
        <v>2.6303007210256077</v>
      </c>
      <c r="F239" s="84" t="s">
        <v>6061</v>
      </c>
      <c r="G239" s="84" t="b">
        <v>0</v>
      </c>
      <c r="H239" s="84" t="b">
        <v>0</v>
      </c>
      <c r="I239" s="84" t="b">
        <v>0</v>
      </c>
      <c r="J239" s="84" t="b">
        <v>0</v>
      </c>
      <c r="K239" s="84" t="b">
        <v>0</v>
      </c>
      <c r="L239" s="84" t="b">
        <v>0</v>
      </c>
    </row>
    <row r="240" spans="1:12" ht="15">
      <c r="A240" s="84" t="s">
        <v>4767</v>
      </c>
      <c r="B240" s="84" t="s">
        <v>5591</v>
      </c>
      <c r="C240" s="84">
        <v>2</v>
      </c>
      <c r="D240" s="118">
        <v>0.0011798535481376026</v>
      </c>
      <c r="E240" s="118">
        <v>2.2903526593312566</v>
      </c>
      <c r="F240" s="84" t="s">
        <v>6061</v>
      </c>
      <c r="G240" s="84" t="b">
        <v>0</v>
      </c>
      <c r="H240" s="84" t="b">
        <v>0</v>
      </c>
      <c r="I240" s="84" t="b">
        <v>0</v>
      </c>
      <c r="J240" s="84" t="b">
        <v>0</v>
      </c>
      <c r="K240" s="84" t="b">
        <v>0</v>
      </c>
      <c r="L240" s="84" t="b">
        <v>0</v>
      </c>
    </row>
    <row r="241" spans="1:12" ht="15">
      <c r="A241" s="84" t="s">
        <v>5591</v>
      </c>
      <c r="B241" s="84" t="s">
        <v>5864</v>
      </c>
      <c r="C241" s="84">
        <v>2</v>
      </c>
      <c r="D241" s="118">
        <v>0.0011798535481376026</v>
      </c>
      <c r="E241" s="118">
        <v>2.8344207036815328</v>
      </c>
      <c r="F241" s="84" t="s">
        <v>6061</v>
      </c>
      <c r="G241" s="84" t="b">
        <v>0</v>
      </c>
      <c r="H241" s="84" t="b">
        <v>0</v>
      </c>
      <c r="I241" s="84" t="b">
        <v>0</v>
      </c>
      <c r="J241" s="84" t="b">
        <v>0</v>
      </c>
      <c r="K241" s="84" t="b">
        <v>0</v>
      </c>
      <c r="L241" s="84" t="b">
        <v>0</v>
      </c>
    </row>
    <row r="242" spans="1:12" ht="15">
      <c r="A242" s="84" t="s">
        <v>5864</v>
      </c>
      <c r="B242" s="84" t="s">
        <v>5644</v>
      </c>
      <c r="C242" s="84">
        <v>2</v>
      </c>
      <c r="D242" s="118">
        <v>0.0011798535481376026</v>
      </c>
      <c r="E242" s="118">
        <v>2.931330716689589</v>
      </c>
      <c r="F242" s="84" t="s">
        <v>6061</v>
      </c>
      <c r="G242" s="84" t="b">
        <v>0</v>
      </c>
      <c r="H242" s="84" t="b">
        <v>0</v>
      </c>
      <c r="I242" s="84" t="b">
        <v>0</v>
      </c>
      <c r="J242" s="84" t="b">
        <v>0</v>
      </c>
      <c r="K242" s="84" t="b">
        <v>0</v>
      </c>
      <c r="L242" s="84" t="b">
        <v>0</v>
      </c>
    </row>
    <row r="243" spans="1:12" ht="15">
      <c r="A243" s="84" t="s">
        <v>5644</v>
      </c>
      <c r="B243" s="84" t="s">
        <v>4768</v>
      </c>
      <c r="C243" s="84">
        <v>2</v>
      </c>
      <c r="D243" s="118">
        <v>0.0011798535481376026</v>
      </c>
      <c r="E243" s="118">
        <v>2.5333907080175515</v>
      </c>
      <c r="F243" s="84" t="s">
        <v>6061</v>
      </c>
      <c r="G243" s="84" t="b">
        <v>0</v>
      </c>
      <c r="H243" s="84" t="b">
        <v>0</v>
      </c>
      <c r="I243" s="84" t="b">
        <v>0</v>
      </c>
      <c r="J243" s="84" t="b">
        <v>0</v>
      </c>
      <c r="K243" s="84" t="b">
        <v>0</v>
      </c>
      <c r="L243" s="84" t="b">
        <v>0</v>
      </c>
    </row>
    <row r="244" spans="1:12" ht="15">
      <c r="A244" s="84" t="s">
        <v>4768</v>
      </c>
      <c r="B244" s="84" t="s">
        <v>5647</v>
      </c>
      <c r="C244" s="84">
        <v>2</v>
      </c>
      <c r="D244" s="118">
        <v>0.0011798535481376026</v>
      </c>
      <c r="E244" s="118">
        <v>2.4542094619699264</v>
      </c>
      <c r="F244" s="84" t="s">
        <v>6061</v>
      </c>
      <c r="G244" s="84" t="b">
        <v>0</v>
      </c>
      <c r="H244" s="84" t="b">
        <v>0</v>
      </c>
      <c r="I244" s="84" t="b">
        <v>0</v>
      </c>
      <c r="J244" s="84" t="b">
        <v>0</v>
      </c>
      <c r="K244" s="84" t="b">
        <v>0</v>
      </c>
      <c r="L244" s="84" t="b">
        <v>0</v>
      </c>
    </row>
    <row r="245" spans="1:12" ht="15">
      <c r="A245" s="84" t="s">
        <v>5647</v>
      </c>
      <c r="B245" s="84" t="s">
        <v>5648</v>
      </c>
      <c r="C245" s="84">
        <v>2</v>
      </c>
      <c r="D245" s="118">
        <v>0.0011798535481376026</v>
      </c>
      <c r="E245" s="118">
        <v>2.6303007210256077</v>
      </c>
      <c r="F245" s="84" t="s">
        <v>6061</v>
      </c>
      <c r="G245" s="84" t="b">
        <v>0</v>
      </c>
      <c r="H245" s="84" t="b">
        <v>0</v>
      </c>
      <c r="I245" s="84" t="b">
        <v>0</v>
      </c>
      <c r="J245" s="84" t="b">
        <v>0</v>
      </c>
      <c r="K245" s="84" t="b">
        <v>0</v>
      </c>
      <c r="L245" s="84" t="b">
        <v>0</v>
      </c>
    </row>
    <row r="246" spans="1:12" ht="15">
      <c r="A246" s="84" t="s">
        <v>5648</v>
      </c>
      <c r="B246" s="84" t="s">
        <v>5865</v>
      </c>
      <c r="C246" s="84">
        <v>2</v>
      </c>
      <c r="D246" s="118">
        <v>0.0011798535481376026</v>
      </c>
      <c r="E246" s="118">
        <v>2.931330716689589</v>
      </c>
      <c r="F246" s="84" t="s">
        <v>6061</v>
      </c>
      <c r="G246" s="84" t="b">
        <v>0</v>
      </c>
      <c r="H246" s="84" t="b">
        <v>0</v>
      </c>
      <c r="I246" s="84" t="b">
        <v>0</v>
      </c>
      <c r="J246" s="84" t="b">
        <v>0</v>
      </c>
      <c r="K246" s="84" t="b">
        <v>0</v>
      </c>
      <c r="L246" s="84" t="b">
        <v>0</v>
      </c>
    </row>
    <row r="247" spans="1:12" ht="15">
      <c r="A247" s="84" t="s">
        <v>5649</v>
      </c>
      <c r="B247" s="84" t="s">
        <v>561</v>
      </c>
      <c r="C247" s="84">
        <v>2</v>
      </c>
      <c r="D247" s="118">
        <v>0.0011798535481376026</v>
      </c>
      <c r="E247" s="118">
        <v>2.931330716689589</v>
      </c>
      <c r="F247" s="84" t="s">
        <v>6061</v>
      </c>
      <c r="G247" s="84" t="b">
        <v>0</v>
      </c>
      <c r="H247" s="84" t="b">
        <v>0</v>
      </c>
      <c r="I247" s="84" t="b">
        <v>0</v>
      </c>
      <c r="J247" s="84" t="b">
        <v>0</v>
      </c>
      <c r="K247" s="84" t="b">
        <v>0</v>
      </c>
      <c r="L247" s="84" t="b">
        <v>0</v>
      </c>
    </row>
    <row r="248" spans="1:12" ht="15">
      <c r="A248" s="84" t="s">
        <v>561</v>
      </c>
      <c r="B248" s="84" t="s">
        <v>5650</v>
      </c>
      <c r="C248" s="84">
        <v>2</v>
      </c>
      <c r="D248" s="118">
        <v>0.0011798535481376026</v>
      </c>
      <c r="E248" s="118">
        <v>2.931330716689589</v>
      </c>
      <c r="F248" s="84" t="s">
        <v>6061</v>
      </c>
      <c r="G248" s="84" t="b">
        <v>0</v>
      </c>
      <c r="H248" s="84" t="b">
        <v>0</v>
      </c>
      <c r="I248" s="84" t="b">
        <v>0</v>
      </c>
      <c r="J248" s="84" t="b">
        <v>0</v>
      </c>
      <c r="K248" s="84" t="b">
        <v>0</v>
      </c>
      <c r="L248" s="84" t="b">
        <v>0</v>
      </c>
    </row>
    <row r="249" spans="1:12" ht="15">
      <c r="A249" s="84" t="s">
        <v>5650</v>
      </c>
      <c r="B249" s="84" t="s">
        <v>4766</v>
      </c>
      <c r="C249" s="84">
        <v>2</v>
      </c>
      <c r="D249" s="118">
        <v>0.0011798535481376026</v>
      </c>
      <c r="E249" s="118">
        <v>2.2781182029142455</v>
      </c>
      <c r="F249" s="84" t="s">
        <v>6061</v>
      </c>
      <c r="G249" s="84" t="b">
        <v>0</v>
      </c>
      <c r="H249" s="84" t="b">
        <v>0</v>
      </c>
      <c r="I249" s="84" t="b">
        <v>0</v>
      </c>
      <c r="J249" s="84" t="b">
        <v>0</v>
      </c>
      <c r="K249" s="84" t="b">
        <v>0</v>
      </c>
      <c r="L249" s="84" t="b">
        <v>0</v>
      </c>
    </row>
    <row r="250" spans="1:12" ht="15">
      <c r="A250" s="84" t="s">
        <v>4766</v>
      </c>
      <c r="B250" s="84" t="s">
        <v>560</v>
      </c>
      <c r="C250" s="84">
        <v>2</v>
      </c>
      <c r="D250" s="118">
        <v>0.0011798535481376026</v>
      </c>
      <c r="E250" s="118">
        <v>2.2781182029142455</v>
      </c>
      <c r="F250" s="84" t="s">
        <v>6061</v>
      </c>
      <c r="G250" s="84" t="b">
        <v>0</v>
      </c>
      <c r="H250" s="84" t="b">
        <v>0</v>
      </c>
      <c r="I250" s="84" t="b">
        <v>0</v>
      </c>
      <c r="J250" s="84" t="b">
        <v>0</v>
      </c>
      <c r="K250" s="84" t="b">
        <v>0</v>
      </c>
      <c r="L250" s="84" t="b">
        <v>0</v>
      </c>
    </row>
    <row r="251" spans="1:12" ht="15">
      <c r="A251" s="84" t="s">
        <v>560</v>
      </c>
      <c r="B251" s="84" t="s">
        <v>559</v>
      </c>
      <c r="C251" s="84">
        <v>2</v>
      </c>
      <c r="D251" s="118">
        <v>0.0011798535481376026</v>
      </c>
      <c r="E251" s="118">
        <v>3.2323607123535703</v>
      </c>
      <c r="F251" s="84" t="s">
        <v>6061</v>
      </c>
      <c r="G251" s="84" t="b">
        <v>0</v>
      </c>
      <c r="H251" s="84" t="b">
        <v>0</v>
      </c>
      <c r="I251" s="84" t="b">
        <v>0</v>
      </c>
      <c r="J251" s="84" t="b">
        <v>0</v>
      </c>
      <c r="K251" s="84" t="b">
        <v>0</v>
      </c>
      <c r="L251" s="84" t="b">
        <v>0</v>
      </c>
    </row>
    <row r="252" spans="1:12" ht="15">
      <c r="A252" s="84" t="s">
        <v>559</v>
      </c>
      <c r="B252" s="84" t="s">
        <v>4769</v>
      </c>
      <c r="C252" s="84">
        <v>2</v>
      </c>
      <c r="D252" s="118">
        <v>0.0011798535481376026</v>
      </c>
      <c r="E252" s="118">
        <v>2.931330716689589</v>
      </c>
      <c r="F252" s="84" t="s">
        <v>6061</v>
      </c>
      <c r="G252" s="84" t="b">
        <v>0</v>
      </c>
      <c r="H252" s="84" t="b">
        <v>0</v>
      </c>
      <c r="I252" s="84" t="b">
        <v>0</v>
      </c>
      <c r="J252" s="84" t="b">
        <v>0</v>
      </c>
      <c r="K252" s="84" t="b">
        <v>0</v>
      </c>
      <c r="L252" s="84" t="b">
        <v>0</v>
      </c>
    </row>
    <row r="253" spans="1:12" ht="15">
      <c r="A253" s="84" t="s">
        <v>4769</v>
      </c>
      <c r="B253" s="84" t="s">
        <v>5866</v>
      </c>
      <c r="C253" s="84">
        <v>2</v>
      </c>
      <c r="D253" s="118">
        <v>0.0011798535481376026</v>
      </c>
      <c r="E253" s="118">
        <v>2.7552394576339077</v>
      </c>
      <c r="F253" s="84" t="s">
        <v>6061</v>
      </c>
      <c r="G253" s="84" t="b">
        <v>0</v>
      </c>
      <c r="H253" s="84" t="b">
        <v>0</v>
      </c>
      <c r="I253" s="84" t="b">
        <v>0</v>
      </c>
      <c r="J253" s="84" t="b">
        <v>0</v>
      </c>
      <c r="K253" s="84" t="b">
        <v>0</v>
      </c>
      <c r="L253" s="84" t="b">
        <v>0</v>
      </c>
    </row>
    <row r="254" spans="1:12" ht="15">
      <c r="A254" s="84" t="s">
        <v>5866</v>
      </c>
      <c r="B254" s="84" t="s">
        <v>5602</v>
      </c>
      <c r="C254" s="84">
        <v>2</v>
      </c>
      <c r="D254" s="118">
        <v>0.0011798535481376026</v>
      </c>
      <c r="E254" s="118">
        <v>2.8344207036815328</v>
      </c>
      <c r="F254" s="84" t="s">
        <v>6061</v>
      </c>
      <c r="G254" s="84" t="b">
        <v>0</v>
      </c>
      <c r="H254" s="84" t="b">
        <v>0</v>
      </c>
      <c r="I254" s="84" t="b">
        <v>0</v>
      </c>
      <c r="J254" s="84" t="b">
        <v>0</v>
      </c>
      <c r="K254" s="84" t="b">
        <v>0</v>
      </c>
      <c r="L254" s="84" t="b">
        <v>0</v>
      </c>
    </row>
    <row r="255" spans="1:12" ht="15">
      <c r="A255" s="84" t="s">
        <v>5602</v>
      </c>
      <c r="B255" s="84" t="s">
        <v>4794</v>
      </c>
      <c r="C255" s="84">
        <v>2</v>
      </c>
      <c r="D255" s="118">
        <v>0.0011798535481376026</v>
      </c>
      <c r="E255" s="118">
        <v>2.2323607123535703</v>
      </c>
      <c r="F255" s="84" t="s">
        <v>6061</v>
      </c>
      <c r="G255" s="84" t="b">
        <v>0</v>
      </c>
      <c r="H255" s="84" t="b">
        <v>0</v>
      </c>
      <c r="I255" s="84" t="b">
        <v>0</v>
      </c>
      <c r="J255" s="84" t="b">
        <v>0</v>
      </c>
      <c r="K255" s="84" t="b">
        <v>0</v>
      </c>
      <c r="L255" s="84" t="b">
        <v>0</v>
      </c>
    </row>
    <row r="256" spans="1:12" ht="15">
      <c r="A256" s="84" t="s">
        <v>4794</v>
      </c>
      <c r="B256" s="84" t="s">
        <v>5650</v>
      </c>
      <c r="C256" s="84">
        <v>2</v>
      </c>
      <c r="D256" s="118">
        <v>0.0011798535481376026</v>
      </c>
      <c r="E256" s="118">
        <v>2.2323607123535703</v>
      </c>
      <c r="F256" s="84" t="s">
        <v>6061</v>
      </c>
      <c r="G256" s="84" t="b">
        <v>0</v>
      </c>
      <c r="H256" s="84" t="b">
        <v>0</v>
      </c>
      <c r="I256" s="84" t="b">
        <v>0</v>
      </c>
      <c r="J256" s="84" t="b">
        <v>0</v>
      </c>
      <c r="K256" s="84" t="b">
        <v>0</v>
      </c>
      <c r="L256" s="84" t="b">
        <v>0</v>
      </c>
    </row>
    <row r="257" spans="1:12" ht="15">
      <c r="A257" s="84" t="s">
        <v>4772</v>
      </c>
      <c r="B257" s="84" t="s">
        <v>5867</v>
      </c>
      <c r="C257" s="84">
        <v>2</v>
      </c>
      <c r="D257" s="118">
        <v>0.0011798535481376026</v>
      </c>
      <c r="E257" s="118">
        <v>2.8344207036815328</v>
      </c>
      <c r="F257" s="84" t="s">
        <v>6061</v>
      </c>
      <c r="G257" s="84" t="b">
        <v>0</v>
      </c>
      <c r="H257" s="84" t="b">
        <v>0</v>
      </c>
      <c r="I257" s="84" t="b">
        <v>0</v>
      </c>
      <c r="J257" s="84" t="b">
        <v>0</v>
      </c>
      <c r="K257" s="84" t="b">
        <v>0</v>
      </c>
      <c r="L257" s="84" t="b">
        <v>0</v>
      </c>
    </row>
    <row r="258" spans="1:12" ht="15">
      <c r="A258" s="84" t="s">
        <v>5867</v>
      </c>
      <c r="B258" s="84" t="s">
        <v>5601</v>
      </c>
      <c r="C258" s="84">
        <v>2</v>
      </c>
      <c r="D258" s="118">
        <v>0.0011798535481376026</v>
      </c>
      <c r="E258" s="118">
        <v>2.8344207036815328</v>
      </c>
      <c r="F258" s="84" t="s">
        <v>6061</v>
      </c>
      <c r="G258" s="84" t="b">
        <v>0</v>
      </c>
      <c r="H258" s="84" t="b">
        <v>0</v>
      </c>
      <c r="I258" s="84" t="b">
        <v>0</v>
      </c>
      <c r="J258" s="84" t="b">
        <v>0</v>
      </c>
      <c r="K258" s="84" t="b">
        <v>0</v>
      </c>
      <c r="L258" s="84" t="b">
        <v>0</v>
      </c>
    </row>
    <row r="259" spans="1:12" ht="15">
      <c r="A259" s="84" t="s">
        <v>4766</v>
      </c>
      <c r="B259" s="84" t="s">
        <v>5601</v>
      </c>
      <c r="C259" s="84">
        <v>2</v>
      </c>
      <c r="D259" s="118">
        <v>0.0011798535481376026</v>
      </c>
      <c r="E259" s="118">
        <v>1.8801781942422078</v>
      </c>
      <c r="F259" s="84" t="s">
        <v>6061</v>
      </c>
      <c r="G259" s="84" t="b">
        <v>0</v>
      </c>
      <c r="H259" s="84" t="b">
        <v>0</v>
      </c>
      <c r="I259" s="84" t="b">
        <v>0</v>
      </c>
      <c r="J259" s="84" t="b">
        <v>0</v>
      </c>
      <c r="K259" s="84" t="b">
        <v>0</v>
      </c>
      <c r="L259" s="84" t="b">
        <v>0</v>
      </c>
    </row>
    <row r="260" spans="1:12" ht="15">
      <c r="A260" s="84" t="s">
        <v>5868</v>
      </c>
      <c r="B260" s="84" t="s">
        <v>5869</v>
      </c>
      <c r="C260" s="84">
        <v>2</v>
      </c>
      <c r="D260" s="118">
        <v>0.0011798535481376026</v>
      </c>
      <c r="E260" s="118">
        <v>3.2323607123535703</v>
      </c>
      <c r="F260" s="84" t="s">
        <v>6061</v>
      </c>
      <c r="G260" s="84" t="b">
        <v>0</v>
      </c>
      <c r="H260" s="84" t="b">
        <v>0</v>
      </c>
      <c r="I260" s="84" t="b">
        <v>0</v>
      </c>
      <c r="J260" s="84" t="b">
        <v>0</v>
      </c>
      <c r="K260" s="84" t="b">
        <v>0</v>
      </c>
      <c r="L260" s="84" t="b">
        <v>0</v>
      </c>
    </row>
    <row r="261" spans="1:12" ht="15">
      <c r="A261" s="84" t="s">
        <v>5869</v>
      </c>
      <c r="B261" s="84" t="s">
        <v>4767</v>
      </c>
      <c r="C261" s="84">
        <v>2</v>
      </c>
      <c r="D261" s="118">
        <v>0.0011798535481376026</v>
      </c>
      <c r="E261" s="118">
        <v>2.6303007210256077</v>
      </c>
      <c r="F261" s="84" t="s">
        <v>6061</v>
      </c>
      <c r="G261" s="84" t="b">
        <v>0</v>
      </c>
      <c r="H261" s="84" t="b">
        <v>0</v>
      </c>
      <c r="I261" s="84" t="b">
        <v>0</v>
      </c>
      <c r="J261" s="84" t="b">
        <v>0</v>
      </c>
      <c r="K261" s="84" t="b">
        <v>0</v>
      </c>
      <c r="L261" s="84" t="b">
        <v>0</v>
      </c>
    </row>
    <row r="262" spans="1:12" ht="15">
      <c r="A262" s="84" t="s">
        <v>4767</v>
      </c>
      <c r="B262" s="84" t="s">
        <v>5870</v>
      </c>
      <c r="C262" s="84">
        <v>2</v>
      </c>
      <c r="D262" s="118">
        <v>0.0011798535481376026</v>
      </c>
      <c r="E262" s="118">
        <v>2.6882926680032946</v>
      </c>
      <c r="F262" s="84" t="s">
        <v>6061</v>
      </c>
      <c r="G262" s="84" t="b">
        <v>0</v>
      </c>
      <c r="H262" s="84" t="b">
        <v>0</v>
      </c>
      <c r="I262" s="84" t="b">
        <v>0</v>
      </c>
      <c r="J262" s="84" t="b">
        <v>0</v>
      </c>
      <c r="K262" s="84" t="b">
        <v>0</v>
      </c>
      <c r="L262" s="84" t="b">
        <v>0</v>
      </c>
    </row>
    <row r="263" spans="1:12" ht="15">
      <c r="A263" s="84" t="s">
        <v>5870</v>
      </c>
      <c r="B263" s="84" t="s">
        <v>5871</v>
      </c>
      <c r="C263" s="84">
        <v>2</v>
      </c>
      <c r="D263" s="118">
        <v>0.0011798535481376026</v>
      </c>
      <c r="E263" s="118">
        <v>3.2323607123535703</v>
      </c>
      <c r="F263" s="84" t="s">
        <v>6061</v>
      </c>
      <c r="G263" s="84" t="b">
        <v>0</v>
      </c>
      <c r="H263" s="84" t="b">
        <v>0</v>
      </c>
      <c r="I263" s="84" t="b">
        <v>0</v>
      </c>
      <c r="J263" s="84" t="b">
        <v>0</v>
      </c>
      <c r="K263" s="84" t="b">
        <v>0</v>
      </c>
      <c r="L263" s="84" t="b">
        <v>0</v>
      </c>
    </row>
    <row r="264" spans="1:12" ht="15">
      <c r="A264" s="84" t="s">
        <v>5871</v>
      </c>
      <c r="B264" s="84" t="s">
        <v>4774</v>
      </c>
      <c r="C264" s="84">
        <v>2</v>
      </c>
      <c r="D264" s="118">
        <v>0.0011798535481376026</v>
      </c>
      <c r="E264" s="118">
        <v>2.931330716689589</v>
      </c>
      <c r="F264" s="84" t="s">
        <v>6061</v>
      </c>
      <c r="G264" s="84" t="b">
        <v>0</v>
      </c>
      <c r="H264" s="84" t="b">
        <v>0</v>
      </c>
      <c r="I264" s="84" t="b">
        <v>0</v>
      </c>
      <c r="J264" s="84" t="b">
        <v>0</v>
      </c>
      <c r="K264" s="84" t="b">
        <v>0</v>
      </c>
      <c r="L264" s="84" t="b">
        <v>0</v>
      </c>
    </row>
    <row r="265" spans="1:12" ht="15">
      <c r="A265" s="84" t="s">
        <v>4774</v>
      </c>
      <c r="B265" s="84" t="s">
        <v>4766</v>
      </c>
      <c r="C265" s="84">
        <v>2</v>
      </c>
      <c r="D265" s="118">
        <v>0.0011798535481376026</v>
      </c>
      <c r="E265" s="118">
        <v>1.977088207250264</v>
      </c>
      <c r="F265" s="84" t="s">
        <v>6061</v>
      </c>
      <c r="G265" s="84" t="b">
        <v>0</v>
      </c>
      <c r="H265" s="84" t="b">
        <v>0</v>
      </c>
      <c r="I265" s="84" t="b">
        <v>0</v>
      </c>
      <c r="J265" s="84" t="b">
        <v>0</v>
      </c>
      <c r="K265" s="84" t="b">
        <v>0</v>
      </c>
      <c r="L265" s="84" t="b">
        <v>0</v>
      </c>
    </row>
    <row r="266" spans="1:12" ht="15">
      <c r="A266" s="84" t="s">
        <v>4766</v>
      </c>
      <c r="B266" s="84" t="s">
        <v>5872</v>
      </c>
      <c r="C266" s="84">
        <v>2</v>
      </c>
      <c r="D266" s="118">
        <v>0.0011798535481376026</v>
      </c>
      <c r="E266" s="118">
        <v>2.2781182029142455</v>
      </c>
      <c r="F266" s="84" t="s">
        <v>6061</v>
      </c>
      <c r="G266" s="84" t="b">
        <v>0</v>
      </c>
      <c r="H266" s="84" t="b">
        <v>0</v>
      </c>
      <c r="I266" s="84" t="b">
        <v>0</v>
      </c>
      <c r="J266" s="84" t="b">
        <v>0</v>
      </c>
      <c r="K266" s="84" t="b">
        <v>0</v>
      </c>
      <c r="L266" s="84" t="b">
        <v>0</v>
      </c>
    </row>
    <row r="267" spans="1:12" ht="15">
      <c r="A267" s="84" t="s">
        <v>5872</v>
      </c>
      <c r="B267" s="84" t="s">
        <v>5873</v>
      </c>
      <c r="C267" s="84">
        <v>2</v>
      </c>
      <c r="D267" s="118">
        <v>0.0011798535481376026</v>
      </c>
      <c r="E267" s="118">
        <v>3.2323607123535703</v>
      </c>
      <c r="F267" s="84" t="s">
        <v>6061</v>
      </c>
      <c r="G267" s="84" t="b">
        <v>0</v>
      </c>
      <c r="H267" s="84" t="b">
        <v>0</v>
      </c>
      <c r="I267" s="84" t="b">
        <v>0</v>
      </c>
      <c r="J267" s="84" t="b">
        <v>0</v>
      </c>
      <c r="K267" s="84" t="b">
        <v>0</v>
      </c>
      <c r="L267" s="84" t="b">
        <v>0</v>
      </c>
    </row>
    <row r="268" spans="1:12" ht="15">
      <c r="A268" s="84" t="s">
        <v>5873</v>
      </c>
      <c r="B268" s="84" t="s">
        <v>5874</v>
      </c>
      <c r="C268" s="84">
        <v>2</v>
      </c>
      <c r="D268" s="118">
        <v>0.0011798535481376026</v>
      </c>
      <c r="E268" s="118">
        <v>3.2323607123535703</v>
      </c>
      <c r="F268" s="84" t="s">
        <v>6061</v>
      </c>
      <c r="G268" s="84" t="b">
        <v>0</v>
      </c>
      <c r="H268" s="84" t="b">
        <v>0</v>
      </c>
      <c r="I268" s="84" t="b">
        <v>0</v>
      </c>
      <c r="J268" s="84" t="b">
        <v>0</v>
      </c>
      <c r="K268" s="84" t="b">
        <v>0</v>
      </c>
      <c r="L268" s="84" t="b">
        <v>0</v>
      </c>
    </row>
    <row r="269" spans="1:12" ht="15">
      <c r="A269" s="84" t="s">
        <v>5874</v>
      </c>
      <c r="B269" s="84" t="s">
        <v>5875</v>
      </c>
      <c r="C269" s="84">
        <v>2</v>
      </c>
      <c r="D269" s="118">
        <v>0.0011798535481376026</v>
      </c>
      <c r="E269" s="118">
        <v>3.2323607123535703</v>
      </c>
      <c r="F269" s="84" t="s">
        <v>6061</v>
      </c>
      <c r="G269" s="84" t="b">
        <v>0</v>
      </c>
      <c r="H269" s="84" t="b">
        <v>0</v>
      </c>
      <c r="I269" s="84" t="b">
        <v>0</v>
      </c>
      <c r="J269" s="84" t="b">
        <v>0</v>
      </c>
      <c r="K269" s="84" t="b">
        <v>0</v>
      </c>
      <c r="L269" s="84" t="b">
        <v>0</v>
      </c>
    </row>
    <row r="270" spans="1:12" ht="15">
      <c r="A270" s="84" t="s">
        <v>5603</v>
      </c>
      <c r="B270" s="84" t="s">
        <v>5876</v>
      </c>
      <c r="C270" s="84">
        <v>2</v>
      </c>
      <c r="D270" s="118">
        <v>0.0011798535481376026</v>
      </c>
      <c r="E270" s="118">
        <v>2.8344207036815328</v>
      </c>
      <c r="F270" s="84" t="s">
        <v>6061</v>
      </c>
      <c r="G270" s="84" t="b">
        <v>0</v>
      </c>
      <c r="H270" s="84" t="b">
        <v>0</v>
      </c>
      <c r="I270" s="84" t="b">
        <v>0</v>
      </c>
      <c r="J270" s="84" t="b">
        <v>0</v>
      </c>
      <c r="K270" s="84" t="b">
        <v>0</v>
      </c>
      <c r="L270" s="84" t="b">
        <v>0</v>
      </c>
    </row>
    <row r="271" spans="1:12" ht="15">
      <c r="A271" s="84" t="s">
        <v>5876</v>
      </c>
      <c r="B271" s="84" t="s">
        <v>5877</v>
      </c>
      <c r="C271" s="84">
        <v>2</v>
      </c>
      <c r="D271" s="118">
        <v>0.0011798535481376026</v>
      </c>
      <c r="E271" s="118">
        <v>3.2323607123535703</v>
      </c>
      <c r="F271" s="84" t="s">
        <v>6061</v>
      </c>
      <c r="G271" s="84" t="b">
        <v>0</v>
      </c>
      <c r="H271" s="84" t="b">
        <v>0</v>
      </c>
      <c r="I271" s="84" t="b">
        <v>0</v>
      </c>
      <c r="J271" s="84" t="b">
        <v>0</v>
      </c>
      <c r="K271" s="84" t="b">
        <v>0</v>
      </c>
      <c r="L271" s="84" t="b">
        <v>0</v>
      </c>
    </row>
    <row r="272" spans="1:12" ht="15">
      <c r="A272" s="84" t="s">
        <v>5877</v>
      </c>
      <c r="B272" s="84" t="s">
        <v>5878</v>
      </c>
      <c r="C272" s="84">
        <v>2</v>
      </c>
      <c r="D272" s="118">
        <v>0.0011798535481376026</v>
      </c>
      <c r="E272" s="118">
        <v>3.2323607123535703</v>
      </c>
      <c r="F272" s="84" t="s">
        <v>6061</v>
      </c>
      <c r="G272" s="84" t="b">
        <v>0</v>
      </c>
      <c r="H272" s="84" t="b">
        <v>0</v>
      </c>
      <c r="I272" s="84" t="b">
        <v>0</v>
      </c>
      <c r="J272" s="84" t="b">
        <v>0</v>
      </c>
      <c r="K272" s="84" t="b">
        <v>0</v>
      </c>
      <c r="L272" s="84" t="b">
        <v>0</v>
      </c>
    </row>
    <row r="273" spans="1:12" ht="15">
      <c r="A273" s="84" t="s">
        <v>5878</v>
      </c>
      <c r="B273" s="84" t="s">
        <v>5879</v>
      </c>
      <c r="C273" s="84">
        <v>2</v>
      </c>
      <c r="D273" s="118">
        <v>0.0011798535481376026</v>
      </c>
      <c r="E273" s="118">
        <v>3.2323607123535703</v>
      </c>
      <c r="F273" s="84" t="s">
        <v>6061</v>
      </c>
      <c r="G273" s="84" t="b">
        <v>0</v>
      </c>
      <c r="H273" s="84" t="b">
        <v>0</v>
      </c>
      <c r="I273" s="84" t="b">
        <v>0</v>
      </c>
      <c r="J273" s="84" t="b">
        <v>0</v>
      </c>
      <c r="K273" s="84" t="b">
        <v>0</v>
      </c>
      <c r="L273" s="84" t="b">
        <v>0</v>
      </c>
    </row>
    <row r="274" spans="1:12" ht="15">
      <c r="A274" s="84" t="s">
        <v>5879</v>
      </c>
      <c r="B274" s="84" t="s">
        <v>5717</v>
      </c>
      <c r="C274" s="84">
        <v>2</v>
      </c>
      <c r="D274" s="118">
        <v>0.0011798535481376026</v>
      </c>
      <c r="E274" s="118">
        <v>3.056269453297889</v>
      </c>
      <c r="F274" s="84" t="s">
        <v>6061</v>
      </c>
      <c r="G274" s="84" t="b">
        <v>0</v>
      </c>
      <c r="H274" s="84" t="b">
        <v>0</v>
      </c>
      <c r="I274" s="84" t="b">
        <v>0</v>
      </c>
      <c r="J274" s="84" t="b">
        <v>0</v>
      </c>
      <c r="K274" s="84" t="b">
        <v>0</v>
      </c>
      <c r="L274" s="84" t="b">
        <v>0</v>
      </c>
    </row>
    <row r="275" spans="1:12" ht="15">
      <c r="A275" s="84" t="s">
        <v>5880</v>
      </c>
      <c r="B275" s="84" t="s">
        <v>5718</v>
      </c>
      <c r="C275" s="84">
        <v>2</v>
      </c>
      <c r="D275" s="118">
        <v>0.0011798535481376026</v>
      </c>
      <c r="E275" s="118">
        <v>3.2323607123535703</v>
      </c>
      <c r="F275" s="84" t="s">
        <v>6061</v>
      </c>
      <c r="G275" s="84" t="b">
        <v>0</v>
      </c>
      <c r="H275" s="84" t="b">
        <v>0</v>
      </c>
      <c r="I275" s="84" t="b">
        <v>0</v>
      </c>
      <c r="J275" s="84" t="b">
        <v>0</v>
      </c>
      <c r="K275" s="84" t="b">
        <v>0</v>
      </c>
      <c r="L275" s="84" t="b">
        <v>0</v>
      </c>
    </row>
    <row r="276" spans="1:12" ht="15">
      <c r="A276" s="84" t="s">
        <v>4773</v>
      </c>
      <c r="B276" s="84" t="s">
        <v>4766</v>
      </c>
      <c r="C276" s="84">
        <v>2</v>
      </c>
      <c r="D276" s="118">
        <v>0.0011798535481376026</v>
      </c>
      <c r="E276" s="118">
        <v>1.8801781942422078</v>
      </c>
      <c r="F276" s="84" t="s">
        <v>6061</v>
      </c>
      <c r="G276" s="84" t="b">
        <v>0</v>
      </c>
      <c r="H276" s="84" t="b">
        <v>0</v>
      </c>
      <c r="I276" s="84" t="b">
        <v>0</v>
      </c>
      <c r="J276" s="84" t="b">
        <v>0</v>
      </c>
      <c r="K276" s="84" t="b">
        <v>0</v>
      </c>
      <c r="L276" s="84" t="b">
        <v>0</v>
      </c>
    </row>
    <row r="277" spans="1:12" ht="15">
      <c r="A277" s="84" t="s">
        <v>4766</v>
      </c>
      <c r="B277" s="84" t="s">
        <v>5719</v>
      </c>
      <c r="C277" s="84">
        <v>2</v>
      </c>
      <c r="D277" s="118">
        <v>0.0011798535481376026</v>
      </c>
      <c r="E277" s="118">
        <v>2.102026943858564</v>
      </c>
      <c r="F277" s="84" t="s">
        <v>6061</v>
      </c>
      <c r="G277" s="84" t="b">
        <v>0</v>
      </c>
      <c r="H277" s="84" t="b">
        <v>0</v>
      </c>
      <c r="I277" s="84" t="b">
        <v>0</v>
      </c>
      <c r="J277" s="84" t="b">
        <v>0</v>
      </c>
      <c r="K277" s="84" t="b">
        <v>0</v>
      </c>
      <c r="L277" s="84" t="b">
        <v>0</v>
      </c>
    </row>
    <row r="278" spans="1:12" ht="15">
      <c r="A278" s="84" t="s">
        <v>5719</v>
      </c>
      <c r="B278" s="84" t="s">
        <v>4766</v>
      </c>
      <c r="C278" s="84">
        <v>2</v>
      </c>
      <c r="D278" s="118">
        <v>0.0011798535481376026</v>
      </c>
      <c r="E278" s="118">
        <v>2.102026943858564</v>
      </c>
      <c r="F278" s="84" t="s">
        <v>6061</v>
      </c>
      <c r="G278" s="84" t="b">
        <v>0</v>
      </c>
      <c r="H278" s="84" t="b">
        <v>0</v>
      </c>
      <c r="I278" s="84" t="b">
        <v>0</v>
      </c>
      <c r="J278" s="84" t="b">
        <v>0</v>
      </c>
      <c r="K278" s="84" t="b">
        <v>0</v>
      </c>
      <c r="L278" s="84" t="b">
        <v>0</v>
      </c>
    </row>
    <row r="279" spans="1:12" ht="15">
      <c r="A279" s="84" t="s">
        <v>4766</v>
      </c>
      <c r="B279" s="84" t="s">
        <v>4832</v>
      </c>
      <c r="C279" s="84">
        <v>2</v>
      </c>
      <c r="D279" s="118">
        <v>0.0011798535481376026</v>
      </c>
      <c r="E279" s="118">
        <v>1.7340501585639696</v>
      </c>
      <c r="F279" s="84" t="s">
        <v>6061</v>
      </c>
      <c r="G279" s="84" t="b">
        <v>0</v>
      </c>
      <c r="H279" s="84" t="b">
        <v>0</v>
      </c>
      <c r="I279" s="84" t="b">
        <v>0</v>
      </c>
      <c r="J279" s="84" t="b">
        <v>0</v>
      </c>
      <c r="K279" s="84" t="b">
        <v>0</v>
      </c>
      <c r="L279" s="84" t="b">
        <v>0</v>
      </c>
    </row>
    <row r="280" spans="1:12" ht="15">
      <c r="A280" s="84" t="s">
        <v>4832</v>
      </c>
      <c r="B280" s="84" t="s">
        <v>4771</v>
      </c>
      <c r="C280" s="84">
        <v>2</v>
      </c>
      <c r="D280" s="118">
        <v>0.0011798535481376026</v>
      </c>
      <c r="E280" s="118">
        <v>2.2903526593312566</v>
      </c>
      <c r="F280" s="84" t="s">
        <v>6061</v>
      </c>
      <c r="G280" s="84" t="b">
        <v>0</v>
      </c>
      <c r="H280" s="84" t="b">
        <v>0</v>
      </c>
      <c r="I280" s="84" t="b">
        <v>0</v>
      </c>
      <c r="J280" s="84" t="b">
        <v>0</v>
      </c>
      <c r="K280" s="84" t="b">
        <v>0</v>
      </c>
      <c r="L280" s="84" t="b">
        <v>0</v>
      </c>
    </row>
    <row r="281" spans="1:12" ht="15">
      <c r="A281" s="84" t="s">
        <v>5881</v>
      </c>
      <c r="B281" s="84" t="s">
        <v>4772</v>
      </c>
      <c r="C281" s="84">
        <v>2</v>
      </c>
      <c r="D281" s="118">
        <v>0.0011798535481376026</v>
      </c>
      <c r="E281" s="118">
        <v>2.931330716689589</v>
      </c>
      <c r="F281" s="84" t="s">
        <v>6061</v>
      </c>
      <c r="G281" s="84" t="b">
        <v>0</v>
      </c>
      <c r="H281" s="84" t="b">
        <v>0</v>
      </c>
      <c r="I281" s="84" t="b">
        <v>0</v>
      </c>
      <c r="J281" s="84" t="b">
        <v>0</v>
      </c>
      <c r="K281" s="84" t="b">
        <v>0</v>
      </c>
      <c r="L281" s="84" t="b">
        <v>0</v>
      </c>
    </row>
    <row r="282" spans="1:12" ht="15">
      <c r="A282" s="84" t="s">
        <v>4772</v>
      </c>
      <c r="B282" s="84" t="s">
        <v>5704</v>
      </c>
      <c r="C282" s="84">
        <v>2</v>
      </c>
      <c r="D282" s="118">
        <v>0.0011798535481376026</v>
      </c>
      <c r="E282" s="118">
        <v>2.6583294446258514</v>
      </c>
      <c r="F282" s="84" t="s">
        <v>6061</v>
      </c>
      <c r="G282" s="84" t="b">
        <v>0</v>
      </c>
      <c r="H282" s="84" t="b">
        <v>0</v>
      </c>
      <c r="I282" s="84" t="b">
        <v>0</v>
      </c>
      <c r="J282" s="84" t="b">
        <v>0</v>
      </c>
      <c r="K282" s="84" t="b">
        <v>0</v>
      </c>
      <c r="L282" s="84" t="b">
        <v>0</v>
      </c>
    </row>
    <row r="283" spans="1:12" ht="15">
      <c r="A283" s="84" t="s">
        <v>5704</v>
      </c>
      <c r="B283" s="84" t="s">
        <v>4773</v>
      </c>
      <c r="C283" s="84">
        <v>2</v>
      </c>
      <c r="D283" s="118">
        <v>0.0011798535481376026</v>
      </c>
      <c r="E283" s="118">
        <v>2.7552394576339077</v>
      </c>
      <c r="F283" s="84" t="s">
        <v>6061</v>
      </c>
      <c r="G283" s="84" t="b">
        <v>0</v>
      </c>
      <c r="H283" s="84" t="b">
        <v>0</v>
      </c>
      <c r="I283" s="84" t="b">
        <v>0</v>
      </c>
      <c r="J283" s="84" t="b">
        <v>0</v>
      </c>
      <c r="K283" s="84" t="b">
        <v>0</v>
      </c>
      <c r="L283" s="84" t="b">
        <v>0</v>
      </c>
    </row>
    <row r="284" spans="1:12" ht="15">
      <c r="A284" s="84" t="s">
        <v>4773</v>
      </c>
      <c r="B284" s="84" t="s">
        <v>5882</v>
      </c>
      <c r="C284" s="84">
        <v>2</v>
      </c>
      <c r="D284" s="118">
        <v>0.0011798535481376026</v>
      </c>
      <c r="E284" s="118">
        <v>2.8344207036815328</v>
      </c>
      <c r="F284" s="84" t="s">
        <v>6061</v>
      </c>
      <c r="G284" s="84" t="b">
        <v>0</v>
      </c>
      <c r="H284" s="84" t="b">
        <v>0</v>
      </c>
      <c r="I284" s="84" t="b">
        <v>0</v>
      </c>
      <c r="J284" s="84" t="b">
        <v>1</v>
      </c>
      <c r="K284" s="84" t="b">
        <v>0</v>
      </c>
      <c r="L284" s="84" t="b">
        <v>0</v>
      </c>
    </row>
    <row r="285" spans="1:12" ht="15">
      <c r="A285" s="84" t="s">
        <v>4766</v>
      </c>
      <c r="B285" s="84" t="s">
        <v>4766</v>
      </c>
      <c r="C285" s="84">
        <v>2</v>
      </c>
      <c r="D285" s="118">
        <v>0.0011798535481376026</v>
      </c>
      <c r="E285" s="118">
        <v>1.3238756934749205</v>
      </c>
      <c r="F285" s="84" t="s">
        <v>6061</v>
      </c>
      <c r="G285" s="84" t="b">
        <v>0</v>
      </c>
      <c r="H285" s="84" t="b">
        <v>0</v>
      </c>
      <c r="I285" s="84" t="b">
        <v>0</v>
      </c>
      <c r="J285" s="84" t="b">
        <v>0</v>
      </c>
      <c r="K285" s="84" t="b">
        <v>0</v>
      </c>
      <c r="L285" s="84" t="b">
        <v>0</v>
      </c>
    </row>
    <row r="286" spans="1:12" ht="15">
      <c r="A286" s="84" t="s">
        <v>4766</v>
      </c>
      <c r="B286" s="84" t="s">
        <v>4771</v>
      </c>
      <c r="C286" s="84">
        <v>2</v>
      </c>
      <c r="D286" s="118">
        <v>0.0011798535481376026</v>
      </c>
      <c r="E286" s="118">
        <v>1.8801781942422078</v>
      </c>
      <c r="F286" s="84" t="s">
        <v>6061</v>
      </c>
      <c r="G286" s="84" t="b">
        <v>0</v>
      </c>
      <c r="H286" s="84" t="b">
        <v>0</v>
      </c>
      <c r="I286" s="84" t="b">
        <v>0</v>
      </c>
      <c r="J286" s="84" t="b">
        <v>0</v>
      </c>
      <c r="K286" s="84" t="b">
        <v>0</v>
      </c>
      <c r="L286" s="84" t="b">
        <v>0</v>
      </c>
    </row>
    <row r="287" spans="1:12" ht="15">
      <c r="A287" s="84" t="s">
        <v>5883</v>
      </c>
      <c r="B287" s="84" t="s">
        <v>5884</v>
      </c>
      <c r="C287" s="84">
        <v>2</v>
      </c>
      <c r="D287" s="118">
        <v>0.0011798535481376026</v>
      </c>
      <c r="E287" s="118">
        <v>3.2323607123535703</v>
      </c>
      <c r="F287" s="84" t="s">
        <v>6061</v>
      </c>
      <c r="G287" s="84" t="b">
        <v>0</v>
      </c>
      <c r="H287" s="84" t="b">
        <v>0</v>
      </c>
      <c r="I287" s="84" t="b">
        <v>0</v>
      </c>
      <c r="J287" s="84" t="b">
        <v>1</v>
      </c>
      <c r="K287" s="84" t="b">
        <v>0</v>
      </c>
      <c r="L287" s="84" t="b">
        <v>0</v>
      </c>
    </row>
    <row r="288" spans="1:12" ht="15">
      <c r="A288" s="84" t="s">
        <v>5884</v>
      </c>
      <c r="B288" s="84" t="s">
        <v>5885</v>
      </c>
      <c r="C288" s="84">
        <v>2</v>
      </c>
      <c r="D288" s="118">
        <v>0.0011798535481376026</v>
      </c>
      <c r="E288" s="118">
        <v>3.2323607123535703</v>
      </c>
      <c r="F288" s="84" t="s">
        <v>6061</v>
      </c>
      <c r="G288" s="84" t="b">
        <v>1</v>
      </c>
      <c r="H288" s="84" t="b">
        <v>0</v>
      </c>
      <c r="I288" s="84" t="b">
        <v>0</v>
      </c>
      <c r="J288" s="84" t="b">
        <v>0</v>
      </c>
      <c r="K288" s="84" t="b">
        <v>0</v>
      </c>
      <c r="L288" s="84" t="b">
        <v>0</v>
      </c>
    </row>
    <row r="289" spans="1:12" ht="15">
      <c r="A289" s="84" t="s">
        <v>5885</v>
      </c>
      <c r="B289" s="84" t="s">
        <v>418</v>
      </c>
      <c r="C289" s="84">
        <v>2</v>
      </c>
      <c r="D289" s="118">
        <v>0.0011798535481376026</v>
      </c>
      <c r="E289" s="118">
        <v>3.2323607123535703</v>
      </c>
      <c r="F289" s="84" t="s">
        <v>6061</v>
      </c>
      <c r="G289" s="84" t="b">
        <v>0</v>
      </c>
      <c r="H289" s="84" t="b">
        <v>0</v>
      </c>
      <c r="I289" s="84" t="b">
        <v>0</v>
      </c>
      <c r="J289" s="84" t="b">
        <v>0</v>
      </c>
      <c r="K289" s="84" t="b">
        <v>0</v>
      </c>
      <c r="L289" s="84" t="b">
        <v>0</v>
      </c>
    </row>
    <row r="290" spans="1:12" ht="15">
      <c r="A290" s="84" t="s">
        <v>5886</v>
      </c>
      <c r="B290" s="84" t="s">
        <v>4740</v>
      </c>
      <c r="C290" s="84">
        <v>2</v>
      </c>
      <c r="D290" s="118">
        <v>0.0013413936585019606</v>
      </c>
      <c r="E290" s="118">
        <v>1.800996948194583</v>
      </c>
      <c r="F290" s="84" t="s">
        <v>6061</v>
      </c>
      <c r="G290" s="84" t="b">
        <v>0</v>
      </c>
      <c r="H290" s="84" t="b">
        <v>0</v>
      </c>
      <c r="I290" s="84" t="b">
        <v>0</v>
      </c>
      <c r="J290" s="84" t="b">
        <v>0</v>
      </c>
      <c r="K290" s="84" t="b">
        <v>0</v>
      </c>
      <c r="L290" s="84" t="b">
        <v>0</v>
      </c>
    </row>
    <row r="291" spans="1:12" ht="15">
      <c r="A291" s="84" t="s">
        <v>4778</v>
      </c>
      <c r="B291" s="84" t="s">
        <v>5604</v>
      </c>
      <c r="C291" s="84">
        <v>2</v>
      </c>
      <c r="D291" s="118">
        <v>0.0011798535481376026</v>
      </c>
      <c r="E291" s="118">
        <v>2.2903526593312566</v>
      </c>
      <c r="F291" s="84" t="s">
        <v>6061</v>
      </c>
      <c r="G291" s="84" t="b">
        <v>0</v>
      </c>
      <c r="H291" s="84" t="b">
        <v>0</v>
      </c>
      <c r="I291" s="84" t="b">
        <v>0</v>
      </c>
      <c r="J291" s="84" t="b">
        <v>0</v>
      </c>
      <c r="K291" s="84" t="b">
        <v>0</v>
      </c>
      <c r="L291" s="84" t="b">
        <v>0</v>
      </c>
    </row>
    <row r="292" spans="1:12" ht="15">
      <c r="A292" s="84" t="s">
        <v>5604</v>
      </c>
      <c r="B292" s="84" t="s">
        <v>4782</v>
      </c>
      <c r="C292" s="84">
        <v>2</v>
      </c>
      <c r="D292" s="118">
        <v>0.0011798535481376026</v>
      </c>
      <c r="E292" s="118">
        <v>2.5333907080175515</v>
      </c>
      <c r="F292" s="84" t="s">
        <v>6061</v>
      </c>
      <c r="G292" s="84" t="b">
        <v>0</v>
      </c>
      <c r="H292" s="84" t="b">
        <v>0</v>
      </c>
      <c r="I292" s="84" t="b">
        <v>0</v>
      </c>
      <c r="J292" s="84" t="b">
        <v>0</v>
      </c>
      <c r="K292" s="84" t="b">
        <v>0</v>
      </c>
      <c r="L292" s="84" t="b">
        <v>0</v>
      </c>
    </row>
    <row r="293" spans="1:12" ht="15">
      <c r="A293" s="84" t="s">
        <v>4704</v>
      </c>
      <c r="B293" s="84" t="s">
        <v>5721</v>
      </c>
      <c r="C293" s="84">
        <v>2</v>
      </c>
      <c r="D293" s="118">
        <v>0.0011798535481376026</v>
      </c>
      <c r="E293" s="118">
        <v>2.35729944896187</v>
      </c>
      <c r="F293" s="84" t="s">
        <v>6061</v>
      </c>
      <c r="G293" s="84" t="b">
        <v>0</v>
      </c>
      <c r="H293" s="84" t="b">
        <v>0</v>
      </c>
      <c r="I293" s="84" t="b">
        <v>0</v>
      </c>
      <c r="J293" s="84" t="b">
        <v>0</v>
      </c>
      <c r="K293" s="84" t="b">
        <v>0</v>
      </c>
      <c r="L293" s="84" t="b">
        <v>0</v>
      </c>
    </row>
    <row r="294" spans="1:12" ht="15">
      <c r="A294" s="84" t="s">
        <v>5721</v>
      </c>
      <c r="B294" s="84" t="s">
        <v>5722</v>
      </c>
      <c r="C294" s="84">
        <v>2</v>
      </c>
      <c r="D294" s="118">
        <v>0.0011798535481376026</v>
      </c>
      <c r="E294" s="118">
        <v>2.8801781942422076</v>
      </c>
      <c r="F294" s="84" t="s">
        <v>6061</v>
      </c>
      <c r="G294" s="84" t="b">
        <v>0</v>
      </c>
      <c r="H294" s="84" t="b">
        <v>0</v>
      </c>
      <c r="I294" s="84" t="b">
        <v>0</v>
      </c>
      <c r="J294" s="84" t="b">
        <v>0</v>
      </c>
      <c r="K294" s="84" t="b">
        <v>0</v>
      </c>
      <c r="L294" s="84" t="b">
        <v>0</v>
      </c>
    </row>
    <row r="295" spans="1:12" ht="15">
      <c r="A295" s="84" t="s">
        <v>5722</v>
      </c>
      <c r="B295" s="84" t="s">
        <v>4782</v>
      </c>
      <c r="C295" s="84">
        <v>2</v>
      </c>
      <c r="D295" s="118">
        <v>0.0011798535481376026</v>
      </c>
      <c r="E295" s="118">
        <v>2.7552394576339077</v>
      </c>
      <c r="F295" s="84" t="s">
        <v>6061</v>
      </c>
      <c r="G295" s="84" t="b">
        <v>0</v>
      </c>
      <c r="H295" s="84" t="b">
        <v>0</v>
      </c>
      <c r="I295" s="84" t="b">
        <v>0</v>
      </c>
      <c r="J295" s="84" t="b">
        <v>0</v>
      </c>
      <c r="K295" s="84" t="b">
        <v>0</v>
      </c>
      <c r="L295" s="84" t="b">
        <v>0</v>
      </c>
    </row>
    <row r="296" spans="1:12" ht="15">
      <c r="A296" s="84" t="s">
        <v>4782</v>
      </c>
      <c r="B296" s="84" t="s">
        <v>5892</v>
      </c>
      <c r="C296" s="84">
        <v>2</v>
      </c>
      <c r="D296" s="118">
        <v>0.0011798535481376026</v>
      </c>
      <c r="E296" s="118">
        <v>2.931330716689589</v>
      </c>
      <c r="F296" s="84" t="s">
        <v>6061</v>
      </c>
      <c r="G296" s="84" t="b">
        <v>0</v>
      </c>
      <c r="H296" s="84" t="b">
        <v>0</v>
      </c>
      <c r="I296" s="84" t="b">
        <v>0</v>
      </c>
      <c r="J296" s="84" t="b">
        <v>0</v>
      </c>
      <c r="K296" s="84" t="b">
        <v>0</v>
      </c>
      <c r="L296" s="84" t="b">
        <v>0</v>
      </c>
    </row>
    <row r="297" spans="1:12" ht="15">
      <c r="A297" s="84" t="s">
        <v>5892</v>
      </c>
      <c r="B297" s="84" t="s">
        <v>5893</v>
      </c>
      <c r="C297" s="84">
        <v>2</v>
      </c>
      <c r="D297" s="118">
        <v>0.0011798535481376026</v>
      </c>
      <c r="E297" s="118">
        <v>3.2323607123535703</v>
      </c>
      <c r="F297" s="84" t="s">
        <v>6061</v>
      </c>
      <c r="G297" s="84" t="b">
        <v>0</v>
      </c>
      <c r="H297" s="84" t="b">
        <v>0</v>
      </c>
      <c r="I297" s="84" t="b">
        <v>0</v>
      </c>
      <c r="J297" s="84" t="b">
        <v>0</v>
      </c>
      <c r="K297" s="84" t="b">
        <v>0</v>
      </c>
      <c r="L297" s="84" t="b">
        <v>0</v>
      </c>
    </row>
    <row r="298" spans="1:12" ht="15">
      <c r="A298" s="84" t="s">
        <v>5893</v>
      </c>
      <c r="B298" s="84" t="s">
        <v>5894</v>
      </c>
      <c r="C298" s="84">
        <v>2</v>
      </c>
      <c r="D298" s="118">
        <v>0.0011798535481376026</v>
      </c>
      <c r="E298" s="118">
        <v>3.2323607123535703</v>
      </c>
      <c r="F298" s="84" t="s">
        <v>6061</v>
      </c>
      <c r="G298" s="84" t="b">
        <v>0</v>
      </c>
      <c r="H298" s="84" t="b">
        <v>0</v>
      </c>
      <c r="I298" s="84" t="b">
        <v>0</v>
      </c>
      <c r="J298" s="84" t="b">
        <v>0</v>
      </c>
      <c r="K298" s="84" t="b">
        <v>0</v>
      </c>
      <c r="L298" s="84" t="b">
        <v>0</v>
      </c>
    </row>
    <row r="299" spans="1:12" ht="15">
      <c r="A299" s="84" t="s">
        <v>5894</v>
      </c>
      <c r="B299" s="84" t="s">
        <v>5895</v>
      </c>
      <c r="C299" s="84">
        <v>2</v>
      </c>
      <c r="D299" s="118">
        <v>0.0011798535481376026</v>
      </c>
      <c r="E299" s="118">
        <v>3.2323607123535703</v>
      </c>
      <c r="F299" s="84" t="s">
        <v>6061</v>
      </c>
      <c r="G299" s="84" t="b">
        <v>0</v>
      </c>
      <c r="H299" s="84" t="b">
        <v>0</v>
      </c>
      <c r="I299" s="84" t="b">
        <v>0</v>
      </c>
      <c r="J299" s="84" t="b">
        <v>0</v>
      </c>
      <c r="K299" s="84" t="b">
        <v>0</v>
      </c>
      <c r="L299" s="84" t="b">
        <v>0</v>
      </c>
    </row>
    <row r="300" spans="1:12" ht="15">
      <c r="A300" s="84" t="s">
        <v>5895</v>
      </c>
      <c r="B300" s="84" t="s">
        <v>5723</v>
      </c>
      <c r="C300" s="84">
        <v>2</v>
      </c>
      <c r="D300" s="118">
        <v>0.0011798535481376026</v>
      </c>
      <c r="E300" s="118">
        <v>3.056269453297889</v>
      </c>
      <c r="F300" s="84" t="s">
        <v>6061</v>
      </c>
      <c r="G300" s="84" t="b">
        <v>0</v>
      </c>
      <c r="H300" s="84" t="b">
        <v>0</v>
      </c>
      <c r="I300" s="84" t="b">
        <v>0</v>
      </c>
      <c r="J300" s="84" t="b">
        <v>0</v>
      </c>
      <c r="K300" s="84" t="b">
        <v>0</v>
      </c>
      <c r="L300" s="84" t="b">
        <v>0</v>
      </c>
    </row>
    <row r="301" spans="1:12" ht="15">
      <c r="A301" s="84" t="s">
        <v>5723</v>
      </c>
      <c r="B301" s="84" t="s">
        <v>5724</v>
      </c>
      <c r="C301" s="84">
        <v>2</v>
      </c>
      <c r="D301" s="118">
        <v>0.0011798535481376026</v>
      </c>
      <c r="E301" s="118">
        <v>2.8801781942422076</v>
      </c>
      <c r="F301" s="84" t="s">
        <v>6061</v>
      </c>
      <c r="G301" s="84" t="b">
        <v>0</v>
      </c>
      <c r="H301" s="84" t="b">
        <v>0</v>
      </c>
      <c r="I301" s="84" t="b">
        <v>0</v>
      </c>
      <c r="J301" s="84" t="b">
        <v>0</v>
      </c>
      <c r="K301" s="84" t="b">
        <v>0</v>
      </c>
      <c r="L301" s="84" t="b">
        <v>0</v>
      </c>
    </row>
    <row r="302" spans="1:12" ht="15">
      <c r="A302" s="84" t="s">
        <v>5724</v>
      </c>
      <c r="B302" s="84" t="s">
        <v>5603</v>
      </c>
      <c r="C302" s="84">
        <v>2</v>
      </c>
      <c r="D302" s="118">
        <v>0.0011798535481376026</v>
      </c>
      <c r="E302" s="118">
        <v>2.7552394576339077</v>
      </c>
      <c r="F302" s="84" t="s">
        <v>6061</v>
      </c>
      <c r="G302" s="84" t="b">
        <v>0</v>
      </c>
      <c r="H302" s="84" t="b">
        <v>0</v>
      </c>
      <c r="I302" s="84" t="b">
        <v>0</v>
      </c>
      <c r="J302" s="84" t="b">
        <v>0</v>
      </c>
      <c r="K302" s="84" t="b">
        <v>0</v>
      </c>
      <c r="L302" s="84" t="b">
        <v>0</v>
      </c>
    </row>
    <row r="303" spans="1:12" ht="15">
      <c r="A303" s="84" t="s">
        <v>5603</v>
      </c>
      <c r="B303" s="84" t="s">
        <v>4778</v>
      </c>
      <c r="C303" s="84">
        <v>2</v>
      </c>
      <c r="D303" s="118">
        <v>0.0011798535481376026</v>
      </c>
      <c r="E303" s="118">
        <v>2.2323607123535703</v>
      </c>
      <c r="F303" s="84" t="s">
        <v>6061</v>
      </c>
      <c r="G303" s="84" t="b">
        <v>0</v>
      </c>
      <c r="H303" s="84" t="b">
        <v>0</v>
      </c>
      <c r="I303" s="84" t="b">
        <v>0</v>
      </c>
      <c r="J303" s="84" t="b">
        <v>0</v>
      </c>
      <c r="K303" s="84" t="b">
        <v>0</v>
      </c>
      <c r="L303" s="84" t="b">
        <v>0</v>
      </c>
    </row>
    <row r="304" spans="1:12" ht="15">
      <c r="A304" s="84" t="s">
        <v>4778</v>
      </c>
      <c r="B304" s="84" t="s">
        <v>5896</v>
      </c>
      <c r="C304" s="84">
        <v>2</v>
      </c>
      <c r="D304" s="118">
        <v>0.0011798535481376026</v>
      </c>
      <c r="E304" s="118">
        <v>2.6882926680032946</v>
      </c>
      <c r="F304" s="84" t="s">
        <v>6061</v>
      </c>
      <c r="G304" s="84" t="b">
        <v>0</v>
      </c>
      <c r="H304" s="84" t="b">
        <v>0</v>
      </c>
      <c r="I304" s="84" t="b">
        <v>0</v>
      </c>
      <c r="J304" s="84" t="b">
        <v>0</v>
      </c>
      <c r="K304" s="84" t="b">
        <v>0</v>
      </c>
      <c r="L304" s="84" t="b">
        <v>0</v>
      </c>
    </row>
    <row r="305" spans="1:12" ht="15">
      <c r="A305" s="84" t="s">
        <v>5896</v>
      </c>
      <c r="B305" s="84" t="s">
        <v>5576</v>
      </c>
      <c r="C305" s="84">
        <v>2</v>
      </c>
      <c r="D305" s="118">
        <v>0.0011798535481376026</v>
      </c>
      <c r="E305" s="118">
        <v>2.6882926680032946</v>
      </c>
      <c r="F305" s="84" t="s">
        <v>6061</v>
      </c>
      <c r="G305" s="84" t="b">
        <v>0</v>
      </c>
      <c r="H305" s="84" t="b">
        <v>0</v>
      </c>
      <c r="I305" s="84" t="b">
        <v>0</v>
      </c>
      <c r="J305" s="84" t="b">
        <v>0</v>
      </c>
      <c r="K305" s="84" t="b">
        <v>0</v>
      </c>
      <c r="L305" s="84" t="b">
        <v>0</v>
      </c>
    </row>
    <row r="306" spans="1:12" ht="15">
      <c r="A306" s="84" t="s">
        <v>5576</v>
      </c>
      <c r="B306" s="84" t="s">
        <v>5725</v>
      </c>
      <c r="C306" s="84">
        <v>2</v>
      </c>
      <c r="D306" s="118">
        <v>0.0011798535481376026</v>
      </c>
      <c r="E306" s="118">
        <v>2.5122014089476132</v>
      </c>
      <c r="F306" s="84" t="s">
        <v>6061</v>
      </c>
      <c r="G306" s="84" t="b">
        <v>0</v>
      </c>
      <c r="H306" s="84" t="b">
        <v>0</v>
      </c>
      <c r="I306" s="84" t="b">
        <v>0</v>
      </c>
      <c r="J306" s="84" t="b">
        <v>0</v>
      </c>
      <c r="K306" s="84" t="b">
        <v>0</v>
      </c>
      <c r="L306" s="84" t="b">
        <v>0</v>
      </c>
    </row>
    <row r="307" spans="1:12" ht="15">
      <c r="A307" s="84" t="s">
        <v>5725</v>
      </c>
      <c r="B307" s="84" t="s">
        <v>5581</v>
      </c>
      <c r="C307" s="84">
        <v>2</v>
      </c>
      <c r="D307" s="118">
        <v>0.0011798535481376026</v>
      </c>
      <c r="E307" s="118">
        <v>2.6583294446258514</v>
      </c>
      <c r="F307" s="84" t="s">
        <v>6061</v>
      </c>
      <c r="G307" s="84" t="b">
        <v>0</v>
      </c>
      <c r="H307" s="84" t="b">
        <v>0</v>
      </c>
      <c r="I307" s="84" t="b">
        <v>0</v>
      </c>
      <c r="J307" s="84" t="b">
        <v>0</v>
      </c>
      <c r="K307" s="84" t="b">
        <v>0</v>
      </c>
      <c r="L307" s="84" t="b">
        <v>0</v>
      </c>
    </row>
    <row r="308" spans="1:12" ht="15">
      <c r="A308" s="84" t="s">
        <v>5581</v>
      </c>
      <c r="B308" s="84" t="s">
        <v>5602</v>
      </c>
      <c r="C308" s="84">
        <v>2</v>
      </c>
      <c r="D308" s="118">
        <v>0.0011798535481376026</v>
      </c>
      <c r="E308" s="118">
        <v>2.35729944896187</v>
      </c>
      <c r="F308" s="84" t="s">
        <v>6061</v>
      </c>
      <c r="G308" s="84" t="b">
        <v>0</v>
      </c>
      <c r="H308" s="84" t="b">
        <v>0</v>
      </c>
      <c r="I308" s="84" t="b">
        <v>0</v>
      </c>
      <c r="J308" s="84" t="b">
        <v>0</v>
      </c>
      <c r="K308" s="84" t="b">
        <v>0</v>
      </c>
      <c r="L308" s="84" t="b">
        <v>0</v>
      </c>
    </row>
    <row r="309" spans="1:12" ht="15">
      <c r="A309" s="84" t="s">
        <v>5602</v>
      </c>
      <c r="B309" s="84" t="s">
        <v>4778</v>
      </c>
      <c r="C309" s="84">
        <v>2</v>
      </c>
      <c r="D309" s="118">
        <v>0.0011798535481376026</v>
      </c>
      <c r="E309" s="118">
        <v>2.2323607123535703</v>
      </c>
      <c r="F309" s="84" t="s">
        <v>6061</v>
      </c>
      <c r="G309" s="84" t="b">
        <v>0</v>
      </c>
      <c r="H309" s="84" t="b">
        <v>0</v>
      </c>
      <c r="I309" s="84" t="b">
        <v>0</v>
      </c>
      <c r="J309" s="84" t="b">
        <v>0</v>
      </c>
      <c r="K309" s="84" t="b">
        <v>0</v>
      </c>
      <c r="L309" s="84" t="b">
        <v>0</v>
      </c>
    </row>
    <row r="310" spans="1:12" ht="15">
      <c r="A310" s="84" t="s">
        <v>5562</v>
      </c>
      <c r="B310" s="84" t="s">
        <v>5561</v>
      </c>
      <c r="C310" s="84">
        <v>2</v>
      </c>
      <c r="D310" s="118">
        <v>0.0011798535481376026</v>
      </c>
      <c r="E310" s="118">
        <v>1.8801781942422078</v>
      </c>
      <c r="F310" s="84" t="s">
        <v>6061</v>
      </c>
      <c r="G310" s="84" t="b">
        <v>0</v>
      </c>
      <c r="H310" s="84" t="b">
        <v>0</v>
      </c>
      <c r="I310" s="84" t="b">
        <v>0</v>
      </c>
      <c r="J310" s="84" t="b">
        <v>0</v>
      </c>
      <c r="K310" s="84" t="b">
        <v>0</v>
      </c>
      <c r="L310" s="84" t="b">
        <v>0</v>
      </c>
    </row>
    <row r="311" spans="1:12" ht="15">
      <c r="A311" s="84" t="s">
        <v>548</v>
      </c>
      <c r="B311" s="84" t="s">
        <v>547</v>
      </c>
      <c r="C311" s="84">
        <v>2</v>
      </c>
      <c r="D311" s="118">
        <v>0.0011798535481376026</v>
      </c>
      <c r="E311" s="118">
        <v>3.2323607123535703</v>
      </c>
      <c r="F311" s="84" t="s">
        <v>6061</v>
      </c>
      <c r="G311" s="84" t="b">
        <v>0</v>
      </c>
      <c r="H311" s="84" t="b">
        <v>0</v>
      </c>
      <c r="I311" s="84" t="b">
        <v>0</v>
      </c>
      <c r="J311" s="84" t="b">
        <v>0</v>
      </c>
      <c r="K311" s="84" t="b">
        <v>0</v>
      </c>
      <c r="L311" s="84" t="b">
        <v>0</v>
      </c>
    </row>
    <row r="312" spans="1:12" ht="15">
      <c r="A312" s="84" t="s">
        <v>4703</v>
      </c>
      <c r="B312" s="84" t="s">
        <v>4749</v>
      </c>
      <c r="C312" s="84">
        <v>2</v>
      </c>
      <c r="D312" s="118">
        <v>0.0011798535481376026</v>
      </c>
      <c r="E312" s="118">
        <v>1.5625790971450335</v>
      </c>
      <c r="F312" s="84" t="s">
        <v>6061</v>
      </c>
      <c r="G312" s="84" t="b">
        <v>0</v>
      </c>
      <c r="H312" s="84" t="b">
        <v>0</v>
      </c>
      <c r="I312" s="84" t="b">
        <v>0</v>
      </c>
      <c r="J312" s="84" t="b">
        <v>0</v>
      </c>
      <c r="K312" s="84" t="b">
        <v>0</v>
      </c>
      <c r="L312" s="84" t="b">
        <v>0</v>
      </c>
    </row>
    <row r="313" spans="1:12" ht="15">
      <c r="A313" s="84" t="s">
        <v>5655</v>
      </c>
      <c r="B313" s="84" t="s">
        <v>4722</v>
      </c>
      <c r="C313" s="84">
        <v>2</v>
      </c>
      <c r="D313" s="118">
        <v>0.0011798535481376026</v>
      </c>
      <c r="E313" s="118">
        <v>2.1184173600467333</v>
      </c>
      <c r="F313" s="84" t="s">
        <v>6061</v>
      </c>
      <c r="G313" s="84" t="b">
        <v>0</v>
      </c>
      <c r="H313" s="84" t="b">
        <v>0</v>
      </c>
      <c r="I313" s="84" t="b">
        <v>0</v>
      </c>
      <c r="J313" s="84" t="b">
        <v>0</v>
      </c>
      <c r="K313" s="84" t="b">
        <v>0</v>
      </c>
      <c r="L313" s="84" t="b">
        <v>0</v>
      </c>
    </row>
    <row r="314" spans="1:12" ht="15">
      <c r="A314" s="84" t="s">
        <v>5731</v>
      </c>
      <c r="B314" s="84" t="s">
        <v>951</v>
      </c>
      <c r="C314" s="84">
        <v>2</v>
      </c>
      <c r="D314" s="118">
        <v>0.0011798535481376026</v>
      </c>
      <c r="E314" s="118">
        <v>1.0208397151133406</v>
      </c>
      <c r="F314" s="84" t="s">
        <v>6061</v>
      </c>
      <c r="G314" s="84" t="b">
        <v>0</v>
      </c>
      <c r="H314" s="84" t="b">
        <v>0</v>
      </c>
      <c r="I314" s="84" t="b">
        <v>0</v>
      </c>
      <c r="J314" s="84" t="b">
        <v>0</v>
      </c>
      <c r="K314" s="84" t="b">
        <v>0</v>
      </c>
      <c r="L314" s="84" t="b">
        <v>0</v>
      </c>
    </row>
    <row r="315" spans="1:12" ht="15">
      <c r="A315" s="84" t="s">
        <v>5732</v>
      </c>
      <c r="B315" s="84" t="s">
        <v>4743</v>
      </c>
      <c r="C315" s="84">
        <v>2</v>
      </c>
      <c r="D315" s="118">
        <v>0.0011798535481376026</v>
      </c>
      <c r="E315" s="118">
        <v>1.9423261009910522</v>
      </c>
      <c r="F315" s="84" t="s">
        <v>6061</v>
      </c>
      <c r="G315" s="84" t="b">
        <v>0</v>
      </c>
      <c r="H315" s="84" t="b">
        <v>0</v>
      </c>
      <c r="I315" s="84" t="b">
        <v>0</v>
      </c>
      <c r="J315" s="84" t="b">
        <v>0</v>
      </c>
      <c r="K315" s="84" t="b">
        <v>0</v>
      </c>
      <c r="L315" s="84" t="b">
        <v>0</v>
      </c>
    </row>
    <row r="316" spans="1:12" ht="15">
      <c r="A316" s="84" t="s">
        <v>4803</v>
      </c>
      <c r="B316" s="84" t="s">
        <v>5909</v>
      </c>
      <c r="C316" s="84">
        <v>2</v>
      </c>
      <c r="D316" s="118">
        <v>0.0011798535481376026</v>
      </c>
      <c r="E316" s="118">
        <v>2.2323607123535703</v>
      </c>
      <c r="F316" s="84" t="s">
        <v>6061</v>
      </c>
      <c r="G316" s="84" t="b">
        <v>0</v>
      </c>
      <c r="H316" s="84" t="b">
        <v>0</v>
      </c>
      <c r="I316" s="84" t="b">
        <v>0</v>
      </c>
      <c r="J316" s="84" t="b">
        <v>0</v>
      </c>
      <c r="K316" s="84" t="b">
        <v>0</v>
      </c>
      <c r="L316" s="84" t="b">
        <v>0</v>
      </c>
    </row>
    <row r="317" spans="1:12" ht="15">
      <c r="A317" s="84" t="s">
        <v>5909</v>
      </c>
      <c r="B317" s="84" t="s">
        <v>951</v>
      </c>
      <c r="C317" s="84">
        <v>2</v>
      </c>
      <c r="D317" s="118">
        <v>0.0011798535481376026</v>
      </c>
      <c r="E317" s="118">
        <v>1.196930974169022</v>
      </c>
      <c r="F317" s="84" t="s">
        <v>6061</v>
      </c>
      <c r="G317" s="84" t="b">
        <v>0</v>
      </c>
      <c r="H317" s="84" t="b">
        <v>0</v>
      </c>
      <c r="I317" s="84" t="b">
        <v>0</v>
      </c>
      <c r="J317" s="84" t="b">
        <v>0</v>
      </c>
      <c r="K317" s="84" t="b">
        <v>0</v>
      </c>
      <c r="L317" s="84" t="b">
        <v>0</v>
      </c>
    </row>
    <row r="318" spans="1:12" ht="15">
      <c r="A318" s="84" t="s">
        <v>951</v>
      </c>
      <c r="B318" s="84" t="s">
        <v>5910</v>
      </c>
      <c r="C318" s="84">
        <v>2</v>
      </c>
      <c r="D318" s="118">
        <v>0.0011798535481376026</v>
      </c>
      <c r="E318" s="118">
        <v>1.1831426896833885</v>
      </c>
      <c r="F318" s="84" t="s">
        <v>6061</v>
      </c>
      <c r="G318" s="84" t="b">
        <v>0</v>
      </c>
      <c r="H318" s="84" t="b">
        <v>0</v>
      </c>
      <c r="I318" s="84" t="b">
        <v>0</v>
      </c>
      <c r="J318" s="84" t="b">
        <v>0</v>
      </c>
      <c r="K318" s="84" t="b">
        <v>0</v>
      </c>
      <c r="L318" s="84" t="b">
        <v>0</v>
      </c>
    </row>
    <row r="319" spans="1:12" ht="15">
      <c r="A319" s="84" t="s">
        <v>5910</v>
      </c>
      <c r="B319" s="84" t="s">
        <v>5911</v>
      </c>
      <c r="C319" s="84">
        <v>2</v>
      </c>
      <c r="D319" s="118">
        <v>0.0011798535481376026</v>
      </c>
      <c r="E319" s="118">
        <v>3.2323607123535703</v>
      </c>
      <c r="F319" s="84" t="s">
        <v>6061</v>
      </c>
      <c r="G319" s="84" t="b">
        <v>0</v>
      </c>
      <c r="H319" s="84" t="b">
        <v>0</v>
      </c>
      <c r="I319" s="84" t="b">
        <v>0</v>
      </c>
      <c r="J319" s="84" t="b">
        <v>0</v>
      </c>
      <c r="K319" s="84" t="b">
        <v>0</v>
      </c>
      <c r="L319" s="84" t="b">
        <v>0</v>
      </c>
    </row>
    <row r="320" spans="1:12" ht="15">
      <c r="A320" s="84" t="s">
        <v>5911</v>
      </c>
      <c r="B320" s="84" t="s">
        <v>5912</v>
      </c>
      <c r="C320" s="84">
        <v>2</v>
      </c>
      <c r="D320" s="118">
        <v>0.0011798535481376026</v>
      </c>
      <c r="E320" s="118">
        <v>3.2323607123535703</v>
      </c>
      <c r="F320" s="84" t="s">
        <v>6061</v>
      </c>
      <c r="G320" s="84" t="b">
        <v>0</v>
      </c>
      <c r="H320" s="84" t="b">
        <v>0</v>
      </c>
      <c r="I320" s="84" t="b">
        <v>0</v>
      </c>
      <c r="J320" s="84" t="b">
        <v>0</v>
      </c>
      <c r="K320" s="84" t="b">
        <v>0</v>
      </c>
      <c r="L320" s="84" t="b">
        <v>0</v>
      </c>
    </row>
    <row r="321" spans="1:12" ht="15">
      <c r="A321" s="84" t="s">
        <v>5912</v>
      </c>
      <c r="B321" s="84" t="s">
        <v>5913</v>
      </c>
      <c r="C321" s="84">
        <v>2</v>
      </c>
      <c r="D321" s="118">
        <v>0.0011798535481376026</v>
      </c>
      <c r="E321" s="118">
        <v>3.2323607123535703</v>
      </c>
      <c r="F321" s="84" t="s">
        <v>6061</v>
      </c>
      <c r="G321" s="84" t="b">
        <v>0</v>
      </c>
      <c r="H321" s="84" t="b">
        <v>0</v>
      </c>
      <c r="I321" s="84" t="b">
        <v>0</v>
      </c>
      <c r="J321" s="84" t="b">
        <v>0</v>
      </c>
      <c r="K321" s="84" t="b">
        <v>0</v>
      </c>
      <c r="L321" s="84" t="b">
        <v>0</v>
      </c>
    </row>
    <row r="322" spans="1:12" ht="15">
      <c r="A322" s="84" t="s">
        <v>5913</v>
      </c>
      <c r="B322" s="84" t="s">
        <v>4749</v>
      </c>
      <c r="C322" s="84">
        <v>2</v>
      </c>
      <c r="D322" s="118">
        <v>0.0011798535481376026</v>
      </c>
      <c r="E322" s="118">
        <v>2.4919980228593266</v>
      </c>
      <c r="F322" s="84" t="s">
        <v>6061</v>
      </c>
      <c r="G322" s="84" t="b">
        <v>0</v>
      </c>
      <c r="H322" s="84" t="b">
        <v>0</v>
      </c>
      <c r="I322" s="84" t="b">
        <v>0</v>
      </c>
      <c r="J322" s="84" t="b">
        <v>0</v>
      </c>
      <c r="K322" s="84" t="b">
        <v>0</v>
      </c>
      <c r="L322" s="84" t="b">
        <v>0</v>
      </c>
    </row>
    <row r="323" spans="1:12" ht="15">
      <c r="A323" s="84" t="s">
        <v>4749</v>
      </c>
      <c r="B323" s="84" t="s">
        <v>4703</v>
      </c>
      <c r="C323" s="84">
        <v>2</v>
      </c>
      <c r="D323" s="118">
        <v>0.0011798535481376026</v>
      </c>
      <c r="E323" s="118">
        <v>1.6303007210256077</v>
      </c>
      <c r="F323" s="84" t="s">
        <v>6061</v>
      </c>
      <c r="G323" s="84" t="b">
        <v>0</v>
      </c>
      <c r="H323" s="84" t="b">
        <v>0</v>
      </c>
      <c r="I323" s="84" t="b">
        <v>0</v>
      </c>
      <c r="J323" s="84" t="b">
        <v>0</v>
      </c>
      <c r="K323" s="84" t="b">
        <v>0</v>
      </c>
      <c r="L323" s="84" t="b">
        <v>0</v>
      </c>
    </row>
    <row r="324" spans="1:12" ht="15">
      <c r="A324" s="84" t="s">
        <v>4703</v>
      </c>
      <c r="B324" s="84" t="s">
        <v>5571</v>
      </c>
      <c r="C324" s="84">
        <v>2</v>
      </c>
      <c r="D324" s="118">
        <v>0.0011798535481376026</v>
      </c>
      <c r="E324" s="118">
        <v>1.7588737422890017</v>
      </c>
      <c r="F324" s="84" t="s">
        <v>6061</v>
      </c>
      <c r="G324" s="84" t="b">
        <v>0</v>
      </c>
      <c r="H324" s="84" t="b">
        <v>0</v>
      </c>
      <c r="I324" s="84" t="b">
        <v>0</v>
      </c>
      <c r="J324" s="84" t="b">
        <v>1</v>
      </c>
      <c r="K324" s="84" t="b">
        <v>0</v>
      </c>
      <c r="L324" s="84" t="b">
        <v>0</v>
      </c>
    </row>
    <row r="325" spans="1:12" ht="15">
      <c r="A325" s="84" t="s">
        <v>5571</v>
      </c>
      <c r="B325" s="84" t="s">
        <v>5914</v>
      </c>
      <c r="C325" s="84">
        <v>2</v>
      </c>
      <c r="D325" s="118">
        <v>0.0011798535481376026</v>
      </c>
      <c r="E325" s="118">
        <v>2.6882926680032946</v>
      </c>
      <c r="F325" s="84" t="s">
        <v>6061</v>
      </c>
      <c r="G325" s="84" t="b">
        <v>1</v>
      </c>
      <c r="H325" s="84" t="b">
        <v>0</v>
      </c>
      <c r="I325" s="84" t="b">
        <v>0</v>
      </c>
      <c r="J325" s="84" t="b">
        <v>1</v>
      </c>
      <c r="K325" s="84" t="b">
        <v>0</v>
      </c>
      <c r="L325" s="84" t="b">
        <v>0</v>
      </c>
    </row>
    <row r="326" spans="1:12" ht="15">
      <c r="A326" s="84" t="s">
        <v>5914</v>
      </c>
      <c r="B326" s="84" t="s">
        <v>5593</v>
      </c>
      <c r="C326" s="84">
        <v>2</v>
      </c>
      <c r="D326" s="118">
        <v>0.0011798535481376026</v>
      </c>
      <c r="E326" s="118">
        <v>2.8344207036815328</v>
      </c>
      <c r="F326" s="84" t="s">
        <v>6061</v>
      </c>
      <c r="G326" s="84" t="b">
        <v>1</v>
      </c>
      <c r="H326" s="84" t="b">
        <v>0</v>
      </c>
      <c r="I326" s="84" t="b">
        <v>0</v>
      </c>
      <c r="J326" s="84" t="b">
        <v>0</v>
      </c>
      <c r="K326" s="84" t="b">
        <v>0</v>
      </c>
      <c r="L326" s="84" t="b">
        <v>0</v>
      </c>
    </row>
    <row r="327" spans="1:12" ht="15">
      <c r="A327" s="84" t="s">
        <v>5593</v>
      </c>
      <c r="B327" s="84" t="s">
        <v>5915</v>
      </c>
      <c r="C327" s="84">
        <v>2</v>
      </c>
      <c r="D327" s="118">
        <v>0.0011798535481376026</v>
      </c>
      <c r="E327" s="118">
        <v>2.8344207036815328</v>
      </c>
      <c r="F327" s="84" t="s">
        <v>6061</v>
      </c>
      <c r="G327" s="84" t="b">
        <v>0</v>
      </c>
      <c r="H327" s="84" t="b">
        <v>0</v>
      </c>
      <c r="I327" s="84" t="b">
        <v>0</v>
      </c>
      <c r="J327" s="84" t="b">
        <v>0</v>
      </c>
      <c r="K327" s="84" t="b">
        <v>0</v>
      </c>
      <c r="L327" s="84" t="b">
        <v>0</v>
      </c>
    </row>
    <row r="328" spans="1:12" ht="15">
      <c r="A328" s="84" t="s">
        <v>5915</v>
      </c>
      <c r="B328" s="84" t="s">
        <v>4750</v>
      </c>
      <c r="C328" s="84">
        <v>2</v>
      </c>
      <c r="D328" s="118">
        <v>0.0011798535481376026</v>
      </c>
      <c r="E328" s="118">
        <v>2.153179466305945</v>
      </c>
      <c r="F328" s="84" t="s">
        <v>6061</v>
      </c>
      <c r="G328" s="84" t="b">
        <v>0</v>
      </c>
      <c r="H328" s="84" t="b">
        <v>0</v>
      </c>
      <c r="I328" s="84" t="b">
        <v>0</v>
      </c>
      <c r="J328" s="84" t="b">
        <v>0</v>
      </c>
      <c r="K328" s="84" t="b">
        <v>0</v>
      </c>
      <c r="L328" s="84" t="b">
        <v>0</v>
      </c>
    </row>
    <row r="329" spans="1:12" ht="15">
      <c r="A329" s="84" t="s">
        <v>384</v>
      </c>
      <c r="B329" s="84" t="s">
        <v>5735</v>
      </c>
      <c r="C329" s="84">
        <v>2</v>
      </c>
      <c r="D329" s="118">
        <v>0.0011798535481376026</v>
      </c>
      <c r="E329" s="118">
        <v>3.2323607123535703</v>
      </c>
      <c r="F329" s="84" t="s">
        <v>6061</v>
      </c>
      <c r="G329" s="84" t="b">
        <v>0</v>
      </c>
      <c r="H329" s="84" t="b">
        <v>0</v>
      </c>
      <c r="I329" s="84" t="b">
        <v>0</v>
      </c>
      <c r="J329" s="84" t="b">
        <v>0</v>
      </c>
      <c r="K329" s="84" t="b">
        <v>0</v>
      </c>
      <c r="L329" s="84" t="b">
        <v>0</v>
      </c>
    </row>
    <row r="330" spans="1:12" ht="15">
      <c r="A330" s="84" t="s">
        <v>5661</v>
      </c>
      <c r="B330" s="84" t="s">
        <v>951</v>
      </c>
      <c r="C330" s="84">
        <v>2</v>
      </c>
      <c r="D330" s="118">
        <v>0.0011798535481376026</v>
      </c>
      <c r="E330" s="118">
        <v>0.8959009785050407</v>
      </c>
      <c r="F330" s="84" t="s">
        <v>6061</v>
      </c>
      <c r="G330" s="84" t="b">
        <v>0</v>
      </c>
      <c r="H330" s="84" t="b">
        <v>0</v>
      </c>
      <c r="I330" s="84" t="b">
        <v>0</v>
      </c>
      <c r="J330" s="84" t="b">
        <v>0</v>
      </c>
      <c r="K330" s="84" t="b">
        <v>0</v>
      </c>
      <c r="L330" s="84" t="b">
        <v>0</v>
      </c>
    </row>
    <row r="331" spans="1:12" ht="15">
      <c r="A331" s="84" t="s">
        <v>951</v>
      </c>
      <c r="B331" s="84" t="s">
        <v>5745</v>
      </c>
      <c r="C331" s="84">
        <v>2</v>
      </c>
      <c r="D331" s="118">
        <v>0.0011798535481376026</v>
      </c>
      <c r="E331" s="118">
        <v>1.0070514306277072</v>
      </c>
      <c r="F331" s="84" t="s">
        <v>6061</v>
      </c>
      <c r="G331" s="84" t="b">
        <v>0</v>
      </c>
      <c r="H331" s="84" t="b">
        <v>0</v>
      </c>
      <c r="I331" s="84" t="b">
        <v>0</v>
      </c>
      <c r="J331" s="84" t="b">
        <v>0</v>
      </c>
      <c r="K331" s="84" t="b">
        <v>0</v>
      </c>
      <c r="L331" s="84" t="b">
        <v>0</v>
      </c>
    </row>
    <row r="332" spans="1:12" ht="15">
      <c r="A332" s="84" t="s">
        <v>5613</v>
      </c>
      <c r="B332" s="84" t="s">
        <v>5747</v>
      </c>
      <c r="C332" s="84">
        <v>2</v>
      </c>
      <c r="D332" s="118">
        <v>0.0011798535481376026</v>
      </c>
      <c r="E332" s="118">
        <v>2.6583294446258514</v>
      </c>
      <c r="F332" s="84" t="s">
        <v>6061</v>
      </c>
      <c r="G332" s="84" t="b">
        <v>1</v>
      </c>
      <c r="H332" s="84" t="b">
        <v>0</v>
      </c>
      <c r="I332" s="84" t="b">
        <v>0</v>
      </c>
      <c r="J332" s="84" t="b">
        <v>0</v>
      </c>
      <c r="K332" s="84" t="b">
        <v>0</v>
      </c>
      <c r="L332" s="84" t="b">
        <v>0</v>
      </c>
    </row>
    <row r="333" spans="1:12" ht="15">
      <c r="A333" s="84" t="s">
        <v>361</v>
      </c>
      <c r="B333" s="84" t="s">
        <v>5930</v>
      </c>
      <c r="C333" s="84">
        <v>2</v>
      </c>
      <c r="D333" s="118">
        <v>0.0011798535481376026</v>
      </c>
      <c r="E333" s="118">
        <v>3.2323607123535703</v>
      </c>
      <c r="F333" s="84" t="s">
        <v>6061</v>
      </c>
      <c r="G333" s="84" t="b">
        <v>0</v>
      </c>
      <c r="H333" s="84" t="b">
        <v>0</v>
      </c>
      <c r="I333" s="84" t="b">
        <v>0</v>
      </c>
      <c r="J333" s="84" t="b">
        <v>0</v>
      </c>
      <c r="K333" s="84" t="b">
        <v>0</v>
      </c>
      <c r="L333" s="84" t="b">
        <v>0</v>
      </c>
    </row>
    <row r="334" spans="1:12" ht="15">
      <c r="A334" s="84" t="s">
        <v>5930</v>
      </c>
      <c r="B334" s="84" t="s">
        <v>951</v>
      </c>
      <c r="C334" s="84">
        <v>2</v>
      </c>
      <c r="D334" s="118">
        <v>0.0011798535481376026</v>
      </c>
      <c r="E334" s="118">
        <v>1.196930974169022</v>
      </c>
      <c r="F334" s="84" t="s">
        <v>6061</v>
      </c>
      <c r="G334" s="84" t="b">
        <v>0</v>
      </c>
      <c r="H334" s="84" t="b">
        <v>0</v>
      </c>
      <c r="I334" s="84" t="b">
        <v>0</v>
      </c>
      <c r="J334" s="84" t="b">
        <v>0</v>
      </c>
      <c r="K334" s="84" t="b">
        <v>0</v>
      </c>
      <c r="L334" s="84" t="b">
        <v>0</v>
      </c>
    </row>
    <row r="335" spans="1:12" ht="15">
      <c r="A335" s="84" t="s">
        <v>5697</v>
      </c>
      <c r="B335" s="84" t="s">
        <v>951</v>
      </c>
      <c r="C335" s="84">
        <v>2</v>
      </c>
      <c r="D335" s="118">
        <v>0.0011798535481376026</v>
      </c>
      <c r="E335" s="118">
        <v>1.0208397151133406</v>
      </c>
      <c r="F335" s="84" t="s">
        <v>6061</v>
      </c>
      <c r="G335" s="84" t="b">
        <v>0</v>
      </c>
      <c r="H335" s="84" t="b">
        <v>0</v>
      </c>
      <c r="I335" s="84" t="b">
        <v>0</v>
      </c>
      <c r="J335" s="84" t="b">
        <v>0</v>
      </c>
      <c r="K335" s="84" t="b">
        <v>0</v>
      </c>
      <c r="L335" s="84" t="b">
        <v>0</v>
      </c>
    </row>
    <row r="336" spans="1:12" ht="15">
      <c r="A336" s="84" t="s">
        <v>5594</v>
      </c>
      <c r="B336" s="84" t="s">
        <v>951</v>
      </c>
      <c r="C336" s="84">
        <v>2</v>
      </c>
      <c r="D336" s="118">
        <v>0.0011798535481376026</v>
      </c>
      <c r="E336" s="118">
        <v>0.7989909654969842</v>
      </c>
      <c r="F336" s="84" t="s">
        <v>6061</v>
      </c>
      <c r="G336" s="84" t="b">
        <v>0</v>
      </c>
      <c r="H336" s="84" t="b">
        <v>0</v>
      </c>
      <c r="I336" s="84" t="b">
        <v>0</v>
      </c>
      <c r="J336" s="84" t="b">
        <v>0</v>
      </c>
      <c r="K336" s="84" t="b">
        <v>0</v>
      </c>
      <c r="L336" s="84" t="b">
        <v>0</v>
      </c>
    </row>
    <row r="337" spans="1:12" ht="15">
      <c r="A337" s="84" t="s">
        <v>4740</v>
      </c>
      <c r="B337" s="84" t="s">
        <v>5557</v>
      </c>
      <c r="C337" s="84">
        <v>2</v>
      </c>
      <c r="D337" s="118">
        <v>0.0011798535481376026</v>
      </c>
      <c r="E337" s="118">
        <v>1.2019634114968083</v>
      </c>
      <c r="F337" s="84" t="s">
        <v>6061</v>
      </c>
      <c r="G337" s="84" t="b">
        <v>0</v>
      </c>
      <c r="H337" s="84" t="b">
        <v>0</v>
      </c>
      <c r="I337" s="84" t="b">
        <v>0</v>
      </c>
      <c r="J337" s="84" t="b">
        <v>0</v>
      </c>
      <c r="K337" s="84" t="b">
        <v>0</v>
      </c>
      <c r="L337" s="84" t="b">
        <v>0</v>
      </c>
    </row>
    <row r="338" spans="1:12" ht="15">
      <c r="A338" s="84" t="s">
        <v>5937</v>
      </c>
      <c r="B338" s="84" t="s">
        <v>5938</v>
      </c>
      <c r="C338" s="84">
        <v>2</v>
      </c>
      <c r="D338" s="118">
        <v>0.0011798535481376026</v>
      </c>
      <c r="E338" s="118">
        <v>3.2323607123535703</v>
      </c>
      <c r="F338" s="84" t="s">
        <v>6061</v>
      </c>
      <c r="G338" s="84" t="b">
        <v>0</v>
      </c>
      <c r="H338" s="84" t="b">
        <v>0</v>
      </c>
      <c r="I338" s="84" t="b">
        <v>0</v>
      </c>
      <c r="J338" s="84" t="b">
        <v>0</v>
      </c>
      <c r="K338" s="84" t="b">
        <v>0</v>
      </c>
      <c r="L338" s="84" t="b">
        <v>0</v>
      </c>
    </row>
    <row r="339" spans="1:12" ht="15">
      <c r="A339" s="84" t="s">
        <v>5938</v>
      </c>
      <c r="B339" s="84" t="s">
        <v>951</v>
      </c>
      <c r="C339" s="84">
        <v>2</v>
      </c>
      <c r="D339" s="118">
        <v>0.0011798535481376026</v>
      </c>
      <c r="E339" s="118">
        <v>1.196930974169022</v>
      </c>
      <c r="F339" s="84" t="s">
        <v>6061</v>
      </c>
      <c r="G339" s="84" t="b">
        <v>0</v>
      </c>
      <c r="H339" s="84" t="b">
        <v>0</v>
      </c>
      <c r="I339" s="84" t="b">
        <v>0</v>
      </c>
      <c r="J339" s="84" t="b">
        <v>0</v>
      </c>
      <c r="K339" s="84" t="b">
        <v>0</v>
      </c>
      <c r="L339" s="84" t="b">
        <v>0</v>
      </c>
    </row>
    <row r="340" spans="1:12" ht="15">
      <c r="A340" s="84" t="s">
        <v>951</v>
      </c>
      <c r="B340" s="84" t="s">
        <v>5726</v>
      </c>
      <c r="C340" s="84">
        <v>2</v>
      </c>
      <c r="D340" s="118">
        <v>0.0011798535481376026</v>
      </c>
      <c r="E340" s="118">
        <v>1.0070514306277072</v>
      </c>
      <c r="F340" s="84" t="s">
        <v>6061</v>
      </c>
      <c r="G340" s="84" t="b">
        <v>0</v>
      </c>
      <c r="H340" s="84" t="b">
        <v>0</v>
      </c>
      <c r="I340" s="84" t="b">
        <v>0</v>
      </c>
      <c r="J340" s="84" t="b">
        <v>0</v>
      </c>
      <c r="K340" s="84" t="b">
        <v>0</v>
      </c>
      <c r="L340" s="84" t="b">
        <v>0</v>
      </c>
    </row>
    <row r="341" spans="1:12" ht="15">
      <c r="A341" s="84" t="s">
        <v>5726</v>
      </c>
      <c r="B341" s="84" t="s">
        <v>5939</v>
      </c>
      <c r="C341" s="84">
        <v>2</v>
      </c>
      <c r="D341" s="118">
        <v>0.0011798535481376026</v>
      </c>
      <c r="E341" s="118">
        <v>3.056269453297889</v>
      </c>
      <c r="F341" s="84" t="s">
        <v>6061</v>
      </c>
      <c r="G341" s="84" t="b">
        <v>0</v>
      </c>
      <c r="H341" s="84" t="b">
        <v>0</v>
      </c>
      <c r="I341" s="84" t="b">
        <v>0</v>
      </c>
      <c r="J341" s="84" t="b">
        <v>0</v>
      </c>
      <c r="K341" s="84" t="b">
        <v>0</v>
      </c>
      <c r="L341" s="84" t="b">
        <v>0</v>
      </c>
    </row>
    <row r="342" spans="1:12" ht="15">
      <c r="A342" s="84" t="s">
        <v>5939</v>
      </c>
      <c r="B342" s="84" t="s">
        <v>5940</v>
      </c>
      <c r="C342" s="84">
        <v>2</v>
      </c>
      <c r="D342" s="118">
        <v>0.0011798535481376026</v>
      </c>
      <c r="E342" s="118">
        <v>3.2323607123535703</v>
      </c>
      <c r="F342" s="84" t="s">
        <v>6061</v>
      </c>
      <c r="G342" s="84" t="b">
        <v>0</v>
      </c>
      <c r="H342" s="84" t="b">
        <v>0</v>
      </c>
      <c r="I342" s="84" t="b">
        <v>0</v>
      </c>
      <c r="J342" s="84" t="b">
        <v>0</v>
      </c>
      <c r="K342" s="84" t="b">
        <v>0</v>
      </c>
      <c r="L342" s="84" t="b">
        <v>0</v>
      </c>
    </row>
    <row r="343" spans="1:12" ht="15">
      <c r="A343" s="84" t="s">
        <v>5940</v>
      </c>
      <c r="B343" s="84" t="s">
        <v>5941</v>
      </c>
      <c r="C343" s="84">
        <v>2</v>
      </c>
      <c r="D343" s="118">
        <v>0.0011798535481376026</v>
      </c>
      <c r="E343" s="118">
        <v>3.2323607123535703</v>
      </c>
      <c r="F343" s="84" t="s">
        <v>6061</v>
      </c>
      <c r="G343" s="84" t="b">
        <v>0</v>
      </c>
      <c r="H343" s="84" t="b">
        <v>0</v>
      </c>
      <c r="I343" s="84" t="b">
        <v>0</v>
      </c>
      <c r="J343" s="84" t="b">
        <v>0</v>
      </c>
      <c r="K343" s="84" t="b">
        <v>0</v>
      </c>
      <c r="L343" s="84" t="b">
        <v>0</v>
      </c>
    </row>
    <row r="344" spans="1:12" ht="15">
      <c r="A344" s="84" t="s">
        <v>5941</v>
      </c>
      <c r="B344" s="84" t="s">
        <v>5576</v>
      </c>
      <c r="C344" s="84">
        <v>2</v>
      </c>
      <c r="D344" s="118">
        <v>0.0011798535481376026</v>
      </c>
      <c r="E344" s="118">
        <v>2.6882926680032946</v>
      </c>
      <c r="F344" s="84" t="s">
        <v>6061</v>
      </c>
      <c r="G344" s="84" t="b">
        <v>0</v>
      </c>
      <c r="H344" s="84" t="b">
        <v>0</v>
      </c>
      <c r="I344" s="84" t="b">
        <v>0</v>
      </c>
      <c r="J344" s="84" t="b">
        <v>0</v>
      </c>
      <c r="K344" s="84" t="b">
        <v>0</v>
      </c>
      <c r="L344" s="84" t="b">
        <v>0</v>
      </c>
    </row>
    <row r="345" spans="1:12" ht="15">
      <c r="A345" s="84" t="s">
        <v>5576</v>
      </c>
      <c r="B345" s="84" t="s">
        <v>5942</v>
      </c>
      <c r="C345" s="84">
        <v>2</v>
      </c>
      <c r="D345" s="118">
        <v>0.0011798535481376026</v>
      </c>
      <c r="E345" s="118">
        <v>2.6882926680032946</v>
      </c>
      <c r="F345" s="84" t="s">
        <v>6061</v>
      </c>
      <c r="G345" s="84" t="b">
        <v>0</v>
      </c>
      <c r="H345" s="84" t="b">
        <v>0</v>
      </c>
      <c r="I345" s="84" t="b">
        <v>0</v>
      </c>
      <c r="J345" s="84" t="b">
        <v>0</v>
      </c>
      <c r="K345" s="84" t="b">
        <v>0</v>
      </c>
      <c r="L345" s="84" t="b">
        <v>0</v>
      </c>
    </row>
    <row r="346" spans="1:12" ht="15">
      <c r="A346" s="84" t="s">
        <v>5554</v>
      </c>
      <c r="B346" s="84" t="s">
        <v>5597</v>
      </c>
      <c r="C346" s="84">
        <v>2</v>
      </c>
      <c r="D346" s="118">
        <v>0.0011798535481376026</v>
      </c>
      <c r="E346" s="118">
        <v>1.9893226636672756</v>
      </c>
      <c r="F346" s="84" t="s">
        <v>6061</v>
      </c>
      <c r="G346" s="84" t="b">
        <v>0</v>
      </c>
      <c r="H346" s="84" t="b">
        <v>0</v>
      </c>
      <c r="I346" s="84" t="b">
        <v>0</v>
      </c>
      <c r="J346" s="84" t="b">
        <v>0</v>
      </c>
      <c r="K346" s="84" t="b">
        <v>0</v>
      </c>
      <c r="L346" s="84" t="b">
        <v>0</v>
      </c>
    </row>
    <row r="347" spans="1:12" ht="15">
      <c r="A347" s="84" t="s">
        <v>5597</v>
      </c>
      <c r="B347" s="84" t="s">
        <v>5944</v>
      </c>
      <c r="C347" s="84">
        <v>2</v>
      </c>
      <c r="D347" s="118">
        <v>0.0011798535481376026</v>
      </c>
      <c r="E347" s="118">
        <v>2.8344207036815328</v>
      </c>
      <c r="F347" s="84" t="s">
        <v>6061</v>
      </c>
      <c r="G347" s="84" t="b">
        <v>0</v>
      </c>
      <c r="H347" s="84" t="b">
        <v>0</v>
      </c>
      <c r="I347" s="84" t="b">
        <v>0</v>
      </c>
      <c r="J347" s="84" t="b">
        <v>1</v>
      </c>
      <c r="K347" s="84" t="b">
        <v>0</v>
      </c>
      <c r="L347" s="84" t="b">
        <v>0</v>
      </c>
    </row>
    <row r="348" spans="1:12" ht="15">
      <c r="A348" s="84" t="s">
        <v>5944</v>
      </c>
      <c r="B348" s="84" t="s">
        <v>5945</v>
      </c>
      <c r="C348" s="84">
        <v>2</v>
      </c>
      <c r="D348" s="118">
        <v>0.0011798535481376026</v>
      </c>
      <c r="E348" s="118">
        <v>3.2323607123535703</v>
      </c>
      <c r="F348" s="84" t="s">
        <v>6061</v>
      </c>
      <c r="G348" s="84" t="b">
        <v>1</v>
      </c>
      <c r="H348" s="84" t="b">
        <v>0</v>
      </c>
      <c r="I348" s="84" t="b">
        <v>0</v>
      </c>
      <c r="J348" s="84" t="b">
        <v>0</v>
      </c>
      <c r="K348" s="84" t="b">
        <v>0</v>
      </c>
      <c r="L348" s="84" t="b">
        <v>0</v>
      </c>
    </row>
    <row r="349" spans="1:12" ht="15">
      <c r="A349" s="84" t="s">
        <v>5945</v>
      </c>
      <c r="B349" s="84" t="s">
        <v>5946</v>
      </c>
      <c r="C349" s="84">
        <v>2</v>
      </c>
      <c r="D349" s="118">
        <v>0.0011798535481376026</v>
      </c>
      <c r="E349" s="118">
        <v>3.2323607123535703</v>
      </c>
      <c r="F349" s="84" t="s">
        <v>6061</v>
      </c>
      <c r="G349" s="84" t="b">
        <v>0</v>
      </c>
      <c r="H349" s="84" t="b">
        <v>0</v>
      </c>
      <c r="I349" s="84" t="b">
        <v>0</v>
      </c>
      <c r="J349" s="84" t="b">
        <v>1</v>
      </c>
      <c r="K349" s="84" t="b">
        <v>0</v>
      </c>
      <c r="L349" s="84" t="b">
        <v>0</v>
      </c>
    </row>
    <row r="350" spans="1:12" ht="15">
      <c r="A350" s="84" t="s">
        <v>5946</v>
      </c>
      <c r="B350" s="84" t="s">
        <v>5947</v>
      </c>
      <c r="C350" s="84">
        <v>2</v>
      </c>
      <c r="D350" s="118">
        <v>0.0011798535481376026</v>
      </c>
      <c r="E350" s="118">
        <v>3.2323607123535703</v>
      </c>
      <c r="F350" s="84" t="s">
        <v>6061</v>
      </c>
      <c r="G350" s="84" t="b">
        <v>1</v>
      </c>
      <c r="H350" s="84" t="b">
        <v>0</v>
      </c>
      <c r="I350" s="84" t="b">
        <v>0</v>
      </c>
      <c r="J350" s="84" t="b">
        <v>0</v>
      </c>
      <c r="K350" s="84" t="b">
        <v>0</v>
      </c>
      <c r="L350" s="84" t="b">
        <v>0</v>
      </c>
    </row>
    <row r="351" spans="1:12" ht="15">
      <c r="A351" s="84" t="s">
        <v>5947</v>
      </c>
      <c r="B351" s="84" t="s">
        <v>5948</v>
      </c>
      <c r="C351" s="84">
        <v>2</v>
      </c>
      <c r="D351" s="118">
        <v>0.0011798535481376026</v>
      </c>
      <c r="E351" s="118">
        <v>3.2323607123535703</v>
      </c>
      <c r="F351" s="84" t="s">
        <v>6061</v>
      </c>
      <c r="G351" s="84" t="b">
        <v>0</v>
      </c>
      <c r="H351" s="84" t="b">
        <v>0</v>
      </c>
      <c r="I351" s="84" t="b">
        <v>0</v>
      </c>
      <c r="J351" s="84" t="b">
        <v>0</v>
      </c>
      <c r="K351" s="84" t="b">
        <v>0</v>
      </c>
      <c r="L351" s="84" t="b">
        <v>0</v>
      </c>
    </row>
    <row r="352" spans="1:12" ht="15">
      <c r="A352" s="84" t="s">
        <v>5948</v>
      </c>
      <c r="B352" s="84" t="s">
        <v>5949</v>
      </c>
      <c r="C352" s="84">
        <v>2</v>
      </c>
      <c r="D352" s="118">
        <v>0.0011798535481376026</v>
      </c>
      <c r="E352" s="118">
        <v>3.2323607123535703</v>
      </c>
      <c r="F352" s="84" t="s">
        <v>6061</v>
      </c>
      <c r="G352" s="84" t="b">
        <v>0</v>
      </c>
      <c r="H352" s="84" t="b">
        <v>0</v>
      </c>
      <c r="I352" s="84" t="b">
        <v>0</v>
      </c>
      <c r="J352" s="84" t="b">
        <v>0</v>
      </c>
      <c r="K352" s="84" t="b">
        <v>0</v>
      </c>
      <c r="L352" s="84" t="b">
        <v>0</v>
      </c>
    </row>
    <row r="353" spans="1:12" ht="15">
      <c r="A353" s="84" t="s">
        <v>5951</v>
      </c>
      <c r="B353" s="84" t="s">
        <v>5952</v>
      </c>
      <c r="C353" s="84">
        <v>2</v>
      </c>
      <c r="D353" s="118">
        <v>0.0011798535481376026</v>
      </c>
      <c r="E353" s="118">
        <v>3.2323607123535703</v>
      </c>
      <c r="F353" s="84" t="s">
        <v>6061</v>
      </c>
      <c r="G353" s="84" t="b">
        <v>0</v>
      </c>
      <c r="H353" s="84" t="b">
        <v>0</v>
      </c>
      <c r="I353" s="84" t="b">
        <v>0</v>
      </c>
      <c r="J353" s="84" t="b">
        <v>0</v>
      </c>
      <c r="K353" s="84" t="b">
        <v>0</v>
      </c>
      <c r="L353" s="84" t="b">
        <v>0</v>
      </c>
    </row>
    <row r="354" spans="1:12" ht="15">
      <c r="A354" s="84" t="s">
        <v>5952</v>
      </c>
      <c r="B354" s="84" t="s">
        <v>5953</v>
      </c>
      <c r="C354" s="84">
        <v>2</v>
      </c>
      <c r="D354" s="118">
        <v>0.0011798535481376026</v>
      </c>
      <c r="E354" s="118">
        <v>3.2323607123535703</v>
      </c>
      <c r="F354" s="84" t="s">
        <v>6061</v>
      </c>
      <c r="G354" s="84" t="b">
        <v>0</v>
      </c>
      <c r="H354" s="84" t="b">
        <v>0</v>
      </c>
      <c r="I354" s="84" t="b">
        <v>0</v>
      </c>
      <c r="J354" s="84" t="b">
        <v>0</v>
      </c>
      <c r="K354" s="84" t="b">
        <v>0</v>
      </c>
      <c r="L354" s="84" t="b">
        <v>0</v>
      </c>
    </row>
    <row r="355" spans="1:12" ht="15">
      <c r="A355" s="84" t="s">
        <v>5953</v>
      </c>
      <c r="B355" s="84" t="s">
        <v>4756</v>
      </c>
      <c r="C355" s="84">
        <v>2</v>
      </c>
      <c r="D355" s="118">
        <v>0.0011798535481376026</v>
      </c>
      <c r="E355" s="118">
        <v>2.931330716689589</v>
      </c>
      <c r="F355" s="84" t="s">
        <v>6061</v>
      </c>
      <c r="G355" s="84" t="b">
        <v>0</v>
      </c>
      <c r="H355" s="84" t="b">
        <v>0</v>
      </c>
      <c r="I355" s="84" t="b">
        <v>0</v>
      </c>
      <c r="J355" s="84" t="b">
        <v>0</v>
      </c>
      <c r="K355" s="84" t="b">
        <v>1</v>
      </c>
      <c r="L355" s="84" t="b">
        <v>0</v>
      </c>
    </row>
    <row r="356" spans="1:12" ht="15">
      <c r="A356" s="84" t="s">
        <v>4756</v>
      </c>
      <c r="B356" s="84" t="s">
        <v>5618</v>
      </c>
      <c r="C356" s="84">
        <v>2</v>
      </c>
      <c r="D356" s="118">
        <v>0.0011798535481376026</v>
      </c>
      <c r="E356" s="118">
        <v>2.5333907080175515</v>
      </c>
      <c r="F356" s="84" t="s">
        <v>6061</v>
      </c>
      <c r="G356" s="84" t="b">
        <v>0</v>
      </c>
      <c r="H356" s="84" t="b">
        <v>1</v>
      </c>
      <c r="I356" s="84" t="b">
        <v>0</v>
      </c>
      <c r="J356" s="84" t="b">
        <v>0</v>
      </c>
      <c r="K356" s="84" t="b">
        <v>0</v>
      </c>
      <c r="L356" s="84" t="b">
        <v>0</v>
      </c>
    </row>
    <row r="357" spans="1:12" ht="15">
      <c r="A357" s="84" t="s">
        <v>5561</v>
      </c>
      <c r="B357" s="84" t="s">
        <v>5954</v>
      </c>
      <c r="C357" s="84">
        <v>2</v>
      </c>
      <c r="D357" s="118">
        <v>0.0011798535481376026</v>
      </c>
      <c r="E357" s="118">
        <v>2.5791481985782263</v>
      </c>
      <c r="F357" s="84" t="s">
        <v>6061</v>
      </c>
      <c r="G357" s="84" t="b">
        <v>0</v>
      </c>
      <c r="H357" s="84" t="b">
        <v>0</v>
      </c>
      <c r="I357" s="84" t="b">
        <v>0</v>
      </c>
      <c r="J357" s="84" t="b">
        <v>0</v>
      </c>
      <c r="K357" s="84" t="b">
        <v>0</v>
      </c>
      <c r="L357" s="84" t="b">
        <v>0</v>
      </c>
    </row>
    <row r="358" spans="1:12" ht="15">
      <c r="A358" s="84" t="s">
        <v>5954</v>
      </c>
      <c r="B358" s="84" t="s">
        <v>4777</v>
      </c>
      <c r="C358" s="84">
        <v>2</v>
      </c>
      <c r="D358" s="118">
        <v>0.0011798535481376026</v>
      </c>
      <c r="E358" s="118">
        <v>2.7552394576339077</v>
      </c>
      <c r="F358" s="84" t="s">
        <v>6061</v>
      </c>
      <c r="G358" s="84" t="b">
        <v>0</v>
      </c>
      <c r="H358" s="84" t="b">
        <v>0</v>
      </c>
      <c r="I358" s="84" t="b">
        <v>0</v>
      </c>
      <c r="J358" s="84" t="b">
        <v>0</v>
      </c>
      <c r="K358" s="84" t="b">
        <v>0</v>
      </c>
      <c r="L358" s="84" t="b">
        <v>0</v>
      </c>
    </row>
    <row r="359" spans="1:12" ht="15">
      <c r="A359" s="84" t="s">
        <v>5956</v>
      </c>
      <c r="B359" s="84" t="s">
        <v>5957</v>
      </c>
      <c r="C359" s="84">
        <v>2</v>
      </c>
      <c r="D359" s="118">
        <v>0.0011798535481376026</v>
      </c>
      <c r="E359" s="118">
        <v>3.2323607123535703</v>
      </c>
      <c r="F359" s="84" t="s">
        <v>6061</v>
      </c>
      <c r="G359" s="84" t="b">
        <v>0</v>
      </c>
      <c r="H359" s="84" t="b">
        <v>0</v>
      </c>
      <c r="I359" s="84" t="b">
        <v>0</v>
      </c>
      <c r="J359" s="84" t="b">
        <v>0</v>
      </c>
      <c r="K359" s="84" t="b">
        <v>0</v>
      </c>
      <c r="L359" s="84" t="b">
        <v>0</v>
      </c>
    </row>
    <row r="360" spans="1:12" ht="15">
      <c r="A360" s="84" t="s">
        <v>5957</v>
      </c>
      <c r="B360" s="84" t="s">
        <v>5761</v>
      </c>
      <c r="C360" s="84">
        <v>2</v>
      </c>
      <c r="D360" s="118">
        <v>0.0011798535481376026</v>
      </c>
      <c r="E360" s="118">
        <v>3.056269453297889</v>
      </c>
      <c r="F360" s="84" t="s">
        <v>6061</v>
      </c>
      <c r="G360" s="84" t="b">
        <v>0</v>
      </c>
      <c r="H360" s="84" t="b">
        <v>0</v>
      </c>
      <c r="I360" s="84" t="b">
        <v>0</v>
      </c>
      <c r="J360" s="84" t="b">
        <v>0</v>
      </c>
      <c r="K360" s="84" t="b">
        <v>0</v>
      </c>
      <c r="L360" s="84" t="b">
        <v>0</v>
      </c>
    </row>
    <row r="361" spans="1:12" ht="15">
      <c r="A361" s="84" t="s">
        <v>5761</v>
      </c>
      <c r="B361" s="84" t="s">
        <v>5958</v>
      </c>
      <c r="C361" s="84">
        <v>2</v>
      </c>
      <c r="D361" s="118">
        <v>0.0011798535481376026</v>
      </c>
      <c r="E361" s="118">
        <v>3.056269453297889</v>
      </c>
      <c r="F361" s="84" t="s">
        <v>6061</v>
      </c>
      <c r="G361" s="84" t="b">
        <v>0</v>
      </c>
      <c r="H361" s="84" t="b">
        <v>0</v>
      </c>
      <c r="I361" s="84" t="b">
        <v>0</v>
      </c>
      <c r="J361" s="84" t="b">
        <v>0</v>
      </c>
      <c r="K361" s="84" t="b">
        <v>0</v>
      </c>
      <c r="L361" s="84" t="b">
        <v>0</v>
      </c>
    </row>
    <row r="362" spans="1:12" ht="15">
      <c r="A362" s="84" t="s">
        <v>5958</v>
      </c>
      <c r="B362" s="84" t="s">
        <v>951</v>
      </c>
      <c r="C362" s="84">
        <v>2</v>
      </c>
      <c r="D362" s="118">
        <v>0.0011798535481376026</v>
      </c>
      <c r="E362" s="118">
        <v>1.196930974169022</v>
      </c>
      <c r="F362" s="84" t="s">
        <v>6061</v>
      </c>
      <c r="G362" s="84" t="b">
        <v>0</v>
      </c>
      <c r="H362" s="84" t="b">
        <v>0</v>
      </c>
      <c r="I362" s="84" t="b">
        <v>0</v>
      </c>
      <c r="J362" s="84" t="b">
        <v>0</v>
      </c>
      <c r="K362" s="84" t="b">
        <v>0</v>
      </c>
      <c r="L362" s="84" t="b">
        <v>0</v>
      </c>
    </row>
    <row r="363" spans="1:12" ht="15">
      <c r="A363" s="84" t="s">
        <v>951</v>
      </c>
      <c r="B363" s="84" t="s">
        <v>5959</v>
      </c>
      <c r="C363" s="84">
        <v>2</v>
      </c>
      <c r="D363" s="118">
        <v>0.0011798535481376026</v>
      </c>
      <c r="E363" s="118">
        <v>1.1831426896833885</v>
      </c>
      <c r="F363" s="84" t="s">
        <v>6061</v>
      </c>
      <c r="G363" s="84" t="b">
        <v>0</v>
      </c>
      <c r="H363" s="84" t="b">
        <v>0</v>
      </c>
      <c r="I363" s="84" t="b">
        <v>0</v>
      </c>
      <c r="J363" s="84" t="b">
        <v>0</v>
      </c>
      <c r="K363" s="84" t="b">
        <v>0</v>
      </c>
      <c r="L363" s="84" t="b">
        <v>0</v>
      </c>
    </row>
    <row r="364" spans="1:12" ht="15">
      <c r="A364" s="84" t="s">
        <v>4715</v>
      </c>
      <c r="B364" s="84" t="s">
        <v>951</v>
      </c>
      <c r="C364" s="84">
        <v>2</v>
      </c>
      <c r="D364" s="118">
        <v>0.0011798535481376026</v>
      </c>
      <c r="E364" s="118">
        <v>0.7989909654969842</v>
      </c>
      <c r="F364" s="84" t="s">
        <v>6061</v>
      </c>
      <c r="G364" s="84" t="b">
        <v>0</v>
      </c>
      <c r="H364" s="84" t="b">
        <v>0</v>
      </c>
      <c r="I364" s="84" t="b">
        <v>0</v>
      </c>
      <c r="J364" s="84" t="b">
        <v>0</v>
      </c>
      <c r="K364" s="84" t="b">
        <v>0</v>
      </c>
      <c r="L364" s="84" t="b">
        <v>0</v>
      </c>
    </row>
    <row r="365" spans="1:12" ht="15">
      <c r="A365" s="84" t="s">
        <v>4743</v>
      </c>
      <c r="B365" s="84" t="s">
        <v>5762</v>
      </c>
      <c r="C365" s="84">
        <v>2</v>
      </c>
      <c r="D365" s="118">
        <v>0.0011798535481376026</v>
      </c>
      <c r="E365" s="118">
        <v>1.9955716129442773</v>
      </c>
      <c r="F365" s="84" t="s">
        <v>6061</v>
      </c>
      <c r="G365" s="84" t="b">
        <v>0</v>
      </c>
      <c r="H365" s="84" t="b">
        <v>0</v>
      </c>
      <c r="I365" s="84" t="b">
        <v>0</v>
      </c>
      <c r="J365" s="84" t="b">
        <v>0</v>
      </c>
      <c r="K365" s="84" t="b">
        <v>0</v>
      </c>
      <c r="L365" s="84" t="b">
        <v>0</v>
      </c>
    </row>
    <row r="366" spans="1:12" ht="15">
      <c r="A366" s="84" t="s">
        <v>5961</v>
      </c>
      <c r="B366" s="84" t="s">
        <v>5962</v>
      </c>
      <c r="C366" s="84">
        <v>2</v>
      </c>
      <c r="D366" s="118">
        <v>0.0013413936585019606</v>
      </c>
      <c r="E366" s="118">
        <v>3.2323607123535703</v>
      </c>
      <c r="F366" s="84" t="s">
        <v>6061</v>
      </c>
      <c r="G366" s="84" t="b">
        <v>0</v>
      </c>
      <c r="H366" s="84" t="b">
        <v>1</v>
      </c>
      <c r="I366" s="84" t="b">
        <v>0</v>
      </c>
      <c r="J366" s="84" t="b">
        <v>0</v>
      </c>
      <c r="K366" s="84" t="b">
        <v>0</v>
      </c>
      <c r="L366" s="84" t="b">
        <v>0</v>
      </c>
    </row>
    <row r="367" spans="1:12" ht="15">
      <c r="A367" s="84" t="s">
        <v>5557</v>
      </c>
      <c r="B367" s="84" t="s">
        <v>5963</v>
      </c>
      <c r="C367" s="84">
        <v>2</v>
      </c>
      <c r="D367" s="118">
        <v>0.0011798535481376026</v>
      </c>
      <c r="E367" s="118">
        <v>2.4542094619699264</v>
      </c>
      <c r="F367" s="84" t="s">
        <v>6061</v>
      </c>
      <c r="G367" s="84" t="b">
        <v>0</v>
      </c>
      <c r="H367" s="84" t="b">
        <v>0</v>
      </c>
      <c r="I367" s="84" t="b">
        <v>0</v>
      </c>
      <c r="J367" s="84" t="b">
        <v>0</v>
      </c>
      <c r="K367" s="84" t="b">
        <v>0</v>
      </c>
      <c r="L367" s="84" t="b">
        <v>0</v>
      </c>
    </row>
    <row r="368" spans="1:12" ht="15">
      <c r="A368" s="84" t="s">
        <v>511</v>
      </c>
      <c r="B368" s="84" t="s">
        <v>5646</v>
      </c>
      <c r="C368" s="84">
        <v>2</v>
      </c>
      <c r="D368" s="118">
        <v>0.0011798535481376026</v>
      </c>
      <c r="E368" s="118">
        <v>2.931330716689589</v>
      </c>
      <c r="F368" s="84" t="s">
        <v>6061</v>
      </c>
      <c r="G368" s="84" t="b">
        <v>0</v>
      </c>
      <c r="H368" s="84" t="b">
        <v>0</v>
      </c>
      <c r="I368" s="84" t="b">
        <v>0</v>
      </c>
      <c r="J368" s="84" t="b">
        <v>0</v>
      </c>
      <c r="K368" s="84" t="b">
        <v>0</v>
      </c>
      <c r="L368" s="84" t="b">
        <v>0</v>
      </c>
    </row>
    <row r="369" spans="1:12" ht="15">
      <c r="A369" s="84" t="s">
        <v>5646</v>
      </c>
      <c r="B369" s="84" t="s">
        <v>5964</v>
      </c>
      <c r="C369" s="84">
        <v>2</v>
      </c>
      <c r="D369" s="118">
        <v>0.0011798535481376026</v>
      </c>
      <c r="E369" s="118">
        <v>2.931330716689589</v>
      </c>
      <c r="F369" s="84" t="s">
        <v>6061</v>
      </c>
      <c r="G369" s="84" t="b">
        <v>0</v>
      </c>
      <c r="H369" s="84" t="b">
        <v>0</v>
      </c>
      <c r="I369" s="84" t="b">
        <v>0</v>
      </c>
      <c r="J369" s="84" t="b">
        <v>0</v>
      </c>
      <c r="K369" s="84" t="b">
        <v>0</v>
      </c>
      <c r="L369" s="84" t="b">
        <v>0</v>
      </c>
    </row>
    <row r="370" spans="1:12" ht="15">
      <c r="A370" s="84" t="s">
        <v>5964</v>
      </c>
      <c r="B370" s="84" t="s">
        <v>5965</v>
      </c>
      <c r="C370" s="84">
        <v>2</v>
      </c>
      <c r="D370" s="118">
        <v>0.0011798535481376026</v>
      </c>
      <c r="E370" s="118">
        <v>3.2323607123535703</v>
      </c>
      <c r="F370" s="84" t="s">
        <v>6061</v>
      </c>
      <c r="G370" s="84" t="b">
        <v>0</v>
      </c>
      <c r="H370" s="84" t="b">
        <v>0</v>
      </c>
      <c r="I370" s="84" t="b">
        <v>0</v>
      </c>
      <c r="J370" s="84" t="b">
        <v>0</v>
      </c>
      <c r="K370" s="84" t="b">
        <v>0</v>
      </c>
      <c r="L370" s="84" t="b">
        <v>0</v>
      </c>
    </row>
    <row r="371" spans="1:12" ht="15">
      <c r="A371" s="84" t="s">
        <v>5965</v>
      </c>
      <c r="B371" s="84" t="s">
        <v>5966</v>
      </c>
      <c r="C371" s="84">
        <v>2</v>
      </c>
      <c r="D371" s="118">
        <v>0.0011798535481376026</v>
      </c>
      <c r="E371" s="118">
        <v>3.2323607123535703</v>
      </c>
      <c r="F371" s="84" t="s">
        <v>6061</v>
      </c>
      <c r="G371" s="84" t="b">
        <v>0</v>
      </c>
      <c r="H371" s="84" t="b">
        <v>0</v>
      </c>
      <c r="I371" s="84" t="b">
        <v>0</v>
      </c>
      <c r="J371" s="84" t="b">
        <v>0</v>
      </c>
      <c r="K371" s="84" t="b">
        <v>0</v>
      </c>
      <c r="L371" s="84" t="b">
        <v>0</v>
      </c>
    </row>
    <row r="372" spans="1:12" ht="15">
      <c r="A372" s="84" t="s">
        <v>5966</v>
      </c>
      <c r="B372" s="84" t="s">
        <v>5967</v>
      </c>
      <c r="C372" s="84">
        <v>2</v>
      </c>
      <c r="D372" s="118">
        <v>0.0011798535481376026</v>
      </c>
      <c r="E372" s="118">
        <v>3.2323607123535703</v>
      </c>
      <c r="F372" s="84" t="s">
        <v>6061</v>
      </c>
      <c r="G372" s="84" t="b">
        <v>0</v>
      </c>
      <c r="H372" s="84" t="b">
        <v>0</v>
      </c>
      <c r="I372" s="84" t="b">
        <v>0</v>
      </c>
      <c r="J372" s="84" t="b">
        <v>0</v>
      </c>
      <c r="K372" s="84" t="b">
        <v>0</v>
      </c>
      <c r="L372" s="84" t="b">
        <v>0</v>
      </c>
    </row>
    <row r="373" spans="1:12" ht="15">
      <c r="A373" s="84" t="s">
        <v>5967</v>
      </c>
      <c r="B373" s="84" t="s">
        <v>5968</v>
      </c>
      <c r="C373" s="84">
        <v>2</v>
      </c>
      <c r="D373" s="118">
        <v>0.0011798535481376026</v>
      </c>
      <c r="E373" s="118">
        <v>3.2323607123535703</v>
      </c>
      <c r="F373" s="84" t="s">
        <v>6061</v>
      </c>
      <c r="G373" s="84" t="b">
        <v>0</v>
      </c>
      <c r="H373" s="84" t="b">
        <v>0</v>
      </c>
      <c r="I373" s="84" t="b">
        <v>0</v>
      </c>
      <c r="J373" s="84" t="b">
        <v>0</v>
      </c>
      <c r="K373" s="84" t="b">
        <v>0</v>
      </c>
      <c r="L373" s="84" t="b">
        <v>0</v>
      </c>
    </row>
    <row r="374" spans="1:12" ht="15">
      <c r="A374" s="84" t="s">
        <v>5968</v>
      </c>
      <c r="B374" s="84" t="s">
        <v>5652</v>
      </c>
      <c r="C374" s="84">
        <v>2</v>
      </c>
      <c r="D374" s="118">
        <v>0.0011798535481376026</v>
      </c>
      <c r="E374" s="118">
        <v>3.056269453297889</v>
      </c>
      <c r="F374" s="84" t="s">
        <v>6061</v>
      </c>
      <c r="G374" s="84" t="b">
        <v>0</v>
      </c>
      <c r="H374" s="84" t="b">
        <v>0</v>
      </c>
      <c r="I374" s="84" t="b">
        <v>0</v>
      </c>
      <c r="J374" s="84" t="b">
        <v>0</v>
      </c>
      <c r="K374" s="84" t="b">
        <v>0</v>
      </c>
      <c r="L374" s="84" t="b">
        <v>0</v>
      </c>
    </row>
    <row r="375" spans="1:12" ht="15">
      <c r="A375" s="84" t="s">
        <v>5652</v>
      </c>
      <c r="B375" s="84" t="s">
        <v>951</v>
      </c>
      <c r="C375" s="84">
        <v>2</v>
      </c>
      <c r="D375" s="118">
        <v>0.0011798535481376026</v>
      </c>
      <c r="E375" s="118">
        <v>0.8959009785050407</v>
      </c>
      <c r="F375" s="84" t="s">
        <v>6061</v>
      </c>
      <c r="G375" s="84" t="b">
        <v>0</v>
      </c>
      <c r="H375" s="84" t="b">
        <v>0</v>
      </c>
      <c r="I375" s="84" t="b">
        <v>0</v>
      </c>
      <c r="J375" s="84" t="b">
        <v>0</v>
      </c>
      <c r="K375" s="84" t="b">
        <v>0</v>
      </c>
      <c r="L375" s="84" t="b">
        <v>0</v>
      </c>
    </row>
    <row r="376" spans="1:12" ht="15">
      <c r="A376" s="84" t="s">
        <v>951</v>
      </c>
      <c r="B376" s="84" t="s">
        <v>5969</v>
      </c>
      <c r="C376" s="84">
        <v>2</v>
      </c>
      <c r="D376" s="118">
        <v>0.0011798535481376026</v>
      </c>
      <c r="E376" s="118">
        <v>1.1831426896833885</v>
      </c>
      <c r="F376" s="84" t="s">
        <v>6061</v>
      </c>
      <c r="G376" s="84" t="b">
        <v>0</v>
      </c>
      <c r="H376" s="84" t="b">
        <v>0</v>
      </c>
      <c r="I376" s="84" t="b">
        <v>0</v>
      </c>
      <c r="J376" s="84" t="b">
        <v>0</v>
      </c>
      <c r="K376" s="84" t="b">
        <v>0</v>
      </c>
      <c r="L376" s="84" t="b">
        <v>0</v>
      </c>
    </row>
    <row r="377" spans="1:12" ht="15">
      <c r="A377" s="84" t="s">
        <v>5969</v>
      </c>
      <c r="B377" s="84" t="s">
        <v>5970</v>
      </c>
      <c r="C377" s="84">
        <v>2</v>
      </c>
      <c r="D377" s="118">
        <v>0.0011798535481376026</v>
      </c>
      <c r="E377" s="118">
        <v>3.2323607123535703</v>
      </c>
      <c r="F377" s="84" t="s">
        <v>6061</v>
      </c>
      <c r="G377" s="84" t="b">
        <v>0</v>
      </c>
      <c r="H377" s="84" t="b">
        <v>0</v>
      </c>
      <c r="I377" s="84" t="b">
        <v>0</v>
      </c>
      <c r="J377" s="84" t="b">
        <v>0</v>
      </c>
      <c r="K377" s="84" t="b">
        <v>0</v>
      </c>
      <c r="L377" s="84" t="b">
        <v>0</v>
      </c>
    </row>
    <row r="378" spans="1:12" ht="15">
      <c r="A378" s="84" t="s">
        <v>5970</v>
      </c>
      <c r="B378" s="84" t="s">
        <v>5971</v>
      </c>
      <c r="C378" s="84">
        <v>2</v>
      </c>
      <c r="D378" s="118">
        <v>0.0011798535481376026</v>
      </c>
      <c r="E378" s="118">
        <v>3.2323607123535703</v>
      </c>
      <c r="F378" s="84" t="s">
        <v>6061</v>
      </c>
      <c r="G378" s="84" t="b">
        <v>0</v>
      </c>
      <c r="H378" s="84" t="b">
        <v>0</v>
      </c>
      <c r="I378" s="84" t="b">
        <v>0</v>
      </c>
      <c r="J378" s="84" t="b">
        <v>0</v>
      </c>
      <c r="K378" s="84" t="b">
        <v>0</v>
      </c>
      <c r="L378" s="84" t="b">
        <v>0</v>
      </c>
    </row>
    <row r="379" spans="1:12" ht="15">
      <c r="A379" s="84" t="s">
        <v>5971</v>
      </c>
      <c r="B379" s="84" t="s">
        <v>5664</v>
      </c>
      <c r="C379" s="84">
        <v>2</v>
      </c>
      <c r="D379" s="118">
        <v>0.0011798535481376026</v>
      </c>
      <c r="E379" s="118">
        <v>2.931330716689589</v>
      </c>
      <c r="F379" s="84" t="s">
        <v>6061</v>
      </c>
      <c r="G379" s="84" t="b">
        <v>0</v>
      </c>
      <c r="H379" s="84" t="b">
        <v>0</v>
      </c>
      <c r="I379" s="84" t="b">
        <v>0</v>
      </c>
      <c r="J379" s="84" t="b">
        <v>0</v>
      </c>
      <c r="K379" s="84" t="b">
        <v>0</v>
      </c>
      <c r="L379" s="84" t="b">
        <v>0</v>
      </c>
    </row>
    <row r="380" spans="1:12" ht="15">
      <c r="A380" s="84" t="s">
        <v>5664</v>
      </c>
      <c r="B380" s="84" t="s">
        <v>5972</v>
      </c>
      <c r="C380" s="84">
        <v>2</v>
      </c>
      <c r="D380" s="118">
        <v>0.0011798535481376026</v>
      </c>
      <c r="E380" s="118">
        <v>2.931330716689589</v>
      </c>
      <c r="F380" s="84" t="s">
        <v>6061</v>
      </c>
      <c r="G380" s="84" t="b">
        <v>0</v>
      </c>
      <c r="H380" s="84" t="b">
        <v>0</v>
      </c>
      <c r="I380" s="84" t="b">
        <v>0</v>
      </c>
      <c r="J380" s="84" t="b">
        <v>0</v>
      </c>
      <c r="K380" s="84" t="b">
        <v>0</v>
      </c>
      <c r="L380" s="84" t="b">
        <v>0</v>
      </c>
    </row>
    <row r="381" spans="1:12" ht="15">
      <c r="A381" s="84" t="s">
        <v>5975</v>
      </c>
      <c r="B381" s="84" t="s">
        <v>5976</v>
      </c>
      <c r="C381" s="84">
        <v>2</v>
      </c>
      <c r="D381" s="118">
        <v>0.0011798535481376026</v>
      </c>
      <c r="E381" s="118">
        <v>3.2323607123535703</v>
      </c>
      <c r="F381" s="84" t="s">
        <v>6061</v>
      </c>
      <c r="G381" s="84" t="b">
        <v>0</v>
      </c>
      <c r="H381" s="84" t="b">
        <v>0</v>
      </c>
      <c r="I381" s="84" t="b">
        <v>0</v>
      </c>
      <c r="J381" s="84" t="b">
        <v>0</v>
      </c>
      <c r="K381" s="84" t="b">
        <v>0</v>
      </c>
      <c r="L381" s="84" t="b">
        <v>0</v>
      </c>
    </row>
    <row r="382" spans="1:12" ht="15">
      <c r="A382" s="84" t="s">
        <v>5976</v>
      </c>
      <c r="B382" s="84" t="s">
        <v>5977</v>
      </c>
      <c r="C382" s="84">
        <v>2</v>
      </c>
      <c r="D382" s="118">
        <v>0.0011798535481376026</v>
      </c>
      <c r="E382" s="118">
        <v>3.2323607123535703</v>
      </c>
      <c r="F382" s="84" t="s">
        <v>6061</v>
      </c>
      <c r="G382" s="84" t="b">
        <v>0</v>
      </c>
      <c r="H382" s="84" t="b">
        <v>0</v>
      </c>
      <c r="I382" s="84" t="b">
        <v>0</v>
      </c>
      <c r="J382" s="84" t="b">
        <v>0</v>
      </c>
      <c r="K382" s="84" t="b">
        <v>0</v>
      </c>
      <c r="L382" s="84" t="b">
        <v>0</v>
      </c>
    </row>
    <row r="383" spans="1:12" ht="15">
      <c r="A383" s="84" t="s">
        <v>5977</v>
      </c>
      <c r="B383" s="84" t="s">
        <v>5978</v>
      </c>
      <c r="C383" s="84">
        <v>2</v>
      </c>
      <c r="D383" s="118">
        <v>0.0011798535481376026</v>
      </c>
      <c r="E383" s="118">
        <v>3.2323607123535703</v>
      </c>
      <c r="F383" s="84" t="s">
        <v>6061</v>
      </c>
      <c r="G383" s="84" t="b">
        <v>0</v>
      </c>
      <c r="H383" s="84" t="b">
        <v>0</v>
      </c>
      <c r="I383" s="84" t="b">
        <v>0</v>
      </c>
      <c r="J383" s="84" t="b">
        <v>0</v>
      </c>
      <c r="K383" s="84" t="b">
        <v>0</v>
      </c>
      <c r="L383" s="84" t="b">
        <v>0</v>
      </c>
    </row>
    <row r="384" spans="1:12" ht="15">
      <c r="A384" s="84" t="s">
        <v>5978</v>
      </c>
      <c r="B384" s="84" t="s">
        <v>5979</v>
      </c>
      <c r="C384" s="84">
        <v>2</v>
      </c>
      <c r="D384" s="118">
        <v>0.0011798535481376026</v>
      </c>
      <c r="E384" s="118">
        <v>3.2323607123535703</v>
      </c>
      <c r="F384" s="84" t="s">
        <v>6061</v>
      </c>
      <c r="G384" s="84" t="b">
        <v>0</v>
      </c>
      <c r="H384" s="84" t="b">
        <v>0</v>
      </c>
      <c r="I384" s="84" t="b">
        <v>0</v>
      </c>
      <c r="J384" s="84" t="b">
        <v>0</v>
      </c>
      <c r="K384" s="84" t="b">
        <v>0</v>
      </c>
      <c r="L384" s="84" t="b">
        <v>0</v>
      </c>
    </row>
    <row r="385" spans="1:12" ht="15">
      <c r="A385" s="84" t="s">
        <v>5979</v>
      </c>
      <c r="B385" s="84" t="s">
        <v>5610</v>
      </c>
      <c r="C385" s="84">
        <v>2</v>
      </c>
      <c r="D385" s="118">
        <v>0.0011798535481376026</v>
      </c>
      <c r="E385" s="118">
        <v>2.8344207036815328</v>
      </c>
      <c r="F385" s="84" t="s">
        <v>6061</v>
      </c>
      <c r="G385" s="84" t="b">
        <v>0</v>
      </c>
      <c r="H385" s="84" t="b">
        <v>0</v>
      </c>
      <c r="I385" s="84" t="b">
        <v>0</v>
      </c>
      <c r="J385" s="84" t="b">
        <v>1</v>
      </c>
      <c r="K385" s="84" t="b">
        <v>0</v>
      </c>
      <c r="L385" s="84" t="b">
        <v>0</v>
      </c>
    </row>
    <row r="386" spans="1:12" ht="15">
      <c r="A386" s="84" t="s">
        <v>5610</v>
      </c>
      <c r="B386" s="84" t="s">
        <v>5980</v>
      </c>
      <c r="C386" s="84">
        <v>2</v>
      </c>
      <c r="D386" s="118">
        <v>0.0011798535481376026</v>
      </c>
      <c r="E386" s="118">
        <v>2.8344207036815328</v>
      </c>
      <c r="F386" s="84" t="s">
        <v>6061</v>
      </c>
      <c r="G386" s="84" t="b">
        <v>1</v>
      </c>
      <c r="H386" s="84" t="b">
        <v>0</v>
      </c>
      <c r="I386" s="84" t="b">
        <v>0</v>
      </c>
      <c r="J386" s="84" t="b">
        <v>0</v>
      </c>
      <c r="K386" s="84" t="b">
        <v>0</v>
      </c>
      <c r="L386" s="84" t="b">
        <v>0</v>
      </c>
    </row>
    <row r="387" spans="1:12" ht="15">
      <c r="A387" s="84" t="s">
        <v>5980</v>
      </c>
      <c r="B387" s="84" t="s">
        <v>5981</v>
      </c>
      <c r="C387" s="84">
        <v>2</v>
      </c>
      <c r="D387" s="118">
        <v>0.0011798535481376026</v>
      </c>
      <c r="E387" s="118">
        <v>3.2323607123535703</v>
      </c>
      <c r="F387" s="84" t="s">
        <v>6061</v>
      </c>
      <c r="G387" s="84" t="b">
        <v>0</v>
      </c>
      <c r="H387" s="84" t="b">
        <v>0</v>
      </c>
      <c r="I387" s="84" t="b">
        <v>0</v>
      </c>
      <c r="J387" s="84" t="b">
        <v>1</v>
      </c>
      <c r="K387" s="84" t="b">
        <v>0</v>
      </c>
      <c r="L387" s="84" t="b">
        <v>0</v>
      </c>
    </row>
    <row r="388" spans="1:12" ht="15">
      <c r="A388" s="84" t="s">
        <v>5981</v>
      </c>
      <c r="B388" s="84" t="s">
        <v>5982</v>
      </c>
      <c r="C388" s="84">
        <v>2</v>
      </c>
      <c r="D388" s="118">
        <v>0.0011798535481376026</v>
      </c>
      <c r="E388" s="118">
        <v>3.2323607123535703</v>
      </c>
      <c r="F388" s="84" t="s">
        <v>6061</v>
      </c>
      <c r="G388" s="84" t="b">
        <v>1</v>
      </c>
      <c r="H388" s="84" t="b">
        <v>0</v>
      </c>
      <c r="I388" s="84" t="b">
        <v>0</v>
      </c>
      <c r="J388" s="84" t="b">
        <v>0</v>
      </c>
      <c r="K388" s="84" t="b">
        <v>0</v>
      </c>
      <c r="L388" s="84" t="b">
        <v>0</v>
      </c>
    </row>
    <row r="389" spans="1:12" ht="15">
      <c r="A389" s="84" t="s">
        <v>5982</v>
      </c>
      <c r="B389" s="84" t="s">
        <v>5983</v>
      </c>
      <c r="C389" s="84">
        <v>2</v>
      </c>
      <c r="D389" s="118">
        <v>0.0011798535481376026</v>
      </c>
      <c r="E389" s="118">
        <v>3.2323607123535703</v>
      </c>
      <c r="F389" s="84" t="s">
        <v>6061</v>
      </c>
      <c r="G389" s="84" t="b">
        <v>0</v>
      </c>
      <c r="H389" s="84" t="b">
        <v>0</v>
      </c>
      <c r="I389" s="84" t="b">
        <v>0</v>
      </c>
      <c r="J389" s="84" t="b">
        <v>0</v>
      </c>
      <c r="K389" s="84" t="b">
        <v>0</v>
      </c>
      <c r="L389" s="84" t="b">
        <v>0</v>
      </c>
    </row>
    <row r="390" spans="1:12" ht="15">
      <c r="A390" s="84" t="s">
        <v>5983</v>
      </c>
      <c r="B390" s="84" t="s">
        <v>5984</v>
      </c>
      <c r="C390" s="84">
        <v>2</v>
      </c>
      <c r="D390" s="118">
        <v>0.0011798535481376026</v>
      </c>
      <c r="E390" s="118">
        <v>3.2323607123535703</v>
      </c>
      <c r="F390" s="84" t="s">
        <v>6061</v>
      </c>
      <c r="G390" s="84" t="b">
        <v>0</v>
      </c>
      <c r="H390" s="84" t="b">
        <v>0</v>
      </c>
      <c r="I390" s="84" t="b">
        <v>0</v>
      </c>
      <c r="J390" s="84" t="b">
        <v>0</v>
      </c>
      <c r="K390" s="84" t="b">
        <v>0</v>
      </c>
      <c r="L390" s="84" t="b">
        <v>0</v>
      </c>
    </row>
    <row r="391" spans="1:12" ht="15">
      <c r="A391" s="84" t="s">
        <v>5984</v>
      </c>
      <c r="B391" s="84" t="s">
        <v>5985</v>
      </c>
      <c r="C391" s="84">
        <v>2</v>
      </c>
      <c r="D391" s="118">
        <v>0.0011798535481376026</v>
      </c>
      <c r="E391" s="118">
        <v>3.2323607123535703</v>
      </c>
      <c r="F391" s="84" t="s">
        <v>6061</v>
      </c>
      <c r="G391" s="84" t="b">
        <v>0</v>
      </c>
      <c r="H391" s="84" t="b">
        <v>0</v>
      </c>
      <c r="I391" s="84" t="b">
        <v>0</v>
      </c>
      <c r="J391" s="84" t="b">
        <v>0</v>
      </c>
      <c r="K391" s="84" t="b">
        <v>0</v>
      </c>
      <c r="L391" s="84" t="b">
        <v>0</v>
      </c>
    </row>
    <row r="392" spans="1:12" ht="15">
      <c r="A392" s="84" t="s">
        <v>5985</v>
      </c>
      <c r="B392" s="84" t="s">
        <v>5986</v>
      </c>
      <c r="C392" s="84">
        <v>2</v>
      </c>
      <c r="D392" s="118">
        <v>0.0011798535481376026</v>
      </c>
      <c r="E392" s="118">
        <v>3.2323607123535703</v>
      </c>
      <c r="F392" s="84" t="s">
        <v>6061</v>
      </c>
      <c r="G392" s="84" t="b">
        <v>0</v>
      </c>
      <c r="H392" s="84" t="b">
        <v>0</v>
      </c>
      <c r="I392" s="84" t="b">
        <v>0</v>
      </c>
      <c r="J392" s="84" t="b">
        <v>0</v>
      </c>
      <c r="K392" s="84" t="b">
        <v>0</v>
      </c>
      <c r="L392" s="84" t="b">
        <v>0</v>
      </c>
    </row>
    <row r="393" spans="1:12" ht="15">
      <c r="A393" s="84" t="s">
        <v>5986</v>
      </c>
      <c r="B393" s="84" t="s">
        <v>5987</v>
      </c>
      <c r="C393" s="84">
        <v>2</v>
      </c>
      <c r="D393" s="118">
        <v>0.0011798535481376026</v>
      </c>
      <c r="E393" s="118">
        <v>3.2323607123535703</v>
      </c>
      <c r="F393" s="84" t="s">
        <v>6061</v>
      </c>
      <c r="G393" s="84" t="b">
        <v>0</v>
      </c>
      <c r="H393" s="84" t="b">
        <v>0</v>
      </c>
      <c r="I393" s="84" t="b">
        <v>0</v>
      </c>
      <c r="J393" s="84" t="b">
        <v>0</v>
      </c>
      <c r="K393" s="84" t="b">
        <v>0</v>
      </c>
      <c r="L393" s="84" t="b">
        <v>0</v>
      </c>
    </row>
    <row r="394" spans="1:12" ht="15">
      <c r="A394" s="84" t="s">
        <v>5987</v>
      </c>
      <c r="B394" s="84" t="s">
        <v>5988</v>
      </c>
      <c r="C394" s="84">
        <v>2</v>
      </c>
      <c r="D394" s="118">
        <v>0.0011798535481376026</v>
      </c>
      <c r="E394" s="118">
        <v>3.2323607123535703</v>
      </c>
      <c r="F394" s="84" t="s">
        <v>6061</v>
      </c>
      <c r="G394" s="84" t="b">
        <v>0</v>
      </c>
      <c r="H394" s="84" t="b">
        <v>0</v>
      </c>
      <c r="I394" s="84" t="b">
        <v>0</v>
      </c>
      <c r="J394" s="84" t="b">
        <v>0</v>
      </c>
      <c r="K394" s="84" t="b">
        <v>0</v>
      </c>
      <c r="L394" s="84" t="b">
        <v>0</v>
      </c>
    </row>
    <row r="395" spans="1:12" ht="15">
      <c r="A395" s="84" t="s">
        <v>5988</v>
      </c>
      <c r="B395" s="84" t="s">
        <v>5989</v>
      </c>
      <c r="C395" s="84">
        <v>2</v>
      </c>
      <c r="D395" s="118">
        <v>0.0011798535481376026</v>
      </c>
      <c r="E395" s="118">
        <v>3.2323607123535703</v>
      </c>
      <c r="F395" s="84" t="s">
        <v>6061</v>
      </c>
      <c r="G395" s="84" t="b">
        <v>0</v>
      </c>
      <c r="H395" s="84" t="b">
        <v>0</v>
      </c>
      <c r="I395" s="84" t="b">
        <v>0</v>
      </c>
      <c r="J395" s="84" t="b">
        <v>0</v>
      </c>
      <c r="K395" s="84" t="b">
        <v>0</v>
      </c>
      <c r="L395" s="84" t="b">
        <v>0</v>
      </c>
    </row>
    <row r="396" spans="1:12" ht="15">
      <c r="A396" s="84" t="s">
        <v>5989</v>
      </c>
      <c r="B396" s="84" t="s">
        <v>5990</v>
      </c>
      <c r="C396" s="84">
        <v>2</v>
      </c>
      <c r="D396" s="118">
        <v>0.0011798535481376026</v>
      </c>
      <c r="E396" s="118">
        <v>3.2323607123535703</v>
      </c>
      <c r="F396" s="84" t="s">
        <v>6061</v>
      </c>
      <c r="G396" s="84" t="b">
        <v>0</v>
      </c>
      <c r="H396" s="84" t="b">
        <v>0</v>
      </c>
      <c r="I396" s="84" t="b">
        <v>0</v>
      </c>
      <c r="J396" s="84" t="b">
        <v>0</v>
      </c>
      <c r="K396" s="84" t="b">
        <v>0</v>
      </c>
      <c r="L396" s="84" t="b">
        <v>0</v>
      </c>
    </row>
    <row r="397" spans="1:12" ht="15">
      <c r="A397" s="84" t="s">
        <v>5990</v>
      </c>
      <c r="B397" s="84" t="s">
        <v>5991</v>
      </c>
      <c r="C397" s="84">
        <v>2</v>
      </c>
      <c r="D397" s="118">
        <v>0.0011798535481376026</v>
      </c>
      <c r="E397" s="118">
        <v>3.2323607123535703</v>
      </c>
      <c r="F397" s="84" t="s">
        <v>6061</v>
      </c>
      <c r="G397" s="84" t="b">
        <v>0</v>
      </c>
      <c r="H397" s="84" t="b">
        <v>0</v>
      </c>
      <c r="I397" s="84" t="b">
        <v>0</v>
      </c>
      <c r="J397" s="84" t="b">
        <v>0</v>
      </c>
      <c r="K397" s="84" t="b">
        <v>0</v>
      </c>
      <c r="L397" s="84" t="b">
        <v>0</v>
      </c>
    </row>
    <row r="398" spans="1:12" ht="15">
      <c r="A398" s="84" t="s">
        <v>951</v>
      </c>
      <c r="B398" s="84" t="s">
        <v>5993</v>
      </c>
      <c r="C398" s="84">
        <v>2</v>
      </c>
      <c r="D398" s="118">
        <v>0.0011798535481376026</v>
      </c>
      <c r="E398" s="118">
        <v>1.1831426896833885</v>
      </c>
      <c r="F398" s="84" t="s">
        <v>6061</v>
      </c>
      <c r="G398" s="84" t="b">
        <v>0</v>
      </c>
      <c r="H398" s="84" t="b">
        <v>0</v>
      </c>
      <c r="I398" s="84" t="b">
        <v>0</v>
      </c>
      <c r="J398" s="84" t="b">
        <v>0</v>
      </c>
      <c r="K398" s="84" t="b">
        <v>0</v>
      </c>
      <c r="L398" s="84" t="b">
        <v>0</v>
      </c>
    </row>
    <row r="399" spans="1:12" ht="15">
      <c r="A399" s="84" t="s">
        <v>5993</v>
      </c>
      <c r="B399" s="84" t="s">
        <v>5556</v>
      </c>
      <c r="C399" s="84">
        <v>2</v>
      </c>
      <c r="D399" s="118">
        <v>0.0011798535481376026</v>
      </c>
      <c r="E399" s="118">
        <v>2.4194473557107146</v>
      </c>
      <c r="F399" s="84" t="s">
        <v>6061</v>
      </c>
      <c r="G399" s="84" t="b">
        <v>0</v>
      </c>
      <c r="H399" s="84" t="b">
        <v>0</v>
      </c>
      <c r="I399" s="84" t="b">
        <v>0</v>
      </c>
      <c r="J399" s="84" t="b">
        <v>0</v>
      </c>
      <c r="K399" s="84" t="b">
        <v>0</v>
      </c>
      <c r="L399" s="84" t="b">
        <v>0</v>
      </c>
    </row>
    <row r="400" spans="1:12" ht="15">
      <c r="A400" s="84" t="s">
        <v>5556</v>
      </c>
      <c r="B400" s="84" t="s">
        <v>5994</v>
      </c>
      <c r="C400" s="84">
        <v>2</v>
      </c>
      <c r="D400" s="118">
        <v>0.0011798535481376026</v>
      </c>
      <c r="E400" s="118">
        <v>2.4194473557107146</v>
      </c>
      <c r="F400" s="84" t="s">
        <v>6061</v>
      </c>
      <c r="G400" s="84" t="b">
        <v>0</v>
      </c>
      <c r="H400" s="84" t="b">
        <v>0</v>
      </c>
      <c r="I400" s="84" t="b">
        <v>0</v>
      </c>
      <c r="J400" s="84" t="b">
        <v>0</v>
      </c>
      <c r="K400" s="84" t="b">
        <v>0</v>
      </c>
      <c r="L400" s="84" t="b">
        <v>0</v>
      </c>
    </row>
    <row r="401" spans="1:12" ht="15">
      <c r="A401" s="84" t="s">
        <v>5994</v>
      </c>
      <c r="B401" s="84" t="s">
        <v>5995</v>
      </c>
      <c r="C401" s="84">
        <v>2</v>
      </c>
      <c r="D401" s="118">
        <v>0.0011798535481376026</v>
      </c>
      <c r="E401" s="118">
        <v>3.2323607123535703</v>
      </c>
      <c r="F401" s="84" t="s">
        <v>6061</v>
      </c>
      <c r="G401" s="84" t="b">
        <v>0</v>
      </c>
      <c r="H401" s="84" t="b">
        <v>0</v>
      </c>
      <c r="I401" s="84" t="b">
        <v>0</v>
      </c>
      <c r="J401" s="84" t="b">
        <v>0</v>
      </c>
      <c r="K401" s="84" t="b">
        <v>0</v>
      </c>
      <c r="L401" s="84" t="b">
        <v>0</v>
      </c>
    </row>
    <row r="402" spans="1:12" ht="15">
      <c r="A402" s="84" t="s">
        <v>5995</v>
      </c>
      <c r="B402" s="84" t="s">
        <v>4703</v>
      </c>
      <c r="C402" s="84">
        <v>2</v>
      </c>
      <c r="D402" s="118">
        <v>0.0011798535481376026</v>
      </c>
      <c r="E402" s="118">
        <v>2.3292707253616265</v>
      </c>
      <c r="F402" s="84" t="s">
        <v>6061</v>
      </c>
      <c r="G402" s="84" t="b">
        <v>0</v>
      </c>
      <c r="H402" s="84" t="b">
        <v>0</v>
      </c>
      <c r="I402" s="84" t="b">
        <v>0</v>
      </c>
      <c r="J402" s="84" t="b">
        <v>0</v>
      </c>
      <c r="K402" s="84" t="b">
        <v>0</v>
      </c>
      <c r="L402" s="84" t="b">
        <v>0</v>
      </c>
    </row>
    <row r="403" spans="1:12" ht="15">
      <c r="A403" s="84" t="s">
        <v>4703</v>
      </c>
      <c r="B403" s="84" t="s">
        <v>5759</v>
      </c>
      <c r="C403" s="84">
        <v>2</v>
      </c>
      <c r="D403" s="118">
        <v>0.0011798535481376026</v>
      </c>
      <c r="E403" s="118">
        <v>2.126850527583596</v>
      </c>
      <c r="F403" s="84" t="s">
        <v>6061</v>
      </c>
      <c r="G403" s="84" t="b">
        <v>0</v>
      </c>
      <c r="H403" s="84" t="b">
        <v>0</v>
      </c>
      <c r="I403" s="84" t="b">
        <v>0</v>
      </c>
      <c r="J403" s="84" t="b">
        <v>0</v>
      </c>
      <c r="K403" s="84" t="b">
        <v>0</v>
      </c>
      <c r="L403" s="84" t="b">
        <v>0</v>
      </c>
    </row>
    <row r="404" spans="1:12" ht="15">
      <c r="A404" s="84" t="s">
        <v>5759</v>
      </c>
      <c r="B404" s="84" t="s">
        <v>5996</v>
      </c>
      <c r="C404" s="84">
        <v>2</v>
      </c>
      <c r="D404" s="118">
        <v>0.0011798535481376026</v>
      </c>
      <c r="E404" s="118">
        <v>3.056269453297889</v>
      </c>
      <c r="F404" s="84" t="s">
        <v>6061</v>
      </c>
      <c r="G404" s="84" t="b">
        <v>0</v>
      </c>
      <c r="H404" s="84" t="b">
        <v>0</v>
      </c>
      <c r="I404" s="84" t="b">
        <v>0</v>
      </c>
      <c r="J404" s="84" t="b">
        <v>0</v>
      </c>
      <c r="K404" s="84" t="b">
        <v>0</v>
      </c>
      <c r="L404" s="84" t="b">
        <v>0</v>
      </c>
    </row>
    <row r="405" spans="1:12" ht="15">
      <c r="A405" s="84" t="s">
        <v>5996</v>
      </c>
      <c r="B405" s="84" t="s">
        <v>5767</v>
      </c>
      <c r="C405" s="84">
        <v>2</v>
      </c>
      <c r="D405" s="118">
        <v>0.0011798535481376026</v>
      </c>
      <c r="E405" s="118">
        <v>3.056269453297889</v>
      </c>
      <c r="F405" s="84" t="s">
        <v>6061</v>
      </c>
      <c r="G405" s="84" t="b">
        <v>0</v>
      </c>
      <c r="H405" s="84" t="b">
        <v>0</v>
      </c>
      <c r="I405" s="84" t="b">
        <v>0</v>
      </c>
      <c r="J405" s="84" t="b">
        <v>0</v>
      </c>
      <c r="K405" s="84" t="b">
        <v>0</v>
      </c>
      <c r="L405" s="84" t="b">
        <v>0</v>
      </c>
    </row>
    <row r="406" spans="1:12" ht="15">
      <c r="A406" s="84" t="s">
        <v>5767</v>
      </c>
      <c r="B406" s="84" t="s">
        <v>5598</v>
      </c>
      <c r="C406" s="84">
        <v>2</v>
      </c>
      <c r="D406" s="118">
        <v>0.0011798535481376026</v>
      </c>
      <c r="E406" s="118">
        <v>2.6583294446258514</v>
      </c>
      <c r="F406" s="84" t="s">
        <v>6061</v>
      </c>
      <c r="G406" s="84" t="b">
        <v>0</v>
      </c>
      <c r="H406" s="84" t="b">
        <v>0</v>
      </c>
      <c r="I406" s="84" t="b">
        <v>0</v>
      </c>
      <c r="J406" s="84" t="b">
        <v>0</v>
      </c>
      <c r="K406" s="84" t="b">
        <v>0</v>
      </c>
      <c r="L406" s="84" t="b">
        <v>0</v>
      </c>
    </row>
    <row r="407" spans="1:12" ht="15">
      <c r="A407" s="84" t="s">
        <v>5598</v>
      </c>
      <c r="B407" s="84" t="s">
        <v>5997</v>
      </c>
      <c r="C407" s="84">
        <v>2</v>
      </c>
      <c r="D407" s="118">
        <v>0.0011798535481376026</v>
      </c>
      <c r="E407" s="118">
        <v>2.8344207036815328</v>
      </c>
      <c r="F407" s="84" t="s">
        <v>6061</v>
      </c>
      <c r="G407" s="84" t="b">
        <v>0</v>
      </c>
      <c r="H407" s="84" t="b">
        <v>0</v>
      </c>
      <c r="I407" s="84" t="b">
        <v>0</v>
      </c>
      <c r="J407" s="84" t="b">
        <v>0</v>
      </c>
      <c r="K407" s="84" t="b">
        <v>0</v>
      </c>
      <c r="L407" s="84" t="b">
        <v>0</v>
      </c>
    </row>
    <row r="408" spans="1:12" ht="15">
      <c r="A408" s="84" t="s">
        <v>5997</v>
      </c>
      <c r="B408" s="84" t="s">
        <v>5637</v>
      </c>
      <c r="C408" s="84">
        <v>2</v>
      </c>
      <c r="D408" s="118">
        <v>0.0011798535481376026</v>
      </c>
      <c r="E408" s="118">
        <v>2.931330716689589</v>
      </c>
      <c r="F408" s="84" t="s">
        <v>6061</v>
      </c>
      <c r="G408" s="84" t="b">
        <v>0</v>
      </c>
      <c r="H408" s="84" t="b">
        <v>0</v>
      </c>
      <c r="I408" s="84" t="b">
        <v>0</v>
      </c>
      <c r="J408" s="84" t="b">
        <v>0</v>
      </c>
      <c r="K408" s="84" t="b">
        <v>0</v>
      </c>
      <c r="L408" s="84" t="b">
        <v>0</v>
      </c>
    </row>
    <row r="409" spans="1:12" ht="15">
      <c r="A409" s="84" t="s">
        <v>5637</v>
      </c>
      <c r="B409" s="84" t="s">
        <v>4749</v>
      </c>
      <c r="C409" s="84">
        <v>2</v>
      </c>
      <c r="D409" s="118">
        <v>0.0011798535481376026</v>
      </c>
      <c r="E409" s="118">
        <v>2.1909680271953453</v>
      </c>
      <c r="F409" s="84" t="s">
        <v>6061</v>
      </c>
      <c r="G409" s="84" t="b">
        <v>0</v>
      </c>
      <c r="H409" s="84" t="b">
        <v>0</v>
      </c>
      <c r="I409" s="84" t="b">
        <v>0</v>
      </c>
      <c r="J409" s="84" t="b">
        <v>0</v>
      </c>
      <c r="K409" s="84" t="b">
        <v>0</v>
      </c>
      <c r="L409" s="84" t="b">
        <v>0</v>
      </c>
    </row>
    <row r="410" spans="1:12" ht="15">
      <c r="A410" s="84" t="s">
        <v>4749</v>
      </c>
      <c r="B410" s="84" t="s">
        <v>5768</v>
      </c>
      <c r="C410" s="84">
        <v>2</v>
      </c>
      <c r="D410" s="118">
        <v>0.0011798535481376026</v>
      </c>
      <c r="E410" s="118">
        <v>2.35729944896187</v>
      </c>
      <c r="F410" s="84" t="s">
        <v>6061</v>
      </c>
      <c r="G410" s="84" t="b">
        <v>0</v>
      </c>
      <c r="H410" s="84" t="b">
        <v>0</v>
      </c>
      <c r="I410" s="84" t="b">
        <v>0</v>
      </c>
      <c r="J410" s="84" t="b">
        <v>1</v>
      </c>
      <c r="K410" s="84" t="b">
        <v>0</v>
      </c>
      <c r="L410" s="84" t="b">
        <v>0</v>
      </c>
    </row>
    <row r="411" spans="1:12" ht="15">
      <c r="A411" s="84" t="s">
        <v>5768</v>
      </c>
      <c r="B411" s="84" t="s">
        <v>5998</v>
      </c>
      <c r="C411" s="84">
        <v>2</v>
      </c>
      <c r="D411" s="118">
        <v>0.0011798535481376026</v>
      </c>
      <c r="E411" s="118">
        <v>3.056269453297889</v>
      </c>
      <c r="F411" s="84" t="s">
        <v>6061</v>
      </c>
      <c r="G411" s="84" t="b">
        <v>1</v>
      </c>
      <c r="H411" s="84" t="b">
        <v>0</v>
      </c>
      <c r="I411" s="84" t="b">
        <v>0</v>
      </c>
      <c r="J411" s="84" t="b">
        <v>0</v>
      </c>
      <c r="K411" s="84" t="b">
        <v>0</v>
      </c>
      <c r="L411" s="84" t="b">
        <v>0</v>
      </c>
    </row>
    <row r="412" spans="1:12" ht="15">
      <c r="A412" s="84" t="s">
        <v>5998</v>
      </c>
      <c r="B412" s="84" t="s">
        <v>5757</v>
      </c>
      <c r="C412" s="84">
        <v>2</v>
      </c>
      <c r="D412" s="118">
        <v>0.0011798535481376026</v>
      </c>
      <c r="E412" s="118">
        <v>3.056269453297889</v>
      </c>
      <c r="F412" s="84" t="s">
        <v>6061</v>
      </c>
      <c r="G412" s="84" t="b">
        <v>0</v>
      </c>
      <c r="H412" s="84" t="b">
        <v>0</v>
      </c>
      <c r="I412" s="84" t="b">
        <v>0</v>
      </c>
      <c r="J412" s="84" t="b">
        <v>0</v>
      </c>
      <c r="K412" s="84" t="b">
        <v>0</v>
      </c>
      <c r="L412" s="84" t="b">
        <v>0</v>
      </c>
    </row>
    <row r="413" spans="1:12" ht="15">
      <c r="A413" s="84" t="s">
        <v>5757</v>
      </c>
      <c r="B413" s="84" t="s">
        <v>5999</v>
      </c>
      <c r="C413" s="84">
        <v>2</v>
      </c>
      <c r="D413" s="118">
        <v>0.0011798535481376026</v>
      </c>
      <c r="E413" s="118">
        <v>3.056269453297889</v>
      </c>
      <c r="F413" s="84" t="s">
        <v>6061</v>
      </c>
      <c r="G413" s="84" t="b">
        <v>0</v>
      </c>
      <c r="H413" s="84" t="b">
        <v>0</v>
      </c>
      <c r="I413" s="84" t="b">
        <v>0</v>
      </c>
      <c r="J413" s="84" t="b">
        <v>0</v>
      </c>
      <c r="K413" s="84" t="b">
        <v>0</v>
      </c>
      <c r="L413" s="84" t="b">
        <v>0</v>
      </c>
    </row>
    <row r="414" spans="1:12" ht="15">
      <c r="A414" s="84" t="s">
        <v>306</v>
      </c>
      <c r="B414" s="84" t="s">
        <v>951</v>
      </c>
      <c r="C414" s="84">
        <v>2</v>
      </c>
      <c r="D414" s="118">
        <v>0.0011798535481376026</v>
      </c>
      <c r="E414" s="118">
        <v>1.196930974169022</v>
      </c>
      <c r="F414" s="84" t="s">
        <v>6061</v>
      </c>
      <c r="G414" s="84" t="b">
        <v>0</v>
      </c>
      <c r="H414" s="84" t="b">
        <v>0</v>
      </c>
      <c r="I414" s="84" t="b">
        <v>0</v>
      </c>
      <c r="J414" s="84" t="b">
        <v>0</v>
      </c>
      <c r="K414" s="84" t="b">
        <v>0</v>
      </c>
      <c r="L414" s="84" t="b">
        <v>0</v>
      </c>
    </row>
    <row r="415" spans="1:12" ht="15">
      <c r="A415" s="84" t="s">
        <v>302</v>
      </c>
      <c r="B415" s="84" t="s">
        <v>951</v>
      </c>
      <c r="C415" s="84">
        <v>2</v>
      </c>
      <c r="D415" s="118">
        <v>0.0011798535481376026</v>
      </c>
      <c r="E415" s="118">
        <v>1.196930974169022</v>
      </c>
      <c r="F415" s="84" t="s">
        <v>6061</v>
      </c>
      <c r="G415" s="84" t="b">
        <v>0</v>
      </c>
      <c r="H415" s="84" t="b">
        <v>0</v>
      </c>
      <c r="I415" s="84" t="b">
        <v>0</v>
      </c>
      <c r="J415" s="84" t="b">
        <v>0</v>
      </c>
      <c r="K415" s="84" t="b">
        <v>0</v>
      </c>
      <c r="L415" s="84" t="b">
        <v>0</v>
      </c>
    </row>
    <row r="416" spans="1:12" ht="15">
      <c r="A416" s="84" t="s">
        <v>294</v>
      </c>
      <c r="B416" s="84" t="s">
        <v>5728</v>
      </c>
      <c r="C416" s="84">
        <v>2</v>
      </c>
      <c r="D416" s="118">
        <v>0.0011798535481376026</v>
      </c>
      <c r="E416" s="118">
        <v>2.7552394576339077</v>
      </c>
      <c r="F416" s="84" t="s">
        <v>6061</v>
      </c>
      <c r="G416" s="84" t="b">
        <v>0</v>
      </c>
      <c r="H416" s="84" t="b">
        <v>0</v>
      </c>
      <c r="I416" s="84" t="b">
        <v>0</v>
      </c>
      <c r="J416" s="84" t="b">
        <v>0</v>
      </c>
      <c r="K416" s="84" t="b">
        <v>0</v>
      </c>
      <c r="L416" s="84" t="b">
        <v>0</v>
      </c>
    </row>
    <row r="417" spans="1:12" ht="15">
      <c r="A417" s="84" t="s">
        <v>5728</v>
      </c>
      <c r="B417" s="84" t="s">
        <v>951</v>
      </c>
      <c r="C417" s="84">
        <v>2</v>
      </c>
      <c r="D417" s="118">
        <v>0.0011798535481376026</v>
      </c>
      <c r="E417" s="118">
        <v>1.0208397151133406</v>
      </c>
      <c r="F417" s="84" t="s">
        <v>6061</v>
      </c>
      <c r="G417" s="84" t="b">
        <v>0</v>
      </c>
      <c r="H417" s="84" t="b">
        <v>0</v>
      </c>
      <c r="I417" s="84" t="b">
        <v>0</v>
      </c>
      <c r="J417" s="84" t="b">
        <v>0</v>
      </c>
      <c r="K417" s="84" t="b">
        <v>0</v>
      </c>
      <c r="L417" s="84" t="b">
        <v>0</v>
      </c>
    </row>
    <row r="418" spans="1:12" ht="15">
      <c r="A418" s="84" t="s">
        <v>4740</v>
      </c>
      <c r="B418" s="84" t="s">
        <v>6001</v>
      </c>
      <c r="C418" s="84">
        <v>2</v>
      </c>
      <c r="D418" s="118">
        <v>0.0011798535481376026</v>
      </c>
      <c r="E418" s="118">
        <v>1.9423261009910522</v>
      </c>
      <c r="F418" s="84" t="s">
        <v>6061</v>
      </c>
      <c r="G418" s="84" t="b">
        <v>0</v>
      </c>
      <c r="H418" s="84" t="b">
        <v>0</v>
      </c>
      <c r="I418" s="84" t="b">
        <v>0</v>
      </c>
      <c r="J418" s="84" t="b">
        <v>0</v>
      </c>
      <c r="K418" s="84" t="b">
        <v>0</v>
      </c>
      <c r="L418" s="84" t="b">
        <v>0</v>
      </c>
    </row>
    <row r="419" spans="1:12" ht="15">
      <c r="A419" s="84" t="s">
        <v>6001</v>
      </c>
      <c r="B419" s="84" t="s">
        <v>5752</v>
      </c>
      <c r="C419" s="84">
        <v>2</v>
      </c>
      <c r="D419" s="118">
        <v>0.0011798535481376026</v>
      </c>
      <c r="E419" s="118">
        <v>3.056269453297889</v>
      </c>
      <c r="F419" s="84" t="s">
        <v>6061</v>
      </c>
      <c r="G419" s="84" t="b">
        <v>0</v>
      </c>
      <c r="H419" s="84" t="b">
        <v>0</v>
      </c>
      <c r="I419" s="84" t="b">
        <v>0</v>
      </c>
      <c r="J419" s="84" t="b">
        <v>0</v>
      </c>
      <c r="K419" s="84" t="b">
        <v>0</v>
      </c>
      <c r="L419" s="84" t="b">
        <v>0</v>
      </c>
    </row>
    <row r="420" spans="1:12" ht="15">
      <c r="A420" s="84" t="s">
        <v>5752</v>
      </c>
      <c r="B420" s="84" t="s">
        <v>5577</v>
      </c>
      <c r="C420" s="84">
        <v>2</v>
      </c>
      <c r="D420" s="118">
        <v>0.0011798535481376026</v>
      </c>
      <c r="E420" s="118">
        <v>2.5122014089476132</v>
      </c>
      <c r="F420" s="84" t="s">
        <v>6061</v>
      </c>
      <c r="G420" s="84" t="b">
        <v>0</v>
      </c>
      <c r="H420" s="84" t="b">
        <v>0</v>
      </c>
      <c r="I420" s="84" t="b">
        <v>0</v>
      </c>
      <c r="J420" s="84" t="b">
        <v>1</v>
      </c>
      <c r="K420" s="84" t="b">
        <v>0</v>
      </c>
      <c r="L420" s="84" t="b">
        <v>0</v>
      </c>
    </row>
    <row r="421" spans="1:12" ht="15">
      <c r="A421" s="84" t="s">
        <v>5775</v>
      </c>
      <c r="B421" s="84" t="s">
        <v>6002</v>
      </c>
      <c r="C421" s="84">
        <v>2</v>
      </c>
      <c r="D421" s="118">
        <v>0.0011798535481376026</v>
      </c>
      <c r="E421" s="118">
        <v>3.056269453297889</v>
      </c>
      <c r="F421" s="84" t="s">
        <v>6061</v>
      </c>
      <c r="G421" s="84" t="b">
        <v>0</v>
      </c>
      <c r="H421" s="84" t="b">
        <v>0</v>
      </c>
      <c r="I421" s="84" t="b">
        <v>0</v>
      </c>
      <c r="J421" s="84" t="b">
        <v>0</v>
      </c>
      <c r="K421" s="84" t="b">
        <v>0</v>
      </c>
      <c r="L421" s="84" t="b">
        <v>0</v>
      </c>
    </row>
    <row r="422" spans="1:12" ht="15">
      <c r="A422" s="84" t="s">
        <v>6002</v>
      </c>
      <c r="B422" s="84" t="s">
        <v>5686</v>
      </c>
      <c r="C422" s="84">
        <v>2</v>
      </c>
      <c r="D422" s="118">
        <v>0.0011798535481376026</v>
      </c>
      <c r="E422" s="118">
        <v>2.931330716689589</v>
      </c>
      <c r="F422" s="84" t="s">
        <v>6061</v>
      </c>
      <c r="G422" s="84" t="b">
        <v>0</v>
      </c>
      <c r="H422" s="84" t="b">
        <v>0</v>
      </c>
      <c r="I422" s="84" t="b">
        <v>0</v>
      </c>
      <c r="J422" s="84" t="b">
        <v>1</v>
      </c>
      <c r="K422" s="84" t="b">
        <v>0</v>
      </c>
      <c r="L422" s="84" t="b">
        <v>0</v>
      </c>
    </row>
    <row r="423" spans="1:12" ht="15">
      <c r="A423" s="84" t="s">
        <v>5686</v>
      </c>
      <c r="B423" s="84" t="s">
        <v>6003</v>
      </c>
      <c r="C423" s="84">
        <v>2</v>
      </c>
      <c r="D423" s="118">
        <v>0.0011798535481376026</v>
      </c>
      <c r="E423" s="118">
        <v>2.931330716689589</v>
      </c>
      <c r="F423" s="84" t="s">
        <v>6061</v>
      </c>
      <c r="G423" s="84" t="b">
        <v>1</v>
      </c>
      <c r="H423" s="84" t="b">
        <v>0</v>
      </c>
      <c r="I423" s="84" t="b">
        <v>0</v>
      </c>
      <c r="J423" s="84" t="b">
        <v>0</v>
      </c>
      <c r="K423" s="84" t="b">
        <v>0</v>
      </c>
      <c r="L423" s="84" t="b">
        <v>0</v>
      </c>
    </row>
    <row r="424" spans="1:12" ht="15">
      <c r="A424" s="84" t="s">
        <v>294</v>
      </c>
      <c r="B424" s="84" t="s">
        <v>295</v>
      </c>
      <c r="C424" s="84">
        <v>2</v>
      </c>
      <c r="D424" s="118">
        <v>0.0011798535481376026</v>
      </c>
      <c r="E424" s="118">
        <v>2.7552394576339077</v>
      </c>
      <c r="F424" s="84" t="s">
        <v>6061</v>
      </c>
      <c r="G424" s="84" t="b">
        <v>0</v>
      </c>
      <c r="H424" s="84" t="b">
        <v>0</v>
      </c>
      <c r="I424" s="84" t="b">
        <v>0</v>
      </c>
      <c r="J424" s="84" t="b">
        <v>0</v>
      </c>
      <c r="K424" s="84" t="b">
        <v>0</v>
      </c>
      <c r="L424" s="84" t="b">
        <v>0</v>
      </c>
    </row>
    <row r="425" spans="1:12" ht="15">
      <c r="A425" s="84" t="s">
        <v>295</v>
      </c>
      <c r="B425" s="84" t="s">
        <v>6004</v>
      </c>
      <c r="C425" s="84">
        <v>2</v>
      </c>
      <c r="D425" s="118">
        <v>0.0011798535481376026</v>
      </c>
      <c r="E425" s="118">
        <v>2.931330716689589</v>
      </c>
      <c r="F425" s="84" t="s">
        <v>6061</v>
      </c>
      <c r="G425" s="84" t="b">
        <v>0</v>
      </c>
      <c r="H425" s="84" t="b">
        <v>0</v>
      </c>
      <c r="I425" s="84" t="b">
        <v>0</v>
      </c>
      <c r="J425" s="84" t="b">
        <v>1</v>
      </c>
      <c r="K425" s="84" t="b">
        <v>0</v>
      </c>
      <c r="L425" s="84" t="b">
        <v>0</v>
      </c>
    </row>
    <row r="426" spans="1:12" ht="15">
      <c r="A426" s="84" t="s">
        <v>6004</v>
      </c>
      <c r="B426" s="84" t="s">
        <v>6005</v>
      </c>
      <c r="C426" s="84">
        <v>2</v>
      </c>
      <c r="D426" s="118">
        <v>0.0011798535481376026</v>
      </c>
      <c r="E426" s="118">
        <v>3.2323607123535703</v>
      </c>
      <c r="F426" s="84" t="s">
        <v>6061</v>
      </c>
      <c r="G426" s="84" t="b">
        <v>1</v>
      </c>
      <c r="H426" s="84" t="b">
        <v>0</v>
      </c>
      <c r="I426" s="84" t="b">
        <v>0</v>
      </c>
      <c r="J426" s="84" t="b">
        <v>0</v>
      </c>
      <c r="K426" s="84" t="b">
        <v>0</v>
      </c>
      <c r="L426" s="84" t="b">
        <v>0</v>
      </c>
    </row>
    <row r="427" spans="1:12" ht="15">
      <c r="A427" s="84" t="s">
        <v>6005</v>
      </c>
      <c r="B427" s="84" t="s">
        <v>5620</v>
      </c>
      <c r="C427" s="84">
        <v>2</v>
      </c>
      <c r="D427" s="118">
        <v>0.0011798535481376026</v>
      </c>
      <c r="E427" s="118">
        <v>2.8344207036815328</v>
      </c>
      <c r="F427" s="84" t="s">
        <v>6061</v>
      </c>
      <c r="G427" s="84" t="b">
        <v>0</v>
      </c>
      <c r="H427" s="84" t="b">
        <v>0</v>
      </c>
      <c r="I427" s="84" t="b">
        <v>0</v>
      </c>
      <c r="J427" s="84" t="b">
        <v>0</v>
      </c>
      <c r="K427" s="84" t="b">
        <v>0</v>
      </c>
      <c r="L427" s="84" t="b">
        <v>0</v>
      </c>
    </row>
    <row r="428" spans="1:12" ht="15">
      <c r="A428" s="84" t="s">
        <v>5649</v>
      </c>
      <c r="B428" s="84" t="s">
        <v>4803</v>
      </c>
      <c r="C428" s="84">
        <v>2</v>
      </c>
      <c r="D428" s="118">
        <v>0.0011798535481376026</v>
      </c>
      <c r="E428" s="118">
        <v>1.889938031531364</v>
      </c>
      <c r="F428" s="84" t="s">
        <v>6061</v>
      </c>
      <c r="G428" s="84" t="b">
        <v>0</v>
      </c>
      <c r="H428" s="84" t="b">
        <v>0</v>
      </c>
      <c r="I428" s="84" t="b">
        <v>0</v>
      </c>
      <c r="J428" s="84" t="b">
        <v>0</v>
      </c>
      <c r="K428" s="84" t="b">
        <v>0</v>
      </c>
      <c r="L428" s="84" t="b">
        <v>0</v>
      </c>
    </row>
    <row r="429" spans="1:12" ht="15">
      <c r="A429" s="84" t="s">
        <v>4779</v>
      </c>
      <c r="B429" s="84" t="s">
        <v>6007</v>
      </c>
      <c r="C429" s="84">
        <v>2</v>
      </c>
      <c r="D429" s="118">
        <v>0.0011798535481376026</v>
      </c>
      <c r="E429" s="118">
        <v>2.931330716689589</v>
      </c>
      <c r="F429" s="84" t="s">
        <v>6061</v>
      </c>
      <c r="G429" s="84" t="b">
        <v>1</v>
      </c>
      <c r="H429" s="84" t="b">
        <v>0</v>
      </c>
      <c r="I429" s="84" t="b">
        <v>0</v>
      </c>
      <c r="J429" s="84" t="b">
        <v>0</v>
      </c>
      <c r="K429" s="84" t="b">
        <v>0</v>
      </c>
      <c r="L429" s="84" t="b">
        <v>0</v>
      </c>
    </row>
    <row r="430" spans="1:12" ht="15">
      <c r="A430" s="84" t="s">
        <v>6007</v>
      </c>
      <c r="B430" s="84" t="s">
        <v>6008</v>
      </c>
      <c r="C430" s="84">
        <v>2</v>
      </c>
      <c r="D430" s="118">
        <v>0.0011798535481376026</v>
      </c>
      <c r="E430" s="118">
        <v>3.2323607123535703</v>
      </c>
      <c r="F430" s="84" t="s">
        <v>6061</v>
      </c>
      <c r="G430" s="84" t="b">
        <v>0</v>
      </c>
      <c r="H430" s="84" t="b">
        <v>0</v>
      </c>
      <c r="I430" s="84" t="b">
        <v>0</v>
      </c>
      <c r="J430" s="84" t="b">
        <v>0</v>
      </c>
      <c r="K430" s="84" t="b">
        <v>0</v>
      </c>
      <c r="L430" s="84" t="b">
        <v>0</v>
      </c>
    </row>
    <row r="431" spans="1:12" ht="15">
      <c r="A431" s="84" t="s">
        <v>6008</v>
      </c>
      <c r="B431" s="84" t="s">
        <v>5690</v>
      </c>
      <c r="C431" s="84">
        <v>2</v>
      </c>
      <c r="D431" s="118">
        <v>0.0011798535481376026</v>
      </c>
      <c r="E431" s="118">
        <v>3.056269453297889</v>
      </c>
      <c r="F431" s="84" t="s">
        <v>6061</v>
      </c>
      <c r="G431" s="84" t="b">
        <v>0</v>
      </c>
      <c r="H431" s="84" t="b">
        <v>0</v>
      </c>
      <c r="I431" s="84" t="b">
        <v>0</v>
      </c>
      <c r="J431" s="84" t="b">
        <v>0</v>
      </c>
      <c r="K431" s="84" t="b">
        <v>0</v>
      </c>
      <c r="L431" s="84" t="b">
        <v>0</v>
      </c>
    </row>
    <row r="432" spans="1:12" ht="15">
      <c r="A432" s="84" t="s">
        <v>5690</v>
      </c>
      <c r="B432" s="84" t="s">
        <v>5691</v>
      </c>
      <c r="C432" s="84">
        <v>2</v>
      </c>
      <c r="D432" s="118">
        <v>0.0011798535481376026</v>
      </c>
      <c r="E432" s="118">
        <v>2.8801781942422076</v>
      </c>
      <c r="F432" s="84" t="s">
        <v>6061</v>
      </c>
      <c r="G432" s="84" t="b">
        <v>0</v>
      </c>
      <c r="H432" s="84" t="b">
        <v>0</v>
      </c>
      <c r="I432" s="84" t="b">
        <v>0</v>
      </c>
      <c r="J432" s="84" t="b">
        <v>0</v>
      </c>
      <c r="K432" s="84" t="b">
        <v>0</v>
      </c>
      <c r="L432" s="84" t="b">
        <v>0</v>
      </c>
    </row>
    <row r="433" spans="1:12" ht="15">
      <c r="A433" s="84" t="s">
        <v>5691</v>
      </c>
      <c r="B433" s="84" t="s">
        <v>5777</v>
      </c>
      <c r="C433" s="84">
        <v>2</v>
      </c>
      <c r="D433" s="118">
        <v>0.0011798535481376026</v>
      </c>
      <c r="E433" s="118">
        <v>2.8801781942422076</v>
      </c>
      <c r="F433" s="84" t="s">
        <v>6061</v>
      </c>
      <c r="G433" s="84" t="b">
        <v>0</v>
      </c>
      <c r="H433" s="84" t="b">
        <v>0</v>
      </c>
      <c r="I433" s="84" t="b">
        <v>0</v>
      </c>
      <c r="J433" s="84" t="b">
        <v>0</v>
      </c>
      <c r="K433" s="84" t="b">
        <v>0</v>
      </c>
      <c r="L433" s="84" t="b">
        <v>0</v>
      </c>
    </row>
    <row r="434" spans="1:12" ht="15">
      <c r="A434" s="84" t="s">
        <v>5777</v>
      </c>
      <c r="B434" s="84" t="s">
        <v>6009</v>
      </c>
      <c r="C434" s="84">
        <v>2</v>
      </c>
      <c r="D434" s="118">
        <v>0.0011798535481376026</v>
      </c>
      <c r="E434" s="118">
        <v>3.056269453297889</v>
      </c>
      <c r="F434" s="84" t="s">
        <v>6061</v>
      </c>
      <c r="G434" s="84" t="b">
        <v>0</v>
      </c>
      <c r="H434" s="84" t="b">
        <v>0</v>
      </c>
      <c r="I434" s="84" t="b">
        <v>0</v>
      </c>
      <c r="J434" s="84" t="b">
        <v>0</v>
      </c>
      <c r="K434" s="84" t="b">
        <v>1</v>
      </c>
      <c r="L434" s="84" t="b">
        <v>0</v>
      </c>
    </row>
    <row r="435" spans="1:12" ht="15">
      <c r="A435" s="84" t="s">
        <v>6009</v>
      </c>
      <c r="B435" s="84" t="s">
        <v>4742</v>
      </c>
      <c r="C435" s="84">
        <v>2</v>
      </c>
      <c r="D435" s="118">
        <v>0.0011798535481376026</v>
      </c>
      <c r="E435" s="118">
        <v>2.1184173600467333</v>
      </c>
      <c r="F435" s="84" t="s">
        <v>6061</v>
      </c>
      <c r="G435" s="84" t="b">
        <v>0</v>
      </c>
      <c r="H435" s="84" t="b">
        <v>1</v>
      </c>
      <c r="I435" s="84" t="b">
        <v>0</v>
      </c>
      <c r="J435" s="84" t="b">
        <v>0</v>
      </c>
      <c r="K435" s="84" t="b">
        <v>0</v>
      </c>
      <c r="L435" s="84" t="b">
        <v>0</v>
      </c>
    </row>
    <row r="436" spans="1:12" ht="15">
      <c r="A436" s="84" t="s">
        <v>4742</v>
      </c>
      <c r="B436" s="84" t="s">
        <v>5621</v>
      </c>
      <c r="C436" s="84">
        <v>2</v>
      </c>
      <c r="D436" s="118">
        <v>0.0011798535481376026</v>
      </c>
      <c r="E436" s="118">
        <v>1.6882926680032944</v>
      </c>
      <c r="F436" s="84" t="s">
        <v>6061</v>
      </c>
      <c r="G436" s="84" t="b">
        <v>0</v>
      </c>
      <c r="H436" s="84" t="b">
        <v>0</v>
      </c>
      <c r="I436" s="84" t="b">
        <v>0</v>
      </c>
      <c r="J436" s="84" t="b">
        <v>0</v>
      </c>
      <c r="K436" s="84" t="b">
        <v>0</v>
      </c>
      <c r="L436" s="84" t="b">
        <v>0</v>
      </c>
    </row>
    <row r="437" spans="1:12" ht="15">
      <c r="A437" s="84" t="s">
        <v>6010</v>
      </c>
      <c r="B437" s="84" t="s">
        <v>6011</v>
      </c>
      <c r="C437" s="84">
        <v>2</v>
      </c>
      <c r="D437" s="118">
        <v>0.0011798535481376026</v>
      </c>
      <c r="E437" s="118">
        <v>3.2323607123535703</v>
      </c>
      <c r="F437" s="84" t="s">
        <v>6061</v>
      </c>
      <c r="G437" s="84" t="b">
        <v>0</v>
      </c>
      <c r="H437" s="84" t="b">
        <v>0</v>
      </c>
      <c r="I437" s="84" t="b">
        <v>0</v>
      </c>
      <c r="J437" s="84" t="b">
        <v>0</v>
      </c>
      <c r="K437" s="84" t="b">
        <v>0</v>
      </c>
      <c r="L437" s="84" t="b">
        <v>0</v>
      </c>
    </row>
    <row r="438" spans="1:12" ht="15">
      <c r="A438" s="84" t="s">
        <v>6011</v>
      </c>
      <c r="B438" s="84" t="s">
        <v>6012</v>
      </c>
      <c r="C438" s="84">
        <v>2</v>
      </c>
      <c r="D438" s="118">
        <v>0.0011798535481376026</v>
      </c>
      <c r="E438" s="118">
        <v>3.2323607123535703</v>
      </c>
      <c r="F438" s="84" t="s">
        <v>6061</v>
      </c>
      <c r="G438" s="84" t="b">
        <v>0</v>
      </c>
      <c r="H438" s="84" t="b">
        <v>0</v>
      </c>
      <c r="I438" s="84" t="b">
        <v>0</v>
      </c>
      <c r="J438" s="84" t="b">
        <v>0</v>
      </c>
      <c r="K438" s="84" t="b">
        <v>0</v>
      </c>
      <c r="L438" s="84" t="b">
        <v>0</v>
      </c>
    </row>
    <row r="439" spans="1:12" ht="15">
      <c r="A439" s="84" t="s">
        <v>281</v>
      </c>
      <c r="B439" s="84" t="s">
        <v>951</v>
      </c>
      <c r="C439" s="84">
        <v>2</v>
      </c>
      <c r="D439" s="118">
        <v>0.0011798535481376026</v>
      </c>
      <c r="E439" s="118">
        <v>1.196930974169022</v>
      </c>
      <c r="F439" s="84" t="s">
        <v>6061</v>
      </c>
      <c r="G439" s="84" t="b">
        <v>0</v>
      </c>
      <c r="H439" s="84" t="b">
        <v>0</v>
      </c>
      <c r="I439" s="84" t="b">
        <v>0</v>
      </c>
      <c r="J439" s="84" t="b">
        <v>0</v>
      </c>
      <c r="K439" s="84" t="b">
        <v>0</v>
      </c>
      <c r="L439" s="84" t="b">
        <v>0</v>
      </c>
    </row>
    <row r="440" spans="1:12" ht="15">
      <c r="A440" s="84" t="s">
        <v>5785</v>
      </c>
      <c r="B440" s="84" t="s">
        <v>6016</v>
      </c>
      <c r="C440" s="84">
        <v>2</v>
      </c>
      <c r="D440" s="118">
        <v>0.0011798535481376026</v>
      </c>
      <c r="E440" s="118">
        <v>3.056269453297889</v>
      </c>
      <c r="F440" s="84" t="s">
        <v>6061</v>
      </c>
      <c r="G440" s="84" t="b">
        <v>0</v>
      </c>
      <c r="H440" s="84" t="b">
        <v>0</v>
      </c>
      <c r="I440" s="84" t="b">
        <v>0</v>
      </c>
      <c r="J440" s="84" t="b">
        <v>0</v>
      </c>
      <c r="K440" s="84" t="b">
        <v>0</v>
      </c>
      <c r="L440" s="84" t="b">
        <v>0</v>
      </c>
    </row>
    <row r="441" spans="1:12" ht="15">
      <c r="A441" s="84" t="s">
        <v>5563</v>
      </c>
      <c r="B441" s="84" t="s">
        <v>951</v>
      </c>
      <c r="C441" s="84">
        <v>2</v>
      </c>
      <c r="D441" s="118">
        <v>0.0011798535481376026</v>
      </c>
      <c r="E441" s="118">
        <v>0.5437184603936782</v>
      </c>
      <c r="F441" s="84" t="s">
        <v>6061</v>
      </c>
      <c r="G441" s="84" t="b">
        <v>0</v>
      </c>
      <c r="H441" s="84" t="b">
        <v>0</v>
      </c>
      <c r="I441" s="84" t="b">
        <v>0</v>
      </c>
      <c r="J441" s="84" t="b">
        <v>0</v>
      </c>
      <c r="K441" s="84" t="b">
        <v>0</v>
      </c>
      <c r="L441" s="84" t="b">
        <v>0</v>
      </c>
    </row>
    <row r="442" spans="1:12" ht="15">
      <c r="A442" s="84" t="s">
        <v>212</v>
      </c>
      <c r="B442" s="84" t="s">
        <v>449</v>
      </c>
      <c r="C442" s="84">
        <v>2</v>
      </c>
      <c r="D442" s="118">
        <v>0.0011798535481376026</v>
      </c>
      <c r="E442" s="118">
        <v>3.2323607123535703</v>
      </c>
      <c r="F442" s="84" t="s">
        <v>6061</v>
      </c>
      <c r="G442" s="84" t="b">
        <v>0</v>
      </c>
      <c r="H442" s="84" t="b">
        <v>0</v>
      </c>
      <c r="I442" s="84" t="b">
        <v>0</v>
      </c>
      <c r="J442" s="84" t="b">
        <v>0</v>
      </c>
      <c r="K442" s="84" t="b">
        <v>0</v>
      </c>
      <c r="L442" s="84" t="b">
        <v>0</v>
      </c>
    </row>
    <row r="443" spans="1:12" ht="15">
      <c r="A443" s="84" t="s">
        <v>951</v>
      </c>
      <c r="B443" s="84" t="s">
        <v>445</v>
      </c>
      <c r="C443" s="84">
        <v>2</v>
      </c>
      <c r="D443" s="118">
        <v>0.0011798535481376026</v>
      </c>
      <c r="E443" s="118">
        <v>1.1831426896833885</v>
      </c>
      <c r="F443" s="84" t="s">
        <v>6061</v>
      </c>
      <c r="G443" s="84" t="b">
        <v>0</v>
      </c>
      <c r="H443" s="84" t="b">
        <v>0</v>
      </c>
      <c r="I443" s="84" t="b">
        <v>0</v>
      </c>
      <c r="J443" s="84" t="b">
        <v>0</v>
      </c>
      <c r="K443" s="84" t="b">
        <v>0</v>
      </c>
      <c r="L443" s="84" t="b">
        <v>0</v>
      </c>
    </row>
    <row r="444" spans="1:12" ht="15">
      <c r="A444" s="84" t="s">
        <v>951</v>
      </c>
      <c r="B444" s="84" t="s">
        <v>5764</v>
      </c>
      <c r="C444" s="84">
        <v>2</v>
      </c>
      <c r="D444" s="118">
        <v>0.0011798535481376026</v>
      </c>
      <c r="E444" s="118">
        <v>1.0070514306277072</v>
      </c>
      <c r="F444" s="84" t="s">
        <v>6061</v>
      </c>
      <c r="G444" s="84" t="b">
        <v>0</v>
      </c>
      <c r="H444" s="84" t="b">
        <v>0</v>
      </c>
      <c r="I444" s="84" t="b">
        <v>0</v>
      </c>
      <c r="J444" s="84" t="b">
        <v>0</v>
      </c>
      <c r="K444" s="84" t="b">
        <v>0</v>
      </c>
      <c r="L444" s="84" t="b">
        <v>0</v>
      </c>
    </row>
    <row r="445" spans="1:12" ht="15">
      <c r="A445" s="84" t="s">
        <v>6021</v>
      </c>
      <c r="B445" s="84" t="s">
        <v>6022</v>
      </c>
      <c r="C445" s="84">
        <v>2</v>
      </c>
      <c r="D445" s="118">
        <v>0.0011798535481376026</v>
      </c>
      <c r="E445" s="118">
        <v>3.2323607123535703</v>
      </c>
      <c r="F445" s="84" t="s">
        <v>6061</v>
      </c>
      <c r="G445" s="84" t="b">
        <v>0</v>
      </c>
      <c r="H445" s="84" t="b">
        <v>0</v>
      </c>
      <c r="I445" s="84" t="b">
        <v>0</v>
      </c>
      <c r="J445" s="84" t="b">
        <v>0</v>
      </c>
      <c r="K445" s="84" t="b">
        <v>0</v>
      </c>
      <c r="L445" s="84" t="b">
        <v>0</v>
      </c>
    </row>
    <row r="446" spans="1:12" ht="15">
      <c r="A446" s="84" t="s">
        <v>6022</v>
      </c>
      <c r="B446" s="84" t="s">
        <v>6023</v>
      </c>
      <c r="C446" s="84">
        <v>2</v>
      </c>
      <c r="D446" s="118">
        <v>0.0011798535481376026</v>
      </c>
      <c r="E446" s="118">
        <v>3.2323607123535703</v>
      </c>
      <c r="F446" s="84" t="s">
        <v>6061</v>
      </c>
      <c r="G446" s="84" t="b">
        <v>0</v>
      </c>
      <c r="H446" s="84" t="b">
        <v>0</v>
      </c>
      <c r="I446" s="84" t="b">
        <v>0</v>
      </c>
      <c r="J446" s="84" t="b">
        <v>0</v>
      </c>
      <c r="K446" s="84" t="b">
        <v>0</v>
      </c>
      <c r="L446" s="84" t="b">
        <v>0</v>
      </c>
    </row>
    <row r="447" spans="1:12" ht="15">
      <c r="A447" s="84" t="s">
        <v>6023</v>
      </c>
      <c r="B447" s="84" t="s">
        <v>6024</v>
      </c>
      <c r="C447" s="84">
        <v>2</v>
      </c>
      <c r="D447" s="118">
        <v>0.0011798535481376026</v>
      </c>
      <c r="E447" s="118">
        <v>3.2323607123535703</v>
      </c>
      <c r="F447" s="84" t="s">
        <v>6061</v>
      </c>
      <c r="G447" s="84" t="b">
        <v>0</v>
      </c>
      <c r="H447" s="84" t="b">
        <v>0</v>
      </c>
      <c r="I447" s="84" t="b">
        <v>0</v>
      </c>
      <c r="J447" s="84" t="b">
        <v>0</v>
      </c>
      <c r="K447" s="84" t="b">
        <v>0</v>
      </c>
      <c r="L447" s="84" t="b">
        <v>0</v>
      </c>
    </row>
    <row r="448" spans="1:12" ht="15">
      <c r="A448" s="84" t="s">
        <v>6024</v>
      </c>
      <c r="B448" s="84" t="s">
        <v>5621</v>
      </c>
      <c r="C448" s="84">
        <v>2</v>
      </c>
      <c r="D448" s="118">
        <v>0.0011798535481376026</v>
      </c>
      <c r="E448" s="118">
        <v>2.8344207036815328</v>
      </c>
      <c r="F448" s="84" t="s">
        <v>6061</v>
      </c>
      <c r="G448" s="84" t="b">
        <v>0</v>
      </c>
      <c r="H448" s="84" t="b">
        <v>0</v>
      </c>
      <c r="I448" s="84" t="b">
        <v>0</v>
      </c>
      <c r="J448" s="84" t="b">
        <v>0</v>
      </c>
      <c r="K448" s="84" t="b">
        <v>0</v>
      </c>
      <c r="L448" s="84" t="b">
        <v>0</v>
      </c>
    </row>
    <row r="449" spans="1:12" ht="15">
      <c r="A449" s="84" t="s">
        <v>5621</v>
      </c>
      <c r="B449" s="84" t="s">
        <v>6025</v>
      </c>
      <c r="C449" s="84">
        <v>2</v>
      </c>
      <c r="D449" s="118">
        <v>0.0011798535481376026</v>
      </c>
      <c r="E449" s="118">
        <v>2.8344207036815328</v>
      </c>
      <c r="F449" s="84" t="s">
        <v>6061</v>
      </c>
      <c r="G449" s="84" t="b">
        <v>0</v>
      </c>
      <c r="H449" s="84" t="b">
        <v>0</v>
      </c>
      <c r="I449" s="84" t="b">
        <v>0</v>
      </c>
      <c r="J449" s="84" t="b">
        <v>0</v>
      </c>
      <c r="K449" s="84" t="b">
        <v>0</v>
      </c>
      <c r="L449" s="84" t="b">
        <v>0</v>
      </c>
    </row>
    <row r="450" spans="1:12" ht="15">
      <c r="A450" s="84" t="s">
        <v>6025</v>
      </c>
      <c r="B450" s="84" t="s">
        <v>5702</v>
      </c>
      <c r="C450" s="84">
        <v>2</v>
      </c>
      <c r="D450" s="118">
        <v>0.0011798535481376026</v>
      </c>
      <c r="E450" s="118">
        <v>3.056269453297889</v>
      </c>
      <c r="F450" s="84" t="s">
        <v>6061</v>
      </c>
      <c r="G450" s="84" t="b">
        <v>0</v>
      </c>
      <c r="H450" s="84" t="b">
        <v>0</v>
      </c>
      <c r="I450" s="84" t="b">
        <v>0</v>
      </c>
      <c r="J450" s="84" t="b">
        <v>0</v>
      </c>
      <c r="K450" s="84" t="b">
        <v>0</v>
      </c>
      <c r="L450" s="84" t="b">
        <v>0</v>
      </c>
    </row>
    <row r="451" spans="1:12" ht="15">
      <c r="A451" s="84" t="s">
        <v>5702</v>
      </c>
      <c r="B451" s="84" t="s">
        <v>6026</v>
      </c>
      <c r="C451" s="84">
        <v>2</v>
      </c>
      <c r="D451" s="118">
        <v>0.0011798535481376026</v>
      </c>
      <c r="E451" s="118">
        <v>3.056269453297889</v>
      </c>
      <c r="F451" s="84" t="s">
        <v>6061</v>
      </c>
      <c r="G451" s="84" t="b">
        <v>0</v>
      </c>
      <c r="H451" s="84" t="b">
        <v>0</v>
      </c>
      <c r="I451" s="84" t="b">
        <v>0</v>
      </c>
      <c r="J451" s="84" t="b">
        <v>0</v>
      </c>
      <c r="K451" s="84" t="b">
        <v>0</v>
      </c>
      <c r="L451" s="84" t="b">
        <v>0</v>
      </c>
    </row>
    <row r="452" spans="1:12" ht="15">
      <c r="A452" s="84" t="s">
        <v>6026</v>
      </c>
      <c r="B452" s="84" t="s">
        <v>951</v>
      </c>
      <c r="C452" s="84">
        <v>2</v>
      </c>
      <c r="D452" s="118">
        <v>0.0011798535481376026</v>
      </c>
      <c r="E452" s="118">
        <v>1.196930974169022</v>
      </c>
      <c r="F452" s="84" t="s">
        <v>6061</v>
      </c>
      <c r="G452" s="84" t="b">
        <v>0</v>
      </c>
      <c r="H452" s="84" t="b">
        <v>0</v>
      </c>
      <c r="I452" s="84" t="b">
        <v>0</v>
      </c>
      <c r="J452" s="84" t="b">
        <v>0</v>
      </c>
      <c r="K452" s="84" t="b">
        <v>0</v>
      </c>
      <c r="L452" s="84" t="b">
        <v>0</v>
      </c>
    </row>
    <row r="453" spans="1:12" ht="15">
      <c r="A453" s="84" t="s">
        <v>951</v>
      </c>
      <c r="B453" s="84" t="s">
        <v>6027</v>
      </c>
      <c r="C453" s="84">
        <v>2</v>
      </c>
      <c r="D453" s="118">
        <v>0.0011798535481376026</v>
      </c>
      <c r="E453" s="118">
        <v>1.1831426896833885</v>
      </c>
      <c r="F453" s="84" t="s">
        <v>6061</v>
      </c>
      <c r="G453" s="84" t="b">
        <v>0</v>
      </c>
      <c r="H453" s="84" t="b">
        <v>0</v>
      </c>
      <c r="I453" s="84" t="b">
        <v>0</v>
      </c>
      <c r="J453" s="84" t="b">
        <v>0</v>
      </c>
      <c r="K453" s="84" t="b">
        <v>0</v>
      </c>
      <c r="L453" s="84" t="b">
        <v>0</v>
      </c>
    </row>
    <row r="454" spans="1:12" ht="15">
      <c r="A454" s="84" t="s">
        <v>6027</v>
      </c>
      <c r="B454" s="84" t="s">
        <v>6028</v>
      </c>
      <c r="C454" s="84">
        <v>2</v>
      </c>
      <c r="D454" s="118">
        <v>0.0011798535481376026</v>
      </c>
      <c r="E454" s="118">
        <v>3.2323607123535703</v>
      </c>
      <c r="F454" s="84" t="s">
        <v>6061</v>
      </c>
      <c r="G454" s="84" t="b">
        <v>0</v>
      </c>
      <c r="H454" s="84" t="b">
        <v>0</v>
      </c>
      <c r="I454" s="84" t="b">
        <v>0</v>
      </c>
      <c r="J454" s="84" t="b">
        <v>0</v>
      </c>
      <c r="K454" s="84" t="b">
        <v>0</v>
      </c>
      <c r="L454" s="84" t="b">
        <v>0</v>
      </c>
    </row>
    <row r="455" spans="1:12" ht="15">
      <c r="A455" s="84" t="s">
        <v>6028</v>
      </c>
      <c r="B455" s="84" t="s">
        <v>6029</v>
      </c>
      <c r="C455" s="84">
        <v>2</v>
      </c>
      <c r="D455" s="118">
        <v>0.0011798535481376026</v>
      </c>
      <c r="E455" s="118">
        <v>3.2323607123535703</v>
      </c>
      <c r="F455" s="84" t="s">
        <v>6061</v>
      </c>
      <c r="G455" s="84" t="b">
        <v>0</v>
      </c>
      <c r="H455" s="84" t="b">
        <v>0</v>
      </c>
      <c r="I455" s="84" t="b">
        <v>0</v>
      </c>
      <c r="J455" s="84" t="b">
        <v>0</v>
      </c>
      <c r="K455" s="84" t="b">
        <v>0</v>
      </c>
      <c r="L455" s="84" t="b">
        <v>0</v>
      </c>
    </row>
    <row r="456" spans="1:12" ht="15">
      <c r="A456" s="84" t="s">
        <v>6033</v>
      </c>
      <c r="B456" s="84" t="s">
        <v>6034</v>
      </c>
      <c r="C456" s="84">
        <v>2</v>
      </c>
      <c r="D456" s="118">
        <v>0.0011798535481376026</v>
      </c>
      <c r="E456" s="118">
        <v>3.2323607123535703</v>
      </c>
      <c r="F456" s="84" t="s">
        <v>6061</v>
      </c>
      <c r="G456" s="84" t="b">
        <v>0</v>
      </c>
      <c r="H456" s="84" t="b">
        <v>0</v>
      </c>
      <c r="I456" s="84" t="b">
        <v>0</v>
      </c>
      <c r="J456" s="84" t="b">
        <v>0</v>
      </c>
      <c r="K456" s="84" t="b">
        <v>0</v>
      </c>
      <c r="L456" s="84" t="b">
        <v>0</v>
      </c>
    </row>
    <row r="457" spans="1:12" ht="15">
      <c r="A457" s="84" t="s">
        <v>6034</v>
      </c>
      <c r="B457" s="84" t="s">
        <v>6035</v>
      </c>
      <c r="C457" s="84">
        <v>2</v>
      </c>
      <c r="D457" s="118">
        <v>0.0011798535481376026</v>
      </c>
      <c r="E457" s="118">
        <v>3.2323607123535703</v>
      </c>
      <c r="F457" s="84" t="s">
        <v>6061</v>
      </c>
      <c r="G457" s="84" t="b">
        <v>0</v>
      </c>
      <c r="H457" s="84" t="b">
        <v>0</v>
      </c>
      <c r="I457" s="84" t="b">
        <v>0</v>
      </c>
      <c r="J457" s="84" t="b">
        <v>0</v>
      </c>
      <c r="K457" s="84" t="b">
        <v>0</v>
      </c>
      <c r="L457" s="84" t="b">
        <v>0</v>
      </c>
    </row>
    <row r="458" spans="1:12" ht="15">
      <c r="A458" s="84" t="s">
        <v>6035</v>
      </c>
      <c r="B458" s="84" t="s">
        <v>6036</v>
      </c>
      <c r="C458" s="84">
        <v>2</v>
      </c>
      <c r="D458" s="118">
        <v>0.0011798535481376026</v>
      </c>
      <c r="E458" s="118">
        <v>3.2323607123535703</v>
      </c>
      <c r="F458" s="84" t="s">
        <v>6061</v>
      </c>
      <c r="G458" s="84" t="b">
        <v>0</v>
      </c>
      <c r="H458" s="84" t="b">
        <v>0</v>
      </c>
      <c r="I458" s="84" t="b">
        <v>0</v>
      </c>
      <c r="J458" s="84" t="b">
        <v>0</v>
      </c>
      <c r="K458" s="84" t="b">
        <v>0</v>
      </c>
      <c r="L458" s="84" t="b">
        <v>0</v>
      </c>
    </row>
    <row r="459" spans="1:12" ht="15">
      <c r="A459" s="84" t="s">
        <v>6036</v>
      </c>
      <c r="B459" s="84" t="s">
        <v>6037</v>
      </c>
      <c r="C459" s="84">
        <v>2</v>
      </c>
      <c r="D459" s="118">
        <v>0.0011798535481376026</v>
      </c>
      <c r="E459" s="118">
        <v>3.2323607123535703</v>
      </c>
      <c r="F459" s="84" t="s">
        <v>6061</v>
      </c>
      <c r="G459" s="84" t="b">
        <v>0</v>
      </c>
      <c r="H459" s="84" t="b">
        <v>0</v>
      </c>
      <c r="I459" s="84" t="b">
        <v>0</v>
      </c>
      <c r="J459" s="84" t="b">
        <v>0</v>
      </c>
      <c r="K459" s="84" t="b">
        <v>0</v>
      </c>
      <c r="L459" s="84" t="b">
        <v>0</v>
      </c>
    </row>
    <row r="460" spans="1:12" ht="15">
      <c r="A460" s="84" t="s">
        <v>6038</v>
      </c>
      <c r="B460" s="84" t="s">
        <v>5567</v>
      </c>
      <c r="C460" s="84">
        <v>2</v>
      </c>
      <c r="D460" s="118">
        <v>0.0011798535481376026</v>
      </c>
      <c r="E460" s="118">
        <v>2.6303007210256077</v>
      </c>
      <c r="F460" s="84" t="s">
        <v>6061</v>
      </c>
      <c r="G460" s="84" t="b">
        <v>0</v>
      </c>
      <c r="H460" s="84" t="b">
        <v>0</v>
      </c>
      <c r="I460" s="84" t="b">
        <v>0</v>
      </c>
      <c r="J460" s="84" t="b">
        <v>0</v>
      </c>
      <c r="K460" s="84" t="b">
        <v>0</v>
      </c>
      <c r="L460" s="84" t="b">
        <v>0</v>
      </c>
    </row>
    <row r="461" spans="1:12" ht="15">
      <c r="A461" s="84" t="s">
        <v>464</v>
      </c>
      <c r="B461" s="84" t="s">
        <v>463</v>
      </c>
      <c r="C461" s="84">
        <v>2</v>
      </c>
      <c r="D461" s="118">
        <v>0.0011798535481376026</v>
      </c>
      <c r="E461" s="118">
        <v>3.2323607123535703</v>
      </c>
      <c r="F461" s="84" t="s">
        <v>6061</v>
      </c>
      <c r="G461" s="84" t="b">
        <v>0</v>
      </c>
      <c r="H461" s="84" t="b">
        <v>0</v>
      </c>
      <c r="I461" s="84" t="b">
        <v>0</v>
      </c>
      <c r="J461" s="84" t="b">
        <v>0</v>
      </c>
      <c r="K461" s="84" t="b">
        <v>0</v>
      </c>
      <c r="L461" s="84" t="b">
        <v>0</v>
      </c>
    </row>
    <row r="462" spans="1:12" ht="15">
      <c r="A462" s="84" t="s">
        <v>463</v>
      </c>
      <c r="B462" s="84" t="s">
        <v>462</v>
      </c>
      <c r="C462" s="84">
        <v>2</v>
      </c>
      <c r="D462" s="118">
        <v>0.0011798535481376026</v>
      </c>
      <c r="E462" s="118">
        <v>3.2323607123535703</v>
      </c>
      <c r="F462" s="84" t="s">
        <v>6061</v>
      </c>
      <c r="G462" s="84" t="b">
        <v>0</v>
      </c>
      <c r="H462" s="84" t="b">
        <v>0</v>
      </c>
      <c r="I462" s="84" t="b">
        <v>0</v>
      </c>
      <c r="J462" s="84" t="b">
        <v>0</v>
      </c>
      <c r="K462" s="84" t="b">
        <v>0</v>
      </c>
      <c r="L462" s="84" t="b">
        <v>0</v>
      </c>
    </row>
    <row r="463" spans="1:12" ht="15">
      <c r="A463" s="84" t="s">
        <v>5789</v>
      </c>
      <c r="B463" s="84" t="s">
        <v>4803</v>
      </c>
      <c r="C463" s="84">
        <v>2</v>
      </c>
      <c r="D463" s="118">
        <v>0.0011798535481376026</v>
      </c>
      <c r="E463" s="118">
        <v>2.014876768139664</v>
      </c>
      <c r="F463" s="84" t="s">
        <v>6061</v>
      </c>
      <c r="G463" s="84" t="b">
        <v>0</v>
      </c>
      <c r="H463" s="84" t="b">
        <v>0</v>
      </c>
      <c r="I463" s="84" t="b">
        <v>0</v>
      </c>
      <c r="J463" s="84" t="b">
        <v>0</v>
      </c>
      <c r="K463" s="84" t="b">
        <v>0</v>
      </c>
      <c r="L463" s="84" t="b">
        <v>0</v>
      </c>
    </row>
    <row r="464" spans="1:12" ht="15">
      <c r="A464" s="84" t="s">
        <v>4780</v>
      </c>
      <c r="B464" s="84" t="s">
        <v>5638</v>
      </c>
      <c r="C464" s="84">
        <v>2</v>
      </c>
      <c r="D464" s="118">
        <v>0.0011798535481376026</v>
      </c>
      <c r="E464" s="118">
        <v>2.7552394576339077</v>
      </c>
      <c r="F464" s="84" t="s">
        <v>6061</v>
      </c>
      <c r="G464" s="84" t="b">
        <v>0</v>
      </c>
      <c r="H464" s="84" t="b">
        <v>0</v>
      </c>
      <c r="I464" s="84" t="b">
        <v>0</v>
      </c>
      <c r="J464" s="84" t="b">
        <v>0</v>
      </c>
      <c r="K464" s="84" t="b">
        <v>0</v>
      </c>
      <c r="L464" s="84" t="b">
        <v>0</v>
      </c>
    </row>
    <row r="465" spans="1:12" ht="15">
      <c r="A465" s="84" t="s">
        <v>5638</v>
      </c>
      <c r="B465" s="84" t="s">
        <v>4750</v>
      </c>
      <c r="C465" s="84">
        <v>2</v>
      </c>
      <c r="D465" s="118">
        <v>0.0011798535481376026</v>
      </c>
      <c r="E465" s="118">
        <v>1.8521494706419641</v>
      </c>
      <c r="F465" s="84" t="s">
        <v>6061</v>
      </c>
      <c r="G465" s="84" t="b">
        <v>0</v>
      </c>
      <c r="H465" s="84" t="b">
        <v>0</v>
      </c>
      <c r="I465" s="84" t="b">
        <v>0</v>
      </c>
      <c r="J465" s="84" t="b">
        <v>0</v>
      </c>
      <c r="K465" s="84" t="b">
        <v>0</v>
      </c>
      <c r="L465" s="84" t="b">
        <v>0</v>
      </c>
    </row>
    <row r="466" spans="1:12" ht="15">
      <c r="A466" s="84" t="s">
        <v>5622</v>
      </c>
      <c r="B466" s="84" t="s">
        <v>5701</v>
      </c>
      <c r="C466" s="84">
        <v>2</v>
      </c>
      <c r="D466" s="118">
        <v>0.0011798535481376026</v>
      </c>
      <c r="E466" s="118">
        <v>2.6583294446258514</v>
      </c>
      <c r="F466" s="84" t="s">
        <v>6061</v>
      </c>
      <c r="G466" s="84" t="b">
        <v>0</v>
      </c>
      <c r="H466" s="84" t="b">
        <v>0</v>
      </c>
      <c r="I466" s="84" t="b">
        <v>0</v>
      </c>
      <c r="J466" s="84" t="b">
        <v>0</v>
      </c>
      <c r="K466" s="84" t="b">
        <v>0</v>
      </c>
      <c r="L466" s="84" t="b">
        <v>0</v>
      </c>
    </row>
    <row r="467" spans="1:12" ht="15">
      <c r="A467" s="84" t="s">
        <v>5619</v>
      </c>
      <c r="B467" s="84" t="s">
        <v>5600</v>
      </c>
      <c r="C467" s="84">
        <v>2</v>
      </c>
      <c r="D467" s="118">
        <v>0.0011798535481376026</v>
      </c>
      <c r="E467" s="118">
        <v>2.436480695009495</v>
      </c>
      <c r="F467" s="84" t="s">
        <v>6061</v>
      </c>
      <c r="G467" s="84" t="b">
        <v>0</v>
      </c>
      <c r="H467" s="84" t="b">
        <v>0</v>
      </c>
      <c r="I467" s="84" t="b">
        <v>0</v>
      </c>
      <c r="J467" s="84" t="b">
        <v>0</v>
      </c>
      <c r="K467" s="84" t="b">
        <v>0</v>
      </c>
      <c r="L467" s="84" t="b">
        <v>0</v>
      </c>
    </row>
    <row r="468" spans="1:12" ht="15">
      <c r="A468" s="84" t="s">
        <v>5600</v>
      </c>
      <c r="B468" s="84" t="s">
        <v>6044</v>
      </c>
      <c r="C468" s="84">
        <v>2</v>
      </c>
      <c r="D468" s="118">
        <v>0.0011798535481376026</v>
      </c>
      <c r="E468" s="118">
        <v>2.8344207036815328</v>
      </c>
      <c r="F468" s="84" t="s">
        <v>6061</v>
      </c>
      <c r="G468" s="84" t="b">
        <v>0</v>
      </c>
      <c r="H468" s="84" t="b">
        <v>0</v>
      </c>
      <c r="I468" s="84" t="b">
        <v>0</v>
      </c>
      <c r="J468" s="84" t="b">
        <v>0</v>
      </c>
      <c r="K468" s="84" t="b">
        <v>0</v>
      </c>
      <c r="L468" s="84" t="b">
        <v>0</v>
      </c>
    </row>
    <row r="469" spans="1:12" ht="15">
      <c r="A469" s="84" t="s">
        <v>6044</v>
      </c>
      <c r="B469" s="84" t="s">
        <v>4781</v>
      </c>
      <c r="C469" s="84">
        <v>2</v>
      </c>
      <c r="D469" s="118">
        <v>0.0011798535481376026</v>
      </c>
      <c r="E469" s="118">
        <v>2.8344207036815328</v>
      </c>
      <c r="F469" s="84" t="s">
        <v>6061</v>
      </c>
      <c r="G469" s="84" t="b">
        <v>0</v>
      </c>
      <c r="H469" s="84" t="b">
        <v>0</v>
      </c>
      <c r="I469" s="84" t="b">
        <v>0</v>
      </c>
      <c r="J469" s="84" t="b">
        <v>0</v>
      </c>
      <c r="K469" s="84" t="b">
        <v>0</v>
      </c>
      <c r="L469" s="84" t="b">
        <v>0</v>
      </c>
    </row>
    <row r="470" spans="1:12" ht="15">
      <c r="A470" s="84" t="s">
        <v>4781</v>
      </c>
      <c r="B470" s="84" t="s">
        <v>5583</v>
      </c>
      <c r="C470" s="84">
        <v>2</v>
      </c>
      <c r="D470" s="118">
        <v>0.0011798535481376026</v>
      </c>
      <c r="E470" s="118">
        <v>2.35729944896187</v>
      </c>
      <c r="F470" s="84" t="s">
        <v>6061</v>
      </c>
      <c r="G470" s="84" t="b">
        <v>0</v>
      </c>
      <c r="H470" s="84" t="b">
        <v>0</v>
      </c>
      <c r="I470" s="84" t="b">
        <v>0</v>
      </c>
      <c r="J470" s="84" t="b">
        <v>0</v>
      </c>
      <c r="K470" s="84" t="b">
        <v>0</v>
      </c>
      <c r="L470" s="84" t="b">
        <v>0</v>
      </c>
    </row>
    <row r="471" spans="1:12" ht="15">
      <c r="A471" s="84" t="s">
        <v>5583</v>
      </c>
      <c r="B471" s="84" t="s">
        <v>6045</v>
      </c>
      <c r="C471" s="84">
        <v>2</v>
      </c>
      <c r="D471" s="118">
        <v>0.0011798535481376026</v>
      </c>
      <c r="E471" s="118">
        <v>2.7552394576339077</v>
      </c>
      <c r="F471" s="84" t="s">
        <v>6061</v>
      </c>
      <c r="G471" s="84" t="b">
        <v>0</v>
      </c>
      <c r="H471" s="84" t="b">
        <v>0</v>
      </c>
      <c r="I471" s="84" t="b">
        <v>0</v>
      </c>
      <c r="J471" s="84" t="b">
        <v>0</v>
      </c>
      <c r="K471" s="84" t="b">
        <v>0</v>
      </c>
      <c r="L471" s="84" t="b">
        <v>0</v>
      </c>
    </row>
    <row r="472" spans="1:12" ht="15">
      <c r="A472" s="84" t="s">
        <v>6045</v>
      </c>
      <c r="B472" s="84" t="s">
        <v>5613</v>
      </c>
      <c r="C472" s="84">
        <v>2</v>
      </c>
      <c r="D472" s="118">
        <v>0.0011798535481376026</v>
      </c>
      <c r="E472" s="118">
        <v>2.8344207036815328</v>
      </c>
      <c r="F472" s="84" t="s">
        <v>6061</v>
      </c>
      <c r="G472" s="84" t="b">
        <v>0</v>
      </c>
      <c r="H472" s="84" t="b">
        <v>0</v>
      </c>
      <c r="I472" s="84" t="b">
        <v>0</v>
      </c>
      <c r="J472" s="84" t="b">
        <v>1</v>
      </c>
      <c r="K472" s="84" t="b">
        <v>0</v>
      </c>
      <c r="L472" s="84" t="b">
        <v>0</v>
      </c>
    </row>
    <row r="473" spans="1:12" ht="15">
      <c r="A473" s="84" t="s">
        <v>5613</v>
      </c>
      <c r="B473" s="84" t="s">
        <v>6046</v>
      </c>
      <c r="C473" s="84">
        <v>2</v>
      </c>
      <c r="D473" s="118">
        <v>0.0011798535481376026</v>
      </c>
      <c r="E473" s="118">
        <v>2.8344207036815328</v>
      </c>
      <c r="F473" s="84" t="s">
        <v>6061</v>
      </c>
      <c r="G473" s="84" t="b">
        <v>1</v>
      </c>
      <c r="H473" s="84" t="b">
        <v>0</v>
      </c>
      <c r="I473" s="84" t="b">
        <v>0</v>
      </c>
      <c r="J473" s="84" t="b">
        <v>0</v>
      </c>
      <c r="K473" s="84" t="b">
        <v>0</v>
      </c>
      <c r="L473" s="84" t="b">
        <v>0</v>
      </c>
    </row>
    <row r="474" spans="1:12" ht="15">
      <c r="A474" s="84" t="s">
        <v>6046</v>
      </c>
      <c r="B474" s="84" t="s">
        <v>6047</v>
      </c>
      <c r="C474" s="84">
        <v>2</v>
      </c>
      <c r="D474" s="118">
        <v>0.0011798535481376026</v>
      </c>
      <c r="E474" s="118">
        <v>3.2323607123535703</v>
      </c>
      <c r="F474" s="84" t="s">
        <v>6061</v>
      </c>
      <c r="G474" s="84" t="b">
        <v>0</v>
      </c>
      <c r="H474" s="84" t="b">
        <v>0</v>
      </c>
      <c r="I474" s="84" t="b">
        <v>0</v>
      </c>
      <c r="J474" s="84" t="b">
        <v>0</v>
      </c>
      <c r="K474" s="84" t="b">
        <v>0</v>
      </c>
      <c r="L474" s="84" t="b">
        <v>0</v>
      </c>
    </row>
    <row r="475" spans="1:12" ht="15">
      <c r="A475" s="84" t="s">
        <v>6047</v>
      </c>
      <c r="B475" s="84" t="s">
        <v>6048</v>
      </c>
      <c r="C475" s="84">
        <v>2</v>
      </c>
      <c r="D475" s="118">
        <v>0.0011798535481376026</v>
      </c>
      <c r="E475" s="118">
        <v>3.2323607123535703</v>
      </c>
      <c r="F475" s="84" t="s">
        <v>6061</v>
      </c>
      <c r="G475" s="84" t="b">
        <v>0</v>
      </c>
      <c r="H475" s="84" t="b">
        <v>0</v>
      </c>
      <c r="I475" s="84" t="b">
        <v>0</v>
      </c>
      <c r="J475" s="84" t="b">
        <v>0</v>
      </c>
      <c r="K475" s="84" t="b">
        <v>0</v>
      </c>
      <c r="L475" s="84" t="b">
        <v>0</v>
      </c>
    </row>
    <row r="476" spans="1:12" ht="15">
      <c r="A476" s="84" t="s">
        <v>5790</v>
      </c>
      <c r="B476" s="84" t="s">
        <v>5790</v>
      </c>
      <c r="C476" s="84">
        <v>2</v>
      </c>
      <c r="D476" s="118">
        <v>0.0013413936585019606</v>
      </c>
      <c r="E476" s="118">
        <v>2.8801781942422076</v>
      </c>
      <c r="F476" s="84" t="s">
        <v>6061</v>
      </c>
      <c r="G476" s="84" t="b">
        <v>0</v>
      </c>
      <c r="H476" s="84" t="b">
        <v>0</v>
      </c>
      <c r="I476" s="84" t="b">
        <v>0</v>
      </c>
      <c r="J476" s="84" t="b">
        <v>0</v>
      </c>
      <c r="K476" s="84" t="b">
        <v>0</v>
      </c>
      <c r="L476" s="84" t="b">
        <v>0</v>
      </c>
    </row>
    <row r="477" spans="1:12" ht="15">
      <c r="A477" s="84" t="s">
        <v>5791</v>
      </c>
      <c r="B477" s="84" t="s">
        <v>5791</v>
      </c>
      <c r="C477" s="84">
        <v>2</v>
      </c>
      <c r="D477" s="118">
        <v>0.0013413936585019606</v>
      </c>
      <c r="E477" s="118">
        <v>2.8801781942422076</v>
      </c>
      <c r="F477" s="84" t="s">
        <v>6061</v>
      </c>
      <c r="G477" s="84" t="b">
        <v>0</v>
      </c>
      <c r="H477" s="84" t="b">
        <v>0</v>
      </c>
      <c r="I477" s="84" t="b">
        <v>0</v>
      </c>
      <c r="J477" s="84" t="b">
        <v>0</v>
      </c>
      <c r="K477" s="84" t="b">
        <v>0</v>
      </c>
      <c r="L477" s="84" t="b">
        <v>0</v>
      </c>
    </row>
    <row r="478" spans="1:12" ht="15">
      <c r="A478" s="84" t="s">
        <v>5760</v>
      </c>
      <c r="B478" s="84" t="s">
        <v>6051</v>
      </c>
      <c r="C478" s="84">
        <v>2</v>
      </c>
      <c r="D478" s="118">
        <v>0.0011798535481376026</v>
      </c>
      <c r="E478" s="118">
        <v>3.056269453297889</v>
      </c>
      <c r="F478" s="84" t="s">
        <v>6061</v>
      </c>
      <c r="G478" s="84" t="b">
        <v>0</v>
      </c>
      <c r="H478" s="84" t="b">
        <v>0</v>
      </c>
      <c r="I478" s="84" t="b">
        <v>0</v>
      </c>
      <c r="J478" s="84" t="b">
        <v>0</v>
      </c>
      <c r="K478" s="84" t="b">
        <v>0</v>
      </c>
      <c r="L478" s="84" t="b">
        <v>0</v>
      </c>
    </row>
    <row r="479" spans="1:12" ht="15">
      <c r="A479" s="84" t="s">
        <v>6051</v>
      </c>
      <c r="B479" s="84" t="s">
        <v>6052</v>
      </c>
      <c r="C479" s="84">
        <v>2</v>
      </c>
      <c r="D479" s="118">
        <v>0.0011798535481376026</v>
      </c>
      <c r="E479" s="118">
        <v>3.2323607123535703</v>
      </c>
      <c r="F479" s="84" t="s">
        <v>6061</v>
      </c>
      <c r="G479" s="84" t="b">
        <v>0</v>
      </c>
      <c r="H479" s="84" t="b">
        <v>0</v>
      </c>
      <c r="I479" s="84" t="b">
        <v>0</v>
      </c>
      <c r="J479" s="84" t="b">
        <v>0</v>
      </c>
      <c r="K479" s="84" t="b">
        <v>0</v>
      </c>
      <c r="L479" s="84" t="b">
        <v>0</v>
      </c>
    </row>
    <row r="480" spans="1:12" ht="15">
      <c r="A480" s="84" t="s">
        <v>6052</v>
      </c>
      <c r="B480" s="84" t="s">
        <v>6053</v>
      </c>
      <c r="C480" s="84">
        <v>2</v>
      </c>
      <c r="D480" s="118">
        <v>0.0011798535481376026</v>
      </c>
      <c r="E480" s="118">
        <v>3.2323607123535703</v>
      </c>
      <c r="F480" s="84" t="s">
        <v>6061</v>
      </c>
      <c r="G480" s="84" t="b">
        <v>0</v>
      </c>
      <c r="H480" s="84" t="b">
        <v>0</v>
      </c>
      <c r="I480" s="84" t="b">
        <v>0</v>
      </c>
      <c r="J480" s="84" t="b">
        <v>0</v>
      </c>
      <c r="K480" s="84" t="b">
        <v>0</v>
      </c>
      <c r="L480" s="84" t="b">
        <v>0</v>
      </c>
    </row>
    <row r="481" spans="1:12" ht="15">
      <c r="A481" s="84" t="s">
        <v>6053</v>
      </c>
      <c r="B481" s="84" t="s">
        <v>6054</v>
      </c>
      <c r="C481" s="84">
        <v>2</v>
      </c>
      <c r="D481" s="118">
        <v>0.0011798535481376026</v>
      </c>
      <c r="E481" s="118">
        <v>3.2323607123535703</v>
      </c>
      <c r="F481" s="84" t="s">
        <v>6061</v>
      </c>
      <c r="G481" s="84" t="b">
        <v>0</v>
      </c>
      <c r="H481" s="84" t="b">
        <v>0</v>
      </c>
      <c r="I481" s="84" t="b">
        <v>0</v>
      </c>
      <c r="J481" s="84" t="b">
        <v>0</v>
      </c>
      <c r="K481" s="84" t="b">
        <v>0</v>
      </c>
      <c r="L481" s="84" t="b">
        <v>0</v>
      </c>
    </row>
    <row r="482" spans="1:12" ht="15">
      <c r="A482" s="84" t="s">
        <v>6054</v>
      </c>
      <c r="B482" s="84" t="s">
        <v>6055</v>
      </c>
      <c r="C482" s="84">
        <v>2</v>
      </c>
      <c r="D482" s="118">
        <v>0.0011798535481376026</v>
      </c>
      <c r="E482" s="118">
        <v>3.2323607123535703</v>
      </c>
      <c r="F482" s="84" t="s">
        <v>6061</v>
      </c>
      <c r="G482" s="84" t="b">
        <v>0</v>
      </c>
      <c r="H482" s="84" t="b">
        <v>0</v>
      </c>
      <c r="I482" s="84" t="b">
        <v>0</v>
      </c>
      <c r="J482" s="84" t="b">
        <v>0</v>
      </c>
      <c r="K482" s="84" t="b">
        <v>0</v>
      </c>
      <c r="L482" s="84" t="b">
        <v>0</v>
      </c>
    </row>
    <row r="483" spans="1:12" ht="15">
      <c r="A483" s="84" t="s">
        <v>6055</v>
      </c>
      <c r="B483" s="84" t="s">
        <v>6056</v>
      </c>
      <c r="C483" s="84">
        <v>2</v>
      </c>
      <c r="D483" s="118">
        <v>0.0011798535481376026</v>
      </c>
      <c r="E483" s="118">
        <v>3.2323607123535703</v>
      </c>
      <c r="F483" s="84" t="s">
        <v>6061</v>
      </c>
      <c r="G483" s="84" t="b">
        <v>0</v>
      </c>
      <c r="H483" s="84" t="b">
        <v>0</v>
      </c>
      <c r="I483" s="84" t="b">
        <v>0</v>
      </c>
      <c r="J483" s="84" t="b">
        <v>0</v>
      </c>
      <c r="K483" s="84" t="b">
        <v>0</v>
      </c>
      <c r="L483" s="84" t="b">
        <v>0</v>
      </c>
    </row>
    <row r="484" spans="1:12" ht="15">
      <c r="A484" s="84" t="s">
        <v>6056</v>
      </c>
      <c r="B484" s="84" t="s">
        <v>951</v>
      </c>
      <c r="C484" s="84">
        <v>2</v>
      </c>
      <c r="D484" s="118">
        <v>0.0011798535481376026</v>
      </c>
      <c r="E484" s="118">
        <v>1.196930974169022</v>
      </c>
      <c r="F484" s="84" t="s">
        <v>6061</v>
      </c>
      <c r="G484" s="84" t="b">
        <v>0</v>
      </c>
      <c r="H484" s="84" t="b">
        <v>0</v>
      </c>
      <c r="I484" s="84" t="b">
        <v>0</v>
      </c>
      <c r="J484" s="84" t="b">
        <v>0</v>
      </c>
      <c r="K484" s="84" t="b">
        <v>0</v>
      </c>
      <c r="L484" s="84" t="b">
        <v>0</v>
      </c>
    </row>
    <row r="485" spans="1:12" ht="15">
      <c r="A485" s="84" t="s">
        <v>4740</v>
      </c>
      <c r="B485" s="84" t="s">
        <v>5763</v>
      </c>
      <c r="C485" s="84">
        <v>2</v>
      </c>
      <c r="D485" s="118">
        <v>0.0011798535481376026</v>
      </c>
      <c r="E485" s="118">
        <v>1.7662348419353708</v>
      </c>
      <c r="F485" s="84" t="s">
        <v>6061</v>
      </c>
      <c r="G485" s="84" t="b">
        <v>0</v>
      </c>
      <c r="H485" s="84" t="b">
        <v>0</v>
      </c>
      <c r="I485" s="84" t="b">
        <v>0</v>
      </c>
      <c r="J485" s="84" t="b">
        <v>0</v>
      </c>
      <c r="K485" s="84" t="b">
        <v>0</v>
      </c>
      <c r="L485" s="84" t="b">
        <v>0</v>
      </c>
    </row>
    <row r="486" spans="1:12" ht="15">
      <c r="A486" s="84" t="s">
        <v>4741</v>
      </c>
      <c r="B486" s="84" t="s">
        <v>951</v>
      </c>
      <c r="C486" s="84">
        <v>14</v>
      </c>
      <c r="D486" s="118">
        <v>0.011528166672350277</v>
      </c>
      <c r="E486" s="118">
        <v>1.136166716371131</v>
      </c>
      <c r="F486" s="84" t="s">
        <v>4553</v>
      </c>
      <c r="G486" s="84" t="b">
        <v>0</v>
      </c>
      <c r="H486" s="84" t="b">
        <v>0</v>
      </c>
      <c r="I486" s="84" t="b">
        <v>0</v>
      </c>
      <c r="J486" s="84" t="b">
        <v>0</v>
      </c>
      <c r="K486" s="84" t="b">
        <v>0</v>
      </c>
      <c r="L486" s="84" t="b">
        <v>0</v>
      </c>
    </row>
    <row r="487" spans="1:12" ht="15">
      <c r="A487" s="84" t="s">
        <v>951</v>
      </c>
      <c r="B487" s="84" t="s">
        <v>4745</v>
      </c>
      <c r="C487" s="84">
        <v>14</v>
      </c>
      <c r="D487" s="118">
        <v>0.011528166672350277</v>
      </c>
      <c r="E487" s="118">
        <v>1.0721844057042569</v>
      </c>
      <c r="F487" s="84" t="s">
        <v>4553</v>
      </c>
      <c r="G487" s="84" t="b">
        <v>0</v>
      </c>
      <c r="H487" s="84" t="b">
        <v>0</v>
      </c>
      <c r="I487" s="84" t="b">
        <v>0</v>
      </c>
      <c r="J487" s="84" t="b">
        <v>0</v>
      </c>
      <c r="K487" s="84" t="b">
        <v>0</v>
      </c>
      <c r="L487" s="84" t="b">
        <v>0</v>
      </c>
    </row>
    <row r="488" spans="1:12" ht="15">
      <c r="A488" s="84" t="s">
        <v>4745</v>
      </c>
      <c r="B488" s="84" t="s">
        <v>4746</v>
      </c>
      <c r="C488" s="84">
        <v>14</v>
      </c>
      <c r="D488" s="118">
        <v>0.011528166672350277</v>
      </c>
      <c r="E488" s="118">
        <v>1.7893792301464748</v>
      </c>
      <c r="F488" s="84" t="s">
        <v>4553</v>
      </c>
      <c r="G488" s="84" t="b">
        <v>0</v>
      </c>
      <c r="H488" s="84" t="b">
        <v>0</v>
      </c>
      <c r="I488" s="84" t="b">
        <v>0</v>
      </c>
      <c r="J488" s="84" t="b">
        <v>0</v>
      </c>
      <c r="K488" s="84" t="b">
        <v>0</v>
      </c>
      <c r="L488" s="84" t="b">
        <v>0</v>
      </c>
    </row>
    <row r="489" spans="1:12" ht="15">
      <c r="A489" s="84" t="s">
        <v>4746</v>
      </c>
      <c r="B489" s="84" t="s">
        <v>4747</v>
      </c>
      <c r="C489" s="84">
        <v>14</v>
      </c>
      <c r="D489" s="118">
        <v>0.011528166672350277</v>
      </c>
      <c r="E489" s="118">
        <v>1.7893792301464748</v>
      </c>
      <c r="F489" s="84" t="s">
        <v>4553</v>
      </c>
      <c r="G489" s="84" t="b">
        <v>0</v>
      </c>
      <c r="H489" s="84" t="b">
        <v>0</v>
      </c>
      <c r="I489" s="84" t="b">
        <v>0</v>
      </c>
      <c r="J489" s="84" t="b">
        <v>0</v>
      </c>
      <c r="K489" s="84" t="b">
        <v>0</v>
      </c>
      <c r="L489" s="84" t="b">
        <v>0</v>
      </c>
    </row>
    <row r="490" spans="1:12" ht="15">
      <c r="A490" s="84" t="s">
        <v>4747</v>
      </c>
      <c r="B490" s="84" t="s">
        <v>4748</v>
      </c>
      <c r="C490" s="84">
        <v>14</v>
      </c>
      <c r="D490" s="118">
        <v>0.011528166672350277</v>
      </c>
      <c r="E490" s="118">
        <v>1.7893792301464748</v>
      </c>
      <c r="F490" s="84" t="s">
        <v>4553</v>
      </c>
      <c r="G490" s="84" t="b">
        <v>0</v>
      </c>
      <c r="H490" s="84" t="b">
        <v>0</v>
      </c>
      <c r="I490" s="84" t="b">
        <v>0</v>
      </c>
      <c r="J490" s="84" t="b">
        <v>0</v>
      </c>
      <c r="K490" s="84" t="b">
        <v>0</v>
      </c>
      <c r="L490" s="84" t="b">
        <v>0</v>
      </c>
    </row>
    <row r="491" spans="1:12" ht="15">
      <c r="A491" s="84" t="s">
        <v>951</v>
      </c>
      <c r="B491" s="84" t="s">
        <v>4740</v>
      </c>
      <c r="C491" s="84">
        <v>9</v>
      </c>
      <c r="D491" s="118">
        <v>0.0092384454916434</v>
      </c>
      <c r="E491" s="118">
        <v>0.912483562836745</v>
      </c>
      <c r="F491" s="84" t="s">
        <v>4553</v>
      </c>
      <c r="G491" s="84" t="b">
        <v>0</v>
      </c>
      <c r="H491" s="84" t="b">
        <v>0</v>
      </c>
      <c r="I491" s="84" t="b">
        <v>0</v>
      </c>
      <c r="J491" s="84" t="b">
        <v>0</v>
      </c>
      <c r="K491" s="84" t="b">
        <v>0</v>
      </c>
      <c r="L491" s="84" t="b">
        <v>0</v>
      </c>
    </row>
    <row r="492" spans="1:12" ht="15">
      <c r="A492" s="84" t="s">
        <v>951</v>
      </c>
      <c r="B492" s="84" t="s">
        <v>4743</v>
      </c>
      <c r="C492" s="84">
        <v>4</v>
      </c>
      <c r="D492" s="118">
        <v>0.005596695427445161</v>
      </c>
      <c r="E492" s="118">
        <v>1.0721844057042569</v>
      </c>
      <c r="F492" s="84" t="s">
        <v>4553</v>
      </c>
      <c r="G492" s="84" t="b">
        <v>0</v>
      </c>
      <c r="H492" s="84" t="b">
        <v>0</v>
      </c>
      <c r="I492" s="84" t="b">
        <v>0</v>
      </c>
      <c r="J492" s="84" t="b">
        <v>0</v>
      </c>
      <c r="K492" s="84" t="b">
        <v>0</v>
      </c>
      <c r="L492" s="84" t="b">
        <v>0</v>
      </c>
    </row>
    <row r="493" spans="1:12" ht="15">
      <c r="A493" s="84" t="s">
        <v>951</v>
      </c>
      <c r="B493" s="84" t="s">
        <v>5554</v>
      </c>
      <c r="C493" s="84">
        <v>4</v>
      </c>
      <c r="D493" s="118">
        <v>0.005596695427445161</v>
      </c>
      <c r="E493" s="118">
        <v>0.8960931466485756</v>
      </c>
      <c r="F493" s="84" t="s">
        <v>4553</v>
      </c>
      <c r="G493" s="84" t="b">
        <v>0</v>
      </c>
      <c r="H493" s="84" t="b">
        <v>0</v>
      </c>
      <c r="I493" s="84" t="b">
        <v>0</v>
      </c>
      <c r="J493" s="84" t="b">
        <v>0</v>
      </c>
      <c r="K493" s="84" t="b">
        <v>0</v>
      </c>
      <c r="L493" s="84" t="b">
        <v>0</v>
      </c>
    </row>
    <row r="494" spans="1:12" ht="15">
      <c r="A494" s="84" t="s">
        <v>951</v>
      </c>
      <c r="B494" s="84" t="s">
        <v>5651</v>
      </c>
      <c r="C494" s="84">
        <v>2</v>
      </c>
      <c r="D494" s="118">
        <v>0.0034354482336463508</v>
      </c>
      <c r="E494" s="118">
        <v>1.0721844057042569</v>
      </c>
      <c r="F494" s="84" t="s">
        <v>4553</v>
      </c>
      <c r="G494" s="84" t="b">
        <v>0</v>
      </c>
      <c r="H494" s="84" t="b">
        <v>0</v>
      </c>
      <c r="I494" s="84" t="b">
        <v>0</v>
      </c>
      <c r="J494" s="84" t="b">
        <v>0</v>
      </c>
      <c r="K494" s="84" t="b">
        <v>0</v>
      </c>
      <c r="L494" s="84" t="b">
        <v>0</v>
      </c>
    </row>
    <row r="495" spans="1:12" ht="15">
      <c r="A495" s="84" t="s">
        <v>5790</v>
      </c>
      <c r="B495" s="84" t="s">
        <v>5790</v>
      </c>
      <c r="C495" s="84">
        <v>2</v>
      </c>
      <c r="D495" s="118">
        <v>0.00407254875357012</v>
      </c>
      <c r="E495" s="118">
        <v>2.2822947520493693</v>
      </c>
      <c r="F495" s="84" t="s">
        <v>4553</v>
      </c>
      <c r="G495" s="84" t="b">
        <v>0</v>
      </c>
      <c r="H495" s="84" t="b">
        <v>0</v>
      </c>
      <c r="I495" s="84" t="b">
        <v>0</v>
      </c>
      <c r="J495" s="84" t="b">
        <v>0</v>
      </c>
      <c r="K495" s="84" t="b">
        <v>0</v>
      </c>
      <c r="L495" s="84" t="b">
        <v>0</v>
      </c>
    </row>
    <row r="496" spans="1:12" ht="15">
      <c r="A496" s="84" t="s">
        <v>5791</v>
      </c>
      <c r="B496" s="84" t="s">
        <v>5791</v>
      </c>
      <c r="C496" s="84">
        <v>2</v>
      </c>
      <c r="D496" s="118">
        <v>0.00407254875357012</v>
      </c>
      <c r="E496" s="118">
        <v>2.2822947520493693</v>
      </c>
      <c r="F496" s="84" t="s">
        <v>4553</v>
      </c>
      <c r="G496" s="84" t="b">
        <v>0</v>
      </c>
      <c r="H496" s="84" t="b">
        <v>0</v>
      </c>
      <c r="I496" s="84" t="b">
        <v>0</v>
      </c>
      <c r="J496" s="84" t="b">
        <v>0</v>
      </c>
      <c r="K496" s="84" t="b">
        <v>0</v>
      </c>
      <c r="L496" s="84" t="b">
        <v>0</v>
      </c>
    </row>
    <row r="497" spans="1:12" ht="15">
      <c r="A497" s="84" t="s">
        <v>5598</v>
      </c>
      <c r="B497" s="84" t="s">
        <v>4749</v>
      </c>
      <c r="C497" s="84">
        <v>2</v>
      </c>
      <c r="D497" s="118">
        <v>0.0034354482336463508</v>
      </c>
      <c r="E497" s="118">
        <v>1.731387283168788</v>
      </c>
      <c r="F497" s="84" t="s">
        <v>4553</v>
      </c>
      <c r="G497" s="84" t="b">
        <v>0</v>
      </c>
      <c r="H497" s="84" t="b">
        <v>0</v>
      </c>
      <c r="I497" s="84" t="b">
        <v>0</v>
      </c>
      <c r="J497" s="84" t="b">
        <v>0</v>
      </c>
      <c r="K497" s="84" t="b">
        <v>0</v>
      </c>
      <c r="L497" s="84" t="b">
        <v>0</v>
      </c>
    </row>
    <row r="498" spans="1:12" ht="15">
      <c r="A498" s="84" t="s">
        <v>951</v>
      </c>
      <c r="B498" s="84" t="s">
        <v>5764</v>
      </c>
      <c r="C498" s="84">
        <v>2</v>
      </c>
      <c r="D498" s="118">
        <v>0.0034354482336463508</v>
      </c>
      <c r="E498" s="118">
        <v>1.0721844057042569</v>
      </c>
      <c r="F498" s="84" t="s">
        <v>4553</v>
      </c>
      <c r="G498" s="84" t="b">
        <v>0</v>
      </c>
      <c r="H498" s="84" t="b">
        <v>0</v>
      </c>
      <c r="I498" s="84" t="b">
        <v>0</v>
      </c>
      <c r="J498" s="84" t="b">
        <v>0</v>
      </c>
      <c r="K498" s="84" t="b">
        <v>0</v>
      </c>
      <c r="L498" s="84" t="b">
        <v>0</v>
      </c>
    </row>
    <row r="499" spans="1:12" ht="15">
      <c r="A499" s="84" t="s">
        <v>951</v>
      </c>
      <c r="B499" s="84" t="s">
        <v>5993</v>
      </c>
      <c r="C499" s="84">
        <v>2</v>
      </c>
      <c r="D499" s="118">
        <v>0.0034354482336463508</v>
      </c>
      <c r="E499" s="118">
        <v>1.0721844057042569</v>
      </c>
      <c r="F499" s="84" t="s">
        <v>4553</v>
      </c>
      <c r="G499" s="84" t="b">
        <v>0</v>
      </c>
      <c r="H499" s="84" t="b">
        <v>0</v>
      </c>
      <c r="I499" s="84" t="b">
        <v>0</v>
      </c>
      <c r="J499" s="84" t="b">
        <v>0</v>
      </c>
      <c r="K499" s="84" t="b">
        <v>0</v>
      </c>
      <c r="L499" s="84" t="b">
        <v>0</v>
      </c>
    </row>
    <row r="500" spans="1:12" ht="15">
      <c r="A500" s="84" t="s">
        <v>5993</v>
      </c>
      <c r="B500" s="84" t="s">
        <v>5556</v>
      </c>
      <c r="C500" s="84">
        <v>2</v>
      </c>
      <c r="D500" s="118">
        <v>0.0034354482336463508</v>
      </c>
      <c r="E500" s="118">
        <v>2.6344772701607315</v>
      </c>
      <c r="F500" s="84" t="s">
        <v>4553</v>
      </c>
      <c r="G500" s="84" t="b">
        <v>0</v>
      </c>
      <c r="H500" s="84" t="b">
        <v>0</v>
      </c>
      <c r="I500" s="84" t="b">
        <v>0</v>
      </c>
      <c r="J500" s="84" t="b">
        <v>0</v>
      </c>
      <c r="K500" s="84" t="b">
        <v>0</v>
      </c>
      <c r="L500" s="84" t="b">
        <v>0</v>
      </c>
    </row>
    <row r="501" spans="1:12" ht="15">
      <c r="A501" s="84" t="s">
        <v>5556</v>
      </c>
      <c r="B501" s="84" t="s">
        <v>5994</v>
      </c>
      <c r="C501" s="84">
        <v>2</v>
      </c>
      <c r="D501" s="118">
        <v>0.0034354482336463508</v>
      </c>
      <c r="E501" s="118">
        <v>2.6344772701607315</v>
      </c>
      <c r="F501" s="84" t="s">
        <v>4553</v>
      </c>
      <c r="G501" s="84" t="b">
        <v>0</v>
      </c>
      <c r="H501" s="84" t="b">
        <v>0</v>
      </c>
      <c r="I501" s="84" t="b">
        <v>0</v>
      </c>
      <c r="J501" s="84" t="b">
        <v>0</v>
      </c>
      <c r="K501" s="84" t="b">
        <v>0</v>
      </c>
      <c r="L501" s="84" t="b">
        <v>0</v>
      </c>
    </row>
    <row r="502" spans="1:12" ht="15">
      <c r="A502" s="84" t="s">
        <v>5994</v>
      </c>
      <c r="B502" s="84" t="s">
        <v>5995</v>
      </c>
      <c r="C502" s="84">
        <v>2</v>
      </c>
      <c r="D502" s="118">
        <v>0.0034354482336463508</v>
      </c>
      <c r="E502" s="118">
        <v>2.6344772701607315</v>
      </c>
      <c r="F502" s="84" t="s">
        <v>4553</v>
      </c>
      <c r="G502" s="84" t="b">
        <v>0</v>
      </c>
      <c r="H502" s="84" t="b">
        <v>0</v>
      </c>
      <c r="I502" s="84" t="b">
        <v>0</v>
      </c>
      <c r="J502" s="84" t="b">
        <v>0</v>
      </c>
      <c r="K502" s="84" t="b">
        <v>0</v>
      </c>
      <c r="L502" s="84" t="b">
        <v>0</v>
      </c>
    </row>
    <row r="503" spans="1:12" ht="15">
      <c r="A503" s="84" t="s">
        <v>5995</v>
      </c>
      <c r="B503" s="84" t="s">
        <v>4703</v>
      </c>
      <c r="C503" s="84">
        <v>2</v>
      </c>
      <c r="D503" s="118">
        <v>0.0034354482336463508</v>
      </c>
      <c r="E503" s="118">
        <v>1.8941145806664876</v>
      </c>
      <c r="F503" s="84" t="s">
        <v>4553</v>
      </c>
      <c r="G503" s="84" t="b">
        <v>0</v>
      </c>
      <c r="H503" s="84" t="b">
        <v>0</v>
      </c>
      <c r="I503" s="84" t="b">
        <v>0</v>
      </c>
      <c r="J503" s="84" t="b">
        <v>0</v>
      </c>
      <c r="K503" s="84" t="b">
        <v>0</v>
      </c>
      <c r="L503" s="84" t="b">
        <v>0</v>
      </c>
    </row>
    <row r="504" spans="1:12" ht="15">
      <c r="A504" s="84" t="s">
        <v>4703</v>
      </c>
      <c r="B504" s="84" t="s">
        <v>5759</v>
      </c>
      <c r="C504" s="84">
        <v>2</v>
      </c>
      <c r="D504" s="118">
        <v>0.0034354482336463508</v>
      </c>
      <c r="E504" s="118">
        <v>1.6802347607214068</v>
      </c>
      <c r="F504" s="84" t="s">
        <v>4553</v>
      </c>
      <c r="G504" s="84" t="b">
        <v>0</v>
      </c>
      <c r="H504" s="84" t="b">
        <v>0</v>
      </c>
      <c r="I504" s="84" t="b">
        <v>0</v>
      </c>
      <c r="J504" s="84" t="b">
        <v>0</v>
      </c>
      <c r="K504" s="84" t="b">
        <v>0</v>
      </c>
      <c r="L504" s="84" t="b">
        <v>0</v>
      </c>
    </row>
    <row r="505" spans="1:12" ht="15">
      <c r="A505" s="84" t="s">
        <v>5759</v>
      </c>
      <c r="B505" s="84" t="s">
        <v>5996</v>
      </c>
      <c r="C505" s="84">
        <v>2</v>
      </c>
      <c r="D505" s="118">
        <v>0.0034354482336463508</v>
      </c>
      <c r="E505" s="118">
        <v>2.4583860111050506</v>
      </c>
      <c r="F505" s="84" t="s">
        <v>4553</v>
      </c>
      <c r="G505" s="84" t="b">
        <v>0</v>
      </c>
      <c r="H505" s="84" t="b">
        <v>0</v>
      </c>
      <c r="I505" s="84" t="b">
        <v>0</v>
      </c>
      <c r="J505" s="84" t="b">
        <v>0</v>
      </c>
      <c r="K505" s="84" t="b">
        <v>0</v>
      </c>
      <c r="L505" s="84" t="b">
        <v>0</v>
      </c>
    </row>
    <row r="506" spans="1:12" ht="15">
      <c r="A506" s="84" t="s">
        <v>5996</v>
      </c>
      <c r="B506" s="84" t="s">
        <v>5767</v>
      </c>
      <c r="C506" s="84">
        <v>2</v>
      </c>
      <c r="D506" s="118">
        <v>0.0034354482336463508</v>
      </c>
      <c r="E506" s="118">
        <v>2.6344772701607315</v>
      </c>
      <c r="F506" s="84" t="s">
        <v>4553</v>
      </c>
      <c r="G506" s="84" t="b">
        <v>0</v>
      </c>
      <c r="H506" s="84" t="b">
        <v>0</v>
      </c>
      <c r="I506" s="84" t="b">
        <v>0</v>
      </c>
      <c r="J506" s="84" t="b">
        <v>0</v>
      </c>
      <c r="K506" s="84" t="b">
        <v>0</v>
      </c>
      <c r="L506" s="84" t="b">
        <v>0</v>
      </c>
    </row>
    <row r="507" spans="1:12" ht="15">
      <c r="A507" s="84" t="s">
        <v>5767</v>
      </c>
      <c r="B507" s="84" t="s">
        <v>5598</v>
      </c>
      <c r="C507" s="84">
        <v>2</v>
      </c>
      <c r="D507" s="118">
        <v>0.0034354482336463508</v>
      </c>
      <c r="E507" s="118">
        <v>2.3334472744967503</v>
      </c>
      <c r="F507" s="84" t="s">
        <v>4553</v>
      </c>
      <c r="G507" s="84" t="b">
        <v>0</v>
      </c>
      <c r="H507" s="84" t="b">
        <v>0</v>
      </c>
      <c r="I507" s="84" t="b">
        <v>0</v>
      </c>
      <c r="J507" s="84" t="b">
        <v>0</v>
      </c>
      <c r="K507" s="84" t="b">
        <v>0</v>
      </c>
      <c r="L507" s="84" t="b">
        <v>0</v>
      </c>
    </row>
    <row r="508" spans="1:12" ht="15">
      <c r="A508" s="84" t="s">
        <v>5598</v>
      </c>
      <c r="B508" s="84" t="s">
        <v>5997</v>
      </c>
      <c r="C508" s="84">
        <v>2</v>
      </c>
      <c r="D508" s="118">
        <v>0.0034354482336463508</v>
      </c>
      <c r="E508" s="118">
        <v>2.3334472744967503</v>
      </c>
      <c r="F508" s="84" t="s">
        <v>4553</v>
      </c>
      <c r="G508" s="84" t="b">
        <v>0</v>
      </c>
      <c r="H508" s="84" t="b">
        <v>0</v>
      </c>
      <c r="I508" s="84" t="b">
        <v>0</v>
      </c>
      <c r="J508" s="84" t="b">
        <v>0</v>
      </c>
      <c r="K508" s="84" t="b">
        <v>0</v>
      </c>
      <c r="L508" s="84" t="b">
        <v>0</v>
      </c>
    </row>
    <row r="509" spans="1:12" ht="15">
      <c r="A509" s="84" t="s">
        <v>5997</v>
      </c>
      <c r="B509" s="84" t="s">
        <v>5637</v>
      </c>
      <c r="C509" s="84">
        <v>2</v>
      </c>
      <c r="D509" s="118">
        <v>0.0034354482336463508</v>
      </c>
      <c r="E509" s="118">
        <v>2.6344772701607315</v>
      </c>
      <c r="F509" s="84" t="s">
        <v>4553</v>
      </c>
      <c r="G509" s="84" t="b">
        <v>0</v>
      </c>
      <c r="H509" s="84" t="b">
        <v>0</v>
      </c>
      <c r="I509" s="84" t="b">
        <v>0</v>
      </c>
      <c r="J509" s="84" t="b">
        <v>0</v>
      </c>
      <c r="K509" s="84" t="b">
        <v>0</v>
      </c>
      <c r="L509" s="84" t="b">
        <v>0</v>
      </c>
    </row>
    <row r="510" spans="1:12" ht="15">
      <c r="A510" s="84" t="s">
        <v>5637</v>
      </c>
      <c r="B510" s="84" t="s">
        <v>4749</v>
      </c>
      <c r="C510" s="84">
        <v>2</v>
      </c>
      <c r="D510" s="118">
        <v>0.0034354482336463508</v>
      </c>
      <c r="E510" s="118">
        <v>2.032417278832769</v>
      </c>
      <c r="F510" s="84" t="s">
        <v>4553</v>
      </c>
      <c r="G510" s="84" t="b">
        <v>0</v>
      </c>
      <c r="H510" s="84" t="b">
        <v>0</v>
      </c>
      <c r="I510" s="84" t="b">
        <v>0</v>
      </c>
      <c r="J510" s="84" t="b">
        <v>0</v>
      </c>
      <c r="K510" s="84" t="b">
        <v>0</v>
      </c>
      <c r="L510" s="84" t="b">
        <v>0</v>
      </c>
    </row>
    <row r="511" spans="1:12" ht="15">
      <c r="A511" s="84" t="s">
        <v>4749</v>
      </c>
      <c r="B511" s="84" t="s">
        <v>5768</v>
      </c>
      <c r="C511" s="84">
        <v>2</v>
      </c>
      <c r="D511" s="118">
        <v>0.0034354482336463508</v>
      </c>
      <c r="E511" s="118">
        <v>2.090409225810456</v>
      </c>
      <c r="F511" s="84" t="s">
        <v>4553</v>
      </c>
      <c r="G511" s="84" t="b">
        <v>0</v>
      </c>
      <c r="H511" s="84" t="b">
        <v>0</v>
      </c>
      <c r="I511" s="84" t="b">
        <v>0</v>
      </c>
      <c r="J511" s="84" t="b">
        <v>1</v>
      </c>
      <c r="K511" s="84" t="b">
        <v>0</v>
      </c>
      <c r="L511" s="84" t="b">
        <v>0</v>
      </c>
    </row>
    <row r="512" spans="1:12" ht="15">
      <c r="A512" s="84" t="s">
        <v>5768</v>
      </c>
      <c r="B512" s="84" t="s">
        <v>5998</v>
      </c>
      <c r="C512" s="84">
        <v>2</v>
      </c>
      <c r="D512" s="118">
        <v>0.0034354482336463508</v>
      </c>
      <c r="E512" s="118">
        <v>2.6344772701607315</v>
      </c>
      <c r="F512" s="84" t="s">
        <v>4553</v>
      </c>
      <c r="G512" s="84" t="b">
        <v>1</v>
      </c>
      <c r="H512" s="84" t="b">
        <v>0</v>
      </c>
      <c r="I512" s="84" t="b">
        <v>0</v>
      </c>
      <c r="J512" s="84" t="b">
        <v>0</v>
      </c>
      <c r="K512" s="84" t="b">
        <v>0</v>
      </c>
      <c r="L512" s="84" t="b">
        <v>0</v>
      </c>
    </row>
    <row r="513" spans="1:12" ht="15">
      <c r="A513" s="84" t="s">
        <v>5998</v>
      </c>
      <c r="B513" s="84" t="s">
        <v>5757</v>
      </c>
      <c r="C513" s="84">
        <v>2</v>
      </c>
      <c r="D513" s="118">
        <v>0.0034354482336463508</v>
      </c>
      <c r="E513" s="118">
        <v>2.6344772701607315</v>
      </c>
      <c r="F513" s="84" t="s">
        <v>4553</v>
      </c>
      <c r="G513" s="84" t="b">
        <v>0</v>
      </c>
      <c r="H513" s="84" t="b">
        <v>0</v>
      </c>
      <c r="I513" s="84" t="b">
        <v>0</v>
      </c>
      <c r="J513" s="84" t="b">
        <v>0</v>
      </c>
      <c r="K513" s="84" t="b">
        <v>0</v>
      </c>
      <c r="L513" s="84" t="b">
        <v>0</v>
      </c>
    </row>
    <row r="514" spans="1:12" ht="15">
      <c r="A514" s="84" t="s">
        <v>5757</v>
      </c>
      <c r="B514" s="84" t="s">
        <v>5999</v>
      </c>
      <c r="C514" s="84">
        <v>2</v>
      </c>
      <c r="D514" s="118">
        <v>0.0034354482336463508</v>
      </c>
      <c r="E514" s="118">
        <v>2.6344772701607315</v>
      </c>
      <c r="F514" s="84" t="s">
        <v>4553</v>
      </c>
      <c r="G514" s="84" t="b">
        <v>0</v>
      </c>
      <c r="H514" s="84" t="b">
        <v>0</v>
      </c>
      <c r="I514" s="84" t="b">
        <v>0</v>
      </c>
      <c r="J514" s="84" t="b">
        <v>0</v>
      </c>
      <c r="K514" s="84" t="b">
        <v>0</v>
      </c>
      <c r="L514" s="84" t="b">
        <v>0</v>
      </c>
    </row>
    <row r="515" spans="1:12" ht="15">
      <c r="A515" s="84" t="s">
        <v>5975</v>
      </c>
      <c r="B515" s="84" t="s">
        <v>5976</v>
      </c>
      <c r="C515" s="84">
        <v>2</v>
      </c>
      <c r="D515" s="118">
        <v>0.0034354482336463508</v>
      </c>
      <c r="E515" s="118">
        <v>2.6344772701607315</v>
      </c>
      <c r="F515" s="84" t="s">
        <v>4553</v>
      </c>
      <c r="G515" s="84" t="b">
        <v>0</v>
      </c>
      <c r="H515" s="84" t="b">
        <v>0</v>
      </c>
      <c r="I515" s="84" t="b">
        <v>0</v>
      </c>
      <c r="J515" s="84" t="b">
        <v>0</v>
      </c>
      <c r="K515" s="84" t="b">
        <v>0</v>
      </c>
      <c r="L515" s="84" t="b">
        <v>0</v>
      </c>
    </row>
    <row r="516" spans="1:12" ht="15">
      <c r="A516" s="84" t="s">
        <v>5976</v>
      </c>
      <c r="B516" s="84" t="s">
        <v>5977</v>
      </c>
      <c r="C516" s="84">
        <v>2</v>
      </c>
      <c r="D516" s="118">
        <v>0.0034354482336463508</v>
      </c>
      <c r="E516" s="118">
        <v>2.6344772701607315</v>
      </c>
      <c r="F516" s="84" t="s">
        <v>4553</v>
      </c>
      <c r="G516" s="84" t="b">
        <v>0</v>
      </c>
      <c r="H516" s="84" t="b">
        <v>0</v>
      </c>
      <c r="I516" s="84" t="b">
        <v>0</v>
      </c>
      <c r="J516" s="84" t="b">
        <v>0</v>
      </c>
      <c r="K516" s="84" t="b">
        <v>0</v>
      </c>
      <c r="L516" s="84" t="b">
        <v>0</v>
      </c>
    </row>
    <row r="517" spans="1:12" ht="15">
      <c r="A517" s="84" t="s">
        <v>5977</v>
      </c>
      <c r="B517" s="84" t="s">
        <v>5978</v>
      </c>
      <c r="C517" s="84">
        <v>2</v>
      </c>
      <c r="D517" s="118">
        <v>0.0034354482336463508</v>
      </c>
      <c r="E517" s="118">
        <v>2.6344772701607315</v>
      </c>
      <c r="F517" s="84" t="s">
        <v>4553</v>
      </c>
      <c r="G517" s="84" t="b">
        <v>0</v>
      </c>
      <c r="H517" s="84" t="b">
        <v>0</v>
      </c>
      <c r="I517" s="84" t="b">
        <v>0</v>
      </c>
      <c r="J517" s="84" t="b">
        <v>0</v>
      </c>
      <c r="K517" s="84" t="b">
        <v>0</v>
      </c>
      <c r="L517" s="84" t="b">
        <v>0</v>
      </c>
    </row>
    <row r="518" spans="1:12" ht="15">
      <c r="A518" s="84" t="s">
        <v>5978</v>
      </c>
      <c r="B518" s="84" t="s">
        <v>5979</v>
      </c>
      <c r="C518" s="84">
        <v>2</v>
      </c>
      <c r="D518" s="118">
        <v>0.0034354482336463508</v>
      </c>
      <c r="E518" s="118">
        <v>2.6344772701607315</v>
      </c>
      <c r="F518" s="84" t="s">
        <v>4553</v>
      </c>
      <c r="G518" s="84" t="b">
        <v>0</v>
      </c>
      <c r="H518" s="84" t="b">
        <v>0</v>
      </c>
      <c r="I518" s="84" t="b">
        <v>0</v>
      </c>
      <c r="J518" s="84" t="b">
        <v>0</v>
      </c>
      <c r="K518" s="84" t="b">
        <v>0</v>
      </c>
      <c r="L518" s="84" t="b">
        <v>0</v>
      </c>
    </row>
    <row r="519" spans="1:12" ht="15">
      <c r="A519" s="84" t="s">
        <v>5979</v>
      </c>
      <c r="B519" s="84" t="s">
        <v>5610</v>
      </c>
      <c r="C519" s="84">
        <v>2</v>
      </c>
      <c r="D519" s="118">
        <v>0.0034354482336463508</v>
      </c>
      <c r="E519" s="118">
        <v>2.4583860111050506</v>
      </c>
      <c r="F519" s="84" t="s">
        <v>4553</v>
      </c>
      <c r="G519" s="84" t="b">
        <v>0</v>
      </c>
      <c r="H519" s="84" t="b">
        <v>0</v>
      </c>
      <c r="I519" s="84" t="b">
        <v>0</v>
      </c>
      <c r="J519" s="84" t="b">
        <v>1</v>
      </c>
      <c r="K519" s="84" t="b">
        <v>0</v>
      </c>
      <c r="L519" s="84" t="b">
        <v>0</v>
      </c>
    </row>
    <row r="520" spans="1:12" ht="15">
      <c r="A520" s="84" t="s">
        <v>5610</v>
      </c>
      <c r="B520" s="84" t="s">
        <v>5980</v>
      </c>
      <c r="C520" s="84">
        <v>2</v>
      </c>
      <c r="D520" s="118">
        <v>0.0034354482336463508</v>
      </c>
      <c r="E520" s="118">
        <v>2.4583860111050506</v>
      </c>
      <c r="F520" s="84" t="s">
        <v>4553</v>
      </c>
      <c r="G520" s="84" t="b">
        <v>1</v>
      </c>
      <c r="H520" s="84" t="b">
        <v>0</v>
      </c>
      <c r="I520" s="84" t="b">
        <v>0</v>
      </c>
      <c r="J520" s="84" t="b">
        <v>0</v>
      </c>
      <c r="K520" s="84" t="b">
        <v>0</v>
      </c>
      <c r="L520" s="84" t="b">
        <v>0</v>
      </c>
    </row>
    <row r="521" spans="1:12" ht="15">
      <c r="A521" s="84" t="s">
        <v>5980</v>
      </c>
      <c r="B521" s="84" t="s">
        <v>5981</v>
      </c>
      <c r="C521" s="84">
        <v>2</v>
      </c>
      <c r="D521" s="118">
        <v>0.0034354482336463508</v>
      </c>
      <c r="E521" s="118">
        <v>2.6344772701607315</v>
      </c>
      <c r="F521" s="84" t="s">
        <v>4553</v>
      </c>
      <c r="G521" s="84" t="b">
        <v>0</v>
      </c>
      <c r="H521" s="84" t="b">
        <v>0</v>
      </c>
      <c r="I521" s="84" t="b">
        <v>0</v>
      </c>
      <c r="J521" s="84" t="b">
        <v>1</v>
      </c>
      <c r="K521" s="84" t="b">
        <v>0</v>
      </c>
      <c r="L521" s="84" t="b">
        <v>0</v>
      </c>
    </row>
    <row r="522" spans="1:12" ht="15">
      <c r="A522" s="84" t="s">
        <v>5981</v>
      </c>
      <c r="B522" s="84" t="s">
        <v>5982</v>
      </c>
      <c r="C522" s="84">
        <v>2</v>
      </c>
      <c r="D522" s="118">
        <v>0.0034354482336463508</v>
      </c>
      <c r="E522" s="118">
        <v>2.6344772701607315</v>
      </c>
      <c r="F522" s="84" t="s">
        <v>4553</v>
      </c>
      <c r="G522" s="84" t="b">
        <v>1</v>
      </c>
      <c r="H522" s="84" t="b">
        <v>0</v>
      </c>
      <c r="I522" s="84" t="b">
        <v>0</v>
      </c>
      <c r="J522" s="84" t="b">
        <v>0</v>
      </c>
      <c r="K522" s="84" t="b">
        <v>0</v>
      </c>
      <c r="L522" s="84" t="b">
        <v>0</v>
      </c>
    </row>
    <row r="523" spans="1:12" ht="15">
      <c r="A523" s="84" t="s">
        <v>5982</v>
      </c>
      <c r="B523" s="84" t="s">
        <v>5983</v>
      </c>
      <c r="C523" s="84">
        <v>2</v>
      </c>
      <c r="D523" s="118">
        <v>0.0034354482336463508</v>
      </c>
      <c r="E523" s="118">
        <v>2.6344772701607315</v>
      </c>
      <c r="F523" s="84" t="s">
        <v>4553</v>
      </c>
      <c r="G523" s="84" t="b">
        <v>0</v>
      </c>
      <c r="H523" s="84" t="b">
        <v>0</v>
      </c>
      <c r="I523" s="84" t="b">
        <v>0</v>
      </c>
      <c r="J523" s="84" t="b">
        <v>0</v>
      </c>
      <c r="K523" s="84" t="b">
        <v>0</v>
      </c>
      <c r="L523" s="84" t="b">
        <v>0</v>
      </c>
    </row>
    <row r="524" spans="1:12" ht="15">
      <c r="A524" s="84" t="s">
        <v>5983</v>
      </c>
      <c r="B524" s="84" t="s">
        <v>5984</v>
      </c>
      <c r="C524" s="84">
        <v>2</v>
      </c>
      <c r="D524" s="118">
        <v>0.0034354482336463508</v>
      </c>
      <c r="E524" s="118">
        <v>2.6344772701607315</v>
      </c>
      <c r="F524" s="84" t="s">
        <v>4553</v>
      </c>
      <c r="G524" s="84" t="b">
        <v>0</v>
      </c>
      <c r="H524" s="84" t="b">
        <v>0</v>
      </c>
      <c r="I524" s="84" t="b">
        <v>0</v>
      </c>
      <c r="J524" s="84" t="b">
        <v>0</v>
      </c>
      <c r="K524" s="84" t="b">
        <v>0</v>
      </c>
      <c r="L524" s="84" t="b">
        <v>0</v>
      </c>
    </row>
    <row r="525" spans="1:12" ht="15">
      <c r="A525" s="84" t="s">
        <v>5984</v>
      </c>
      <c r="B525" s="84" t="s">
        <v>5985</v>
      </c>
      <c r="C525" s="84">
        <v>2</v>
      </c>
      <c r="D525" s="118">
        <v>0.0034354482336463508</v>
      </c>
      <c r="E525" s="118">
        <v>2.6344772701607315</v>
      </c>
      <c r="F525" s="84" t="s">
        <v>4553</v>
      </c>
      <c r="G525" s="84" t="b">
        <v>0</v>
      </c>
      <c r="H525" s="84" t="b">
        <v>0</v>
      </c>
      <c r="I525" s="84" t="b">
        <v>0</v>
      </c>
      <c r="J525" s="84" t="b">
        <v>0</v>
      </c>
      <c r="K525" s="84" t="b">
        <v>0</v>
      </c>
      <c r="L525" s="84" t="b">
        <v>0</v>
      </c>
    </row>
    <row r="526" spans="1:12" ht="15">
      <c r="A526" s="84" t="s">
        <v>5985</v>
      </c>
      <c r="B526" s="84" t="s">
        <v>5986</v>
      </c>
      <c r="C526" s="84">
        <v>2</v>
      </c>
      <c r="D526" s="118">
        <v>0.0034354482336463508</v>
      </c>
      <c r="E526" s="118">
        <v>2.6344772701607315</v>
      </c>
      <c r="F526" s="84" t="s">
        <v>4553</v>
      </c>
      <c r="G526" s="84" t="b">
        <v>0</v>
      </c>
      <c r="H526" s="84" t="b">
        <v>0</v>
      </c>
      <c r="I526" s="84" t="b">
        <v>0</v>
      </c>
      <c r="J526" s="84" t="b">
        <v>0</v>
      </c>
      <c r="K526" s="84" t="b">
        <v>0</v>
      </c>
      <c r="L526" s="84" t="b">
        <v>0</v>
      </c>
    </row>
    <row r="527" spans="1:12" ht="15">
      <c r="A527" s="84" t="s">
        <v>5986</v>
      </c>
      <c r="B527" s="84" t="s">
        <v>5987</v>
      </c>
      <c r="C527" s="84">
        <v>2</v>
      </c>
      <c r="D527" s="118">
        <v>0.0034354482336463508</v>
      </c>
      <c r="E527" s="118">
        <v>2.6344772701607315</v>
      </c>
      <c r="F527" s="84" t="s">
        <v>4553</v>
      </c>
      <c r="G527" s="84" t="b">
        <v>0</v>
      </c>
      <c r="H527" s="84" t="b">
        <v>0</v>
      </c>
      <c r="I527" s="84" t="b">
        <v>0</v>
      </c>
      <c r="J527" s="84" t="b">
        <v>0</v>
      </c>
      <c r="K527" s="84" t="b">
        <v>0</v>
      </c>
      <c r="L527" s="84" t="b">
        <v>0</v>
      </c>
    </row>
    <row r="528" spans="1:12" ht="15">
      <c r="A528" s="84" t="s">
        <v>5987</v>
      </c>
      <c r="B528" s="84" t="s">
        <v>5988</v>
      </c>
      <c r="C528" s="84">
        <v>2</v>
      </c>
      <c r="D528" s="118">
        <v>0.0034354482336463508</v>
      </c>
      <c r="E528" s="118">
        <v>2.6344772701607315</v>
      </c>
      <c r="F528" s="84" t="s">
        <v>4553</v>
      </c>
      <c r="G528" s="84" t="b">
        <v>0</v>
      </c>
      <c r="H528" s="84" t="b">
        <v>0</v>
      </c>
      <c r="I528" s="84" t="b">
        <v>0</v>
      </c>
      <c r="J528" s="84" t="b">
        <v>0</v>
      </c>
      <c r="K528" s="84" t="b">
        <v>0</v>
      </c>
      <c r="L528" s="84" t="b">
        <v>0</v>
      </c>
    </row>
    <row r="529" spans="1:12" ht="15">
      <c r="A529" s="84" t="s">
        <v>5988</v>
      </c>
      <c r="B529" s="84" t="s">
        <v>5989</v>
      </c>
      <c r="C529" s="84">
        <v>2</v>
      </c>
      <c r="D529" s="118">
        <v>0.0034354482336463508</v>
      </c>
      <c r="E529" s="118">
        <v>2.6344772701607315</v>
      </c>
      <c r="F529" s="84" t="s">
        <v>4553</v>
      </c>
      <c r="G529" s="84" t="b">
        <v>0</v>
      </c>
      <c r="H529" s="84" t="b">
        <v>0</v>
      </c>
      <c r="I529" s="84" t="b">
        <v>0</v>
      </c>
      <c r="J529" s="84" t="b">
        <v>0</v>
      </c>
      <c r="K529" s="84" t="b">
        <v>0</v>
      </c>
      <c r="L529" s="84" t="b">
        <v>0</v>
      </c>
    </row>
    <row r="530" spans="1:12" ht="15">
      <c r="A530" s="84" t="s">
        <v>5989</v>
      </c>
      <c r="B530" s="84" t="s">
        <v>5990</v>
      </c>
      <c r="C530" s="84">
        <v>2</v>
      </c>
      <c r="D530" s="118">
        <v>0.0034354482336463508</v>
      </c>
      <c r="E530" s="118">
        <v>2.6344772701607315</v>
      </c>
      <c r="F530" s="84" t="s">
        <v>4553</v>
      </c>
      <c r="G530" s="84" t="b">
        <v>0</v>
      </c>
      <c r="H530" s="84" t="b">
        <v>0</v>
      </c>
      <c r="I530" s="84" t="b">
        <v>0</v>
      </c>
      <c r="J530" s="84" t="b">
        <v>0</v>
      </c>
      <c r="K530" s="84" t="b">
        <v>0</v>
      </c>
      <c r="L530" s="84" t="b">
        <v>0</v>
      </c>
    </row>
    <row r="531" spans="1:12" ht="15">
      <c r="A531" s="84" t="s">
        <v>5990</v>
      </c>
      <c r="B531" s="84" t="s">
        <v>5991</v>
      </c>
      <c r="C531" s="84">
        <v>2</v>
      </c>
      <c r="D531" s="118">
        <v>0.0034354482336463508</v>
      </c>
      <c r="E531" s="118">
        <v>2.6344772701607315</v>
      </c>
      <c r="F531" s="84" t="s">
        <v>4553</v>
      </c>
      <c r="G531" s="84" t="b">
        <v>0</v>
      </c>
      <c r="H531" s="84" t="b">
        <v>0</v>
      </c>
      <c r="I531" s="84" t="b">
        <v>0</v>
      </c>
      <c r="J531" s="84" t="b">
        <v>0</v>
      </c>
      <c r="K531" s="84" t="b">
        <v>0</v>
      </c>
      <c r="L531" s="84" t="b">
        <v>0</v>
      </c>
    </row>
    <row r="532" spans="1:12" ht="15">
      <c r="A532" s="84" t="s">
        <v>5613</v>
      </c>
      <c r="B532" s="84" t="s">
        <v>5747</v>
      </c>
      <c r="C532" s="84">
        <v>2</v>
      </c>
      <c r="D532" s="118">
        <v>0.0034354482336463508</v>
      </c>
      <c r="E532" s="118">
        <v>2.4583860111050506</v>
      </c>
      <c r="F532" s="84" t="s">
        <v>4553</v>
      </c>
      <c r="G532" s="84" t="b">
        <v>1</v>
      </c>
      <c r="H532" s="84" t="b">
        <v>0</v>
      </c>
      <c r="I532" s="84" t="b">
        <v>0</v>
      </c>
      <c r="J532" s="84" t="b">
        <v>0</v>
      </c>
      <c r="K532" s="84" t="b">
        <v>0</v>
      </c>
      <c r="L532" s="84" t="b">
        <v>0</v>
      </c>
    </row>
    <row r="533" spans="1:12" ht="15">
      <c r="A533" s="84" t="s">
        <v>5956</v>
      </c>
      <c r="B533" s="84" t="s">
        <v>5957</v>
      </c>
      <c r="C533" s="84">
        <v>2</v>
      </c>
      <c r="D533" s="118">
        <v>0.0034354482336463508</v>
      </c>
      <c r="E533" s="118">
        <v>2.6344772701607315</v>
      </c>
      <c r="F533" s="84" t="s">
        <v>4553</v>
      </c>
      <c r="G533" s="84" t="b">
        <v>0</v>
      </c>
      <c r="H533" s="84" t="b">
        <v>0</v>
      </c>
      <c r="I533" s="84" t="b">
        <v>0</v>
      </c>
      <c r="J533" s="84" t="b">
        <v>0</v>
      </c>
      <c r="K533" s="84" t="b">
        <v>0</v>
      </c>
      <c r="L533" s="84" t="b">
        <v>0</v>
      </c>
    </row>
    <row r="534" spans="1:12" ht="15">
      <c r="A534" s="84" t="s">
        <v>5957</v>
      </c>
      <c r="B534" s="84" t="s">
        <v>5761</v>
      </c>
      <c r="C534" s="84">
        <v>2</v>
      </c>
      <c r="D534" s="118">
        <v>0.0034354482336463508</v>
      </c>
      <c r="E534" s="118">
        <v>2.4583860111050506</v>
      </c>
      <c r="F534" s="84" t="s">
        <v>4553</v>
      </c>
      <c r="G534" s="84" t="b">
        <v>0</v>
      </c>
      <c r="H534" s="84" t="b">
        <v>0</v>
      </c>
      <c r="I534" s="84" t="b">
        <v>0</v>
      </c>
      <c r="J534" s="84" t="b">
        <v>0</v>
      </c>
      <c r="K534" s="84" t="b">
        <v>0</v>
      </c>
      <c r="L534" s="84" t="b">
        <v>0</v>
      </c>
    </row>
    <row r="535" spans="1:12" ht="15">
      <c r="A535" s="84" t="s">
        <v>5761</v>
      </c>
      <c r="B535" s="84" t="s">
        <v>5958</v>
      </c>
      <c r="C535" s="84">
        <v>2</v>
      </c>
      <c r="D535" s="118">
        <v>0.0034354482336463508</v>
      </c>
      <c r="E535" s="118">
        <v>2.4583860111050506</v>
      </c>
      <c r="F535" s="84" t="s">
        <v>4553</v>
      </c>
      <c r="G535" s="84" t="b">
        <v>0</v>
      </c>
      <c r="H535" s="84" t="b">
        <v>0</v>
      </c>
      <c r="I535" s="84" t="b">
        <v>0</v>
      </c>
      <c r="J535" s="84" t="b">
        <v>0</v>
      </c>
      <c r="K535" s="84" t="b">
        <v>0</v>
      </c>
      <c r="L535" s="84" t="b">
        <v>0</v>
      </c>
    </row>
    <row r="536" spans="1:12" ht="15">
      <c r="A536" s="84" t="s">
        <v>5958</v>
      </c>
      <c r="B536" s="84" t="s">
        <v>951</v>
      </c>
      <c r="C536" s="84">
        <v>2</v>
      </c>
      <c r="D536" s="118">
        <v>0.0034354482336463508</v>
      </c>
      <c r="E536" s="118">
        <v>1.136166716371131</v>
      </c>
      <c r="F536" s="84" t="s">
        <v>4553</v>
      </c>
      <c r="G536" s="84" t="b">
        <v>0</v>
      </c>
      <c r="H536" s="84" t="b">
        <v>0</v>
      </c>
      <c r="I536" s="84" t="b">
        <v>0</v>
      </c>
      <c r="J536" s="84" t="b">
        <v>0</v>
      </c>
      <c r="K536" s="84" t="b">
        <v>0</v>
      </c>
      <c r="L536" s="84" t="b">
        <v>0</v>
      </c>
    </row>
    <row r="537" spans="1:12" ht="15">
      <c r="A537" s="84" t="s">
        <v>951</v>
      </c>
      <c r="B537" s="84" t="s">
        <v>5959</v>
      </c>
      <c r="C537" s="84">
        <v>2</v>
      </c>
      <c r="D537" s="118">
        <v>0.0034354482336463508</v>
      </c>
      <c r="E537" s="118">
        <v>1.0721844057042569</v>
      </c>
      <c r="F537" s="84" t="s">
        <v>4553</v>
      </c>
      <c r="G537" s="84" t="b">
        <v>0</v>
      </c>
      <c r="H537" s="84" t="b">
        <v>0</v>
      </c>
      <c r="I537" s="84" t="b">
        <v>0</v>
      </c>
      <c r="J537" s="84" t="b">
        <v>0</v>
      </c>
      <c r="K537" s="84" t="b">
        <v>0</v>
      </c>
      <c r="L537" s="84" t="b">
        <v>0</v>
      </c>
    </row>
    <row r="538" spans="1:12" ht="15">
      <c r="A538" s="84" t="s">
        <v>5553</v>
      </c>
      <c r="B538" s="84" t="s">
        <v>951</v>
      </c>
      <c r="C538" s="84">
        <v>2</v>
      </c>
      <c r="D538" s="118">
        <v>0.0034354482336463508</v>
      </c>
      <c r="E538" s="118">
        <v>0.8351367207071498</v>
      </c>
      <c r="F538" s="84" t="s">
        <v>4553</v>
      </c>
      <c r="G538" s="84" t="b">
        <v>0</v>
      </c>
      <c r="H538" s="84" t="b">
        <v>0</v>
      </c>
      <c r="I538" s="84" t="b">
        <v>0</v>
      </c>
      <c r="J538" s="84" t="b">
        <v>0</v>
      </c>
      <c r="K538" s="84" t="b">
        <v>0</v>
      </c>
      <c r="L538" s="84" t="b">
        <v>0</v>
      </c>
    </row>
    <row r="539" spans="1:12" ht="15">
      <c r="A539" s="84" t="s">
        <v>5937</v>
      </c>
      <c r="B539" s="84" t="s">
        <v>5938</v>
      </c>
      <c r="C539" s="84">
        <v>2</v>
      </c>
      <c r="D539" s="118">
        <v>0.0034354482336463508</v>
      </c>
      <c r="E539" s="118">
        <v>2.6344772701607315</v>
      </c>
      <c r="F539" s="84" t="s">
        <v>4553</v>
      </c>
      <c r="G539" s="84" t="b">
        <v>0</v>
      </c>
      <c r="H539" s="84" t="b">
        <v>0</v>
      </c>
      <c r="I539" s="84" t="b">
        <v>0</v>
      </c>
      <c r="J539" s="84" t="b">
        <v>0</v>
      </c>
      <c r="K539" s="84" t="b">
        <v>0</v>
      </c>
      <c r="L539" s="84" t="b">
        <v>0</v>
      </c>
    </row>
    <row r="540" spans="1:12" ht="15">
      <c r="A540" s="84" t="s">
        <v>5938</v>
      </c>
      <c r="B540" s="84" t="s">
        <v>951</v>
      </c>
      <c r="C540" s="84">
        <v>2</v>
      </c>
      <c r="D540" s="118">
        <v>0.0034354482336463508</v>
      </c>
      <c r="E540" s="118">
        <v>1.136166716371131</v>
      </c>
      <c r="F540" s="84" t="s">
        <v>4553</v>
      </c>
      <c r="G540" s="84" t="b">
        <v>0</v>
      </c>
      <c r="H540" s="84" t="b">
        <v>0</v>
      </c>
      <c r="I540" s="84" t="b">
        <v>0</v>
      </c>
      <c r="J540" s="84" t="b">
        <v>0</v>
      </c>
      <c r="K540" s="84" t="b">
        <v>0</v>
      </c>
      <c r="L540" s="84" t="b">
        <v>0</v>
      </c>
    </row>
    <row r="541" spans="1:12" ht="15">
      <c r="A541" s="84" t="s">
        <v>951</v>
      </c>
      <c r="B541" s="84" t="s">
        <v>5726</v>
      </c>
      <c r="C541" s="84">
        <v>2</v>
      </c>
      <c r="D541" s="118">
        <v>0.0034354482336463508</v>
      </c>
      <c r="E541" s="118">
        <v>1.0721844057042569</v>
      </c>
      <c r="F541" s="84" t="s">
        <v>4553</v>
      </c>
      <c r="G541" s="84" t="b">
        <v>0</v>
      </c>
      <c r="H541" s="84" t="b">
        <v>0</v>
      </c>
      <c r="I541" s="84" t="b">
        <v>0</v>
      </c>
      <c r="J541" s="84" t="b">
        <v>0</v>
      </c>
      <c r="K541" s="84" t="b">
        <v>0</v>
      </c>
      <c r="L541" s="84" t="b">
        <v>0</v>
      </c>
    </row>
    <row r="542" spans="1:12" ht="15">
      <c r="A542" s="84" t="s">
        <v>5726</v>
      </c>
      <c r="B542" s="84" t="s">
        <v>5939</v>
      </c>
      <c r="C542" s="84">
        <v>2</v>
      </c>
      <c r="D542" s="118">
        <v>0.0034354482336463508</v>
      </c>
      <c r="E542" s="118">
        <v>2.6344772701607315</v>
      </c>
      <c r="F542" s="84" t="s">
        <v>4553</v>
      </c>
      <c r="G542" s="84" t="b">
        <v>0</v>
      </c>
      <c r="H542" s="84" t="b">
        <v>0</v>
      </c>
      <c r="I542" s="84" t="b">
        <v>0</v>
      </c>
      <c r="J542" s="84" t="b">
        <v>0</v>
      </c>
      <c r="K542" s="84" t="b">
        <v>0</v>
      </c>
      <c r="L542" s="84" t="b">
        <v>0</v>
      </c>
    </row>
    <row r="543" spans="1:12" ht="15">
      <c r="A543" s="84" t="s">
        <v>5939</v>
      </c>
      <c r="B543" s="84" t="s">
        <v>5940</v>
      </c>
      <c r="C543" s="84">
        <v>2</v>
      </c>
      <c r="D543" s="118">
        <v>0.0034354482336463508</v>
      </c>
      <c r="E543" s="118">
        <v>2.6344772701607315</v>
      </c>
      <c r="F543" s="84" t="s">
        <v>4553</v>
      </c>
      <c r="G543" s="84" t="b">
        <v>0</v>
      </c>
      <c r="H543" s="84" t="b">
        <v>0</v>
      </c>
      <c r="I543" s="84" t="b">
        <v>0</v>
      </c>
      <c r="J543" s="84" t="b">
        <v>0</v>
      </c>
      <c r="K543" s="84" t="b">
        <v>0</v>
      </c>
      <c r="L543" s="84" t="b">
        <v>0</v>
      </c>
    </row>
    <row r="544" spans="1:12" ht="15">
      <c r="A544" s="84" t="s">
        <v>5940</v>
      </c>
      <c r="B544" s="84" t="s">
        <v>5941</v>
      </c>
      <c r="C544" s="84">
        <v>2</v>
      </c>
      <c r="D544" s="118">
        <v>0.0034354482336463508</v>
      </c>
      <c r="E544" s="118">
        <v>2.6344772701607315</v>
      </c>
      <c r="F544" s="84" t="s">
        <v>4553</v>
      </c>
      <c r="G544" s="84" t="b">
        <v>0</v>
      </c>
      <c r="H544" s="84" t="b">
        <v>0</v>
      </c>
      <c r="I544" s="84" t="b">
        <v>0</v>
      </c>
      <c r="J544" s="84" t="b">
        <v>0</v>
      </c>
      <c r="K544" s="84" t="b">
        <v>0</v>
      </c>
      <c r="L544" s="84" t="b">
        <v>0</v>
      </c>
    </row>
    <row r="545" spans="1:12" ht="15">
      <c r="A545" s="84" t="s">
        <v>5941</v>
      </c>
      <c r="B545" s="84" t="s">
        <v>5576</v>
      </c>
      <c r="C545" s="84">
        <v>2</v>
      </c>
      <c r="D545" s="118">
        <v>0.0034354482336463508</v>
      </c>
      <c r="E545" s="118">
        <v>2.236537261488694</v>
      </c>
      <c r="F545" s="84" t="s">
        <v>4553</v>
      </c>
      <c r="G545" s="84" t="b">
        <v>0</v>
      </c>
      <c r="H545" s="84" t="b">
        <v>0</v>
      </c>
      <c r="I545" s="84" t="b">
        <v>0</v>
      </c>
      <c r="J545" s="84" t="b">
        <v>0</v>
      </c>
      <c r="K545" s="84" t="b">
        <v>0</v>
      </c>
      <c r="L545" s="84" t="b">
        <v>0</v>
      </c>
    </row>
    <row r="546" spans="1:12" ht="15">
      <c r="A546" s="84" t="s">
        <v>5576</v>
      </c>
      <c r="B546" s="84" t="s">
        <v>5942</v>
      </c>
      <c r="C546" s="84">
        <v>2</v>
      </c>
      <c r="D546" s="118">
        <v>0.0034354482336463508</v>
      </c>
      <c r="E546" s="118">
        <v>2.236537261488694</v>
      </c>
      <c r="F546" s="84" t="s">
        <v>4553</v>
      </c>
      <c r="G546" s="84" t="b">
        <v>0</v>
      </c>
      <c r="H546" s="84" t="b">
        <v>0</v>
      </c>
      <c r="I546" s="84" t="b">
        <v>0</v>
      </c>
      <c r="J546" s="84" t="b">
        <v>0</v>
      </c>
      <c r="K546" s="84" t="b">
        <v>0</v>
      </c>
      <c r="L546" s="84" t="b">
        <v>0</v>
      </c>
    </row>
    <row r="547" spans="1:12" ht="15">
      <c r="A547" s="84" t="s">
        <v>5654</v>
      </c>
      <c r="B547" s="84" t="s">
        <v>951</v>
      </c>
      <c r="C547" s="84">
        <v>2</v>
      </c>
      <c r="D547" s="118">
        <v>0.0034354482336463508</v>
      </c>
      <c r="E547" s="118">
        <v>1.136166716371131</v>
      </c>
      <c r="F547" s="84" t="s">
        <v>4553</v>
      </c>
      <c r="G547" s="84" t="b">
        <v>0</v>
      </c>
      <c r="H547" s="84" t="b">
        <v>0</v>
      </c>
      <c r="I547" s="84" t="b">
        <v>0</v>
      </c>
      <c r="J547" s="84" t="b">
        <v>0</v>
      </c>
      <c r="K547" s="84" t="b">
        <v>0</v>
      </c>
      <c r="L547" s="84" t="b">
        <v>0</v>
      </c>
    </row>
    <row r="548" spans="1:12" ht="15">
      <c r="A548" s="84" t="s">
        <v>4790</v>
      </c>
      <c r="B548" s="84" t="s">
        <v>951</v>
      </c>
      <c r="C548" s="84">
        <v>2</v>
      </c>
      <c r="D548" s="118">
        <v>0.00407254875357012</v>
      </c>
      <c r="E548" s="118">
        <v>1.136166716371131</v>
      </c>
      <c r="F548" s="84" t="s">
        <v>4553</v>
      </c>
      <c r="G548" s="84" t="b">
        <v>0</v>
      </c>
      <c r="H548" s="84" t="b">
        <v>0</v>
      </c>
      <c r="I548" s="84" t="b">
        <v>0</v>
      </c>
      <c r="J548" s="84" t="b">
        <v>0</v>
      </c>
      <c r="K548" s="84" t="b">
        <v>0</v>
      </c>
      <c r="L548" s="84" t="b">
        <v>0</v>
      </c>
    </row>
    <row r="549" spans="1:12" ht="15">
      <c r="A549" s="84" t="s">
        <v>4703</v>
      </c>
      <c r="B549" s="84" t="s">
        <v>4749</v>
      </c>
      <c r="C549" s="84">
        <v>2</v>
      </c>
      <c r="D549" s="118">
        <v>0.0034354482336463508</v>
      </c>
      <c r="E549" s="118">
        <v>1.2542660284491256</v>
      </c>
      <c r="F549" s="84" t="s">
        <v>4553</v>
      </c>
      <c r="G549" s="84" t="b">
        <v>0</v>
      </c>
      <c r="H549" s="84" t="b">
        <v>0</v>
      </c>
      <c r="I549" s="84" t="b">
        <v>0</v>
      </c>
      <c r="J549" s="84" t="b">
        <v>0</v>
      </c>
      <c r="K549" s="84" t="b">
        <v>0</v>
      </c>
      <c r="L549" s="84" t="b">
        <v>0</v>
      </c>
    </row>
    <row r="550" spans="1:12" ht="15">
      <c r="A550" s="84" t="s">
        <v>5886</v>
      </c>
      <c r="B550" s="84" t="s">
        <v>4740</v>
      </c>
      <c r="C550" s="84">
        <v>2</v>
      </c>
      <c r="D550" s="118">
        <v>0.00407254875357012</v>
      </c>
      <c r="E550" s="118">
        <v>1.821563913517876</v>
      </c>
      <c r="F550" s="84" t="s">
        <v>4553</v>
      </c>
      <c r="G550" s="84" t="b">
        <v>0</v>
      </c>
      <c r="H550" s="84" t="b">
        <v>0</v>
      </c>
      <c r="I550" s="84" t="b">
        <v>0</v>
      </c>
      <c r="J550" s="84" t="b">
        <v>0</v>
      </c>
      <c r="K550" s="84" t="b">
        <v>0</v>
      </c>
      <c r="L550" s="84" t="b">
        <v>0</v>
      </c>
    </row>
    <row r="551" spans="1:12" ht="15">
      <c r="A551" s="84" t="s">
        <v>5695</v>
      </c>
      <c r="B551" s="84" t="s">
        <v>5810</v>
      </c>
      <c r="C551" s="84">
        <v>2</v>
      </c>
      <c r="D551" s="118">
        <v>0.00407254875357012</v>
      </c>
      <c r="E551" s="118">
        <v>2.4583860111050506</v>
      </c>
      <c r="F551" s="84" t="s">
        <v>4553</v>
      </c>
      <c r="G551" s="84" t="b">
        <v>0</v>
      </c>
      <c r="H551" s="84" t="b">
        <v>0</v>
      </c>
      <c r="I551" s="84" t="b">
        <v>0</v>
      </c>
      <c r="J551" s="84" t="b">
        <v>0</v>
      </c>
      <c r="K551" s="84" t="b">
        <v>0</v>
      </c>
      <c r="L551" s="84" t="b">
        <v>0</v>
      </c>
    </row>
    <row r="552" spans="1:12" ht="15">
      <c r="A552" s="84" t="s">
        <v>477</v>
      </c>
      <c r="B552" s="84" t="s">
        <v>476</v>
      </c>
      <c r="C552" s="84">
        <v>3</v>
      </c>
      <c r="D552" s="118">
        <v>0.004558535951021021</v>
      </c>
      <c r="E552" s="118">
        <v>1.5471591213274176</v>
      </c>
      <c r="F552" s="84" t="s">
        <v>4554</v>
      </c>
      <c r="G552" s="84" t="b">
        <v>0</v>
      </c>
      <c r="H552" s="84" t="b">
        <v>0</v>
      </c>
      <c r="I552" s="84" t="b">
        <v>0</v>
      </c>
      <c r="J552" s="84" t="b">
        <v>0</v>
      </c>
      <c r="K552" s="84" t="b">
        <v>0</v>
      </c>
      <c r="L552" s="84" t="b">
        <v>0</v>
      </c>
    </row>
    <row r="553" spans="1:12" ht="15">
      <c r="A553" s="84" t="s">
        <v>476</v>
      </c>
      <c r="B553" s="84" t="s">
        <v>475</v>
      </c>
      <c r="C553" s="84">
        <v>2</v>
      </c>
      <c r="D553" s="118">
        <v>0.005451232995507364</v>
      </c>
      <c r="E553" s="118">
        <v>1.5471591213274176</v>
      </c>
      <c r="F553" s="84" t="s">
        <v>4554</v>
      </c>
      <c r="G553" s="84" t="b">
        <v>0</v>
      </c>
      <c r="H553" s="84" t="b">
        <v>0</v>
      </c>
      <c r="I553" s="84" t="b">
        <v>0</v>
      </c>
      <c r="J553" s="84" t="b">
        <v>0</v>
      </c>
      <c r="K553" s="84" t="b">
        <v>0</v>
      </c>
      <c r="L553" s="84" t="b">
        <v>0</v>
      </c>
    </row>
    <row r="554" spans="1:12" ht="15">
      <c r="A554" s="84" t="s">
        <v>475</v>
      </c>
      <c r="B554" s="84" t="s">
        <v>474</v>
      </c>
      <c r="C554" s="84">
        <v>2</v>
      </c>
      <c r="D554" s="118">
        <v>0.005451232995507364</v>
      </c>
      <c r="E554" s="118">
        <v>1.8481891169913987</v>
      </c>
      <c r="F554" s="84" t="s">
        <v>4554</v>
      </c>
      <c r="G554" s="84" t="b">
        <v>0</v>
      </c>
      <c r="H554" s="84" t="b">
        <v>0</v>
      </c>
      <c r="I554" s="84" t="b">
        <v>0</v>
      </c>
      <c r="J554" s="84" t="b">
        <v>0</v>
      </c>
      <c r="K554" s="84" t="b">
        <v>0</v>
      </c>
      <c r="L554" s="84" t="b">
        <v>0</v>
      </c>
    </row>
    <row r="555" spans="1:12" ht="15">
      <c r="A555" s="84" t="s">
        <v>474</v>
      </c>
      <c r="B555" s="84" t="s">
        <v>473</v>
      </c>
      <c r="C555" s="84">
        <v>2</v>
      </c>
      <c r="D555" s="118">
        <v>0.005451232995507364</v>
      </c>
      <c r="E555" s="118">
        <v>1.8481891169913987</v>
      </c>
      <c r="F555" s="84" t="s">
        <v>4554</v>
      </c>
      <c r="G555" s="84" t="b">
        <v>0</v>
      </c>
      <c r="H555" s="84" t="b">
        <v>0</v>
      </c>
      <c r="I555" s="84" t="b">
        <v>0</v>
      </c>
      <c r="J555" s="84" t="b">
        <v>0</v>
      </c>
      <c r="K555" s="84" t="b">
        <v>0</v>
      </c>
      <c r="L555" s="84" t="b">
        <v>0</v>
      </c>
    </row>
    <row r="556" spans="1:12" ht="15">
      <c r="A556" s="84" t="s">
        <v>473</v>
      </c>
      <c r="B556" s="84" t="s">
        <v>472</v>
      </c>
      <c r="C556" s="84">
        <v>2</v>
      </c>
      <c r="D556" s="118">
        <v>0.005451232995507364</v>
      </c>
      <c r="E556" s="118">
        <v>1.8481891169913987</v>
      </c>
      <c r="F556" s="84" t="s">
        <v>4554</v>
      </c>
      <c r="G556" s="84" t="b">
        <v>0</v>
      </c>
      <c r="H556" s="84" t="b">
        <v>0</v>
      </c>
      <c r="I556" s="84" t="b">
        <v>0</v>
      </c>
      <c r="J556" s="84" t="b">
        <v>0</v>
      </c>
      <c r="K556" s="84" t="b">
        <v>0</v>
      </c>
      <c r="L556" s="84" t="b">
        <v>0</v>
      </c>
    </row>
    <row r="557" spans="1:12" ht="15">
      <c r="A557" s="84" t="s">
        <v>472</v>
      </c>
      <c r="B557" s="84" t="s">
        <v>471</v>
      </c>
      <c r="C557" s="84">
        <v>2</v>
      </c>
      <c r="D557" s="118">
        <v>0.005451232995507364</v>
      </c>
      <c r="E557" s="118">
        <v>1.8481891169913987</v>
      </c>
      <c r="F557" s="84" t="s">
        <v>4554</v>
      </c>
      <c r="G557" s="84" t="b">
        <v>0</v>
      </c>
      <c r="H557" s="84" t="b">
        <v>0</v>
      </c>
      <c r="I557" s="84" t="b">
        <v>0</v>
      </c>
      <c r="J557" s="84" t="b">
        <v>0</v>
      </c>
      <c r="K557" s="84" t="b">
        <v>0</v>
      </c>
      <c r="L557" s="84" t="b">
        <v>0</v>
      </c>
    </row>
    <row r="558" spans="1:12" ht="15">
      <c r="A558" s="84" t="s">
        <v>471</v>
      </c>
      <c r="B558" s="84" t="s">
        <v>470</v>
      </c>
      <c r="C558" s="84">
        <v>2</v>
      </c>
      <c r="D558" s="118">
        <v>0.005451232995507364</v>
      </c>
      <c r="E558" s="118">
        <v>1.8481891169913987</v>
      </c>
      <c r="F558" s="84" t="s">
        <v>4554</v>
      </c>
      <c r="G558" s="84" t="b">
        <v>0</v>
      </c>
      <c r="H558" s="84" t="b">
        <v>0</v>
      </c>
      <c r="I558" s="84" t="b">
        <v>0</v>
      </c>
      <c r="J558" s="84" t="b">
        <v>0</v>
      </c>
      <c r="K558" s="84" t="b">
        <v>0</v>
      </c>
      <c r="L558" s="84" t="b">
        <v>0</v>
      </c>
    </row>
    <row r="559" spans="1:12" ht="15">
      <c r="A559" s="84" t="s">
        <v>470</v>
      </c>
      <c r="B559" s="84" t="s">
        <v>469</v>
      </c>
      <c r="C559" s="84">
        <v>2</v>
      </c>
      <c r="D559" s="118">
        <v>0.005451232995507364</v>
      </c>
      <c r="E559" s="118">
        <v>1.8481891169913987</v>
      </c>
      <c r="F559" s="84" t="s">
        <v>4554</v>
      </c>
      <c r="G559" s="84" t="b">
        <v>0</v>
      </c>
      <c r="H559" s="84" t="b">
        <v>0</v>
      </c>
      <c r="I559" s="84" t="b">
        <v>0</v>
      </c>
      <c r="J559" s="84" t="b">
        <v>0</v>
      </c>
      <c r="K559" s="84" t="b">
        <v>0</v>
      </c>
      <c r="L559" s="84" t="b">
        <v>0</v>
      </c>
    </row>
    <row r="560" spans="1:12" ht="15">
      <c r="A560" s="84" t="s">
        <v>4752</v>
      </c>
      <c r="B560" s="84" t="s">
        <v>5800</v>
      </c>
      <c r="C560" s="84">
        <v>2</v>
      </c>
      <c r="D560" s="118">
        <v>0.005451232995507364</v>
      </c>
      <c r="E560" s="118">
        <v>1.8481891169913987</v>
      </c>
      <c r="F560" s="84" t="s">
        <v>4554</v>
      </c>
      <c r="G560" s="84" t="b">
        <v>0</v>
      </c>
      <c r="H560" s="84" t="b">
        <v>0</v>
      </c>
      <c r="I560" s="84" t="b">
        <v>0</v>
      </c>
      <c r="J560" s="84" t="b">
        <v>0</v>
      </c>
      <c r="K560" s="84" t="b">
        <v>0</v>
      </c>
      <c r="L560" s="84" t="b">
        <v>0</v>
      </c>
    </row>
    <row r="561" spans="1:12" ht="15">
      <c r="A561" s="84" t="s">
        <v>4758</v>
      </c>
      <c r="B561" s="84" t="s">
        <v>951</v>
      </c>
      <c r="C561" s="84">
        <v>17</v>
      </c>
      <c r="D561" s="118">
        <v>0</v>
      </c>
      <c r="E561" s="118">
        <v>1.0224041096016192</v>
      </c>
      <c r="F561" s="84" t="s">
        <v>4555</v>
      </c>
      <c r="G561" s="84" t="b">
        <v>1</v>
      </c>
      <c r="H561" s="84" t="b">
        <v>0</v>
      </c>
      <c r="I561" s="84" t="b">
        <v>0</v>
      </c>
      <c r="J561" s="84" t="b">
        <v>0</v>
      </c>
      <c r="K561" s="84" t="b">
        <v>0</v>
      </c>
      <c r="L561" s="84" t="b">
        <v>0</v>
      </c>
    </row>
    <row r="562" spans="1:12" ht="15">
      <c r="A562" s="84" t="s">
        <v>4759</v>
      </c>
      <c r="B562" s="84" t="s">
        <v>4758</v>
      </c>
      <c r="C562" s="84">
        <v>11</v>
      </c>
      <c r="D562" s="118">
        <v>0.010610298971533356</v>
      </c>
      <c r="E562" s="118">
        <v>1.0224041096016192</v>
      </c>
      <c r="F562" s="84" t="s">
        <v>4555</v>
      </c>
      <c r="G562" s="84" t="b">
        <v>0</v>
      </c>
      <c r="H562" s="84" t="b">
        <v>0</v>
      </c>
      <c r="I562" s="84" t="b">
        <v>0</v>
      </c>
      <c r="J562" s="84" t="b">
        <v>1</v>
      </c>
      <c r="K562" s="84" t="b">
        <v>0</v>
      </c>
      <c r="L562" s="84" t="b">
        <v>0</v>
      </c>
    </row>
    <row r="563" spans="1:12" ht="15">
      <c r="A563" s="84" t="s">
        <v>951</v>
      </c>
      <c r="B563" s="84" t="s">
        <v>4760</v>
      </c>
      <c r="C563" s="84">
        <v>11</v>
      </c>
      <c r="D563" s="118">
        <v>0.010610298971533356</v>
      </c>
      <c r="E563" s="118">
        <v>1.0224041096016192</v>
      </c>
      <c r="F563" s="84" t="s">
        <v>4555</v>
      </c>
      <c r="G563" s="84" t="b">
        <v>0</v>
      </c>
      <c r="H563" s="84" t="b">
        <v>0</v>
      </c>
      <c r="I563" s="84" t="b">
        <v>0</v>
      </c>
      <c r="J563" s="84" t="b">
        <v>0</v>
      </c>
      <c r="K563" s="84" t="b">
        <v>1</v>
      </c>
      <c r="L563" s="84" t="b">
        <v>0</v>
      </c>
    </row>
    <row r="564" spans="1:12" ht="15">
      <c r="A564" s="84" t="s">
        <v>4760</v>
      </c>
      <c r="B564" s="84" t="s">
        <v>4761</v>
      </c>
      <c r="C564" s="84">
        <v>11</v>
      </c>
      <c r="D564" s="118">
        <v>0.010610298971533356</v>
      </c>
      <c r="E564" s="118">
        <v>1.2114603458216682</v>
      </c>
      <c r="F564" s="84" t="s">
        <v>4555</v>
      </c>
      <c r="G564" s="84" t="b">
        <v>0</v>
      </c>
      <c r="H564" s="84" t="b">
        <v>1</v>
      </c>
      <c r="I564" s="84" t="b">
        <v>0</v>
      </c>
      <c r="J564" s="84" t="b">
        <v>0</v>
      </c>
      <c r="K564" s="84" t="b">
        <v>0</v>
      </c>
      <c r="L564" s="84" t="b">
        <v>0</v>
      </c>
    </row>
    <row r="565" spans="1:12" ht="15">
      <c r="A565" s="84" t="s">
        <v>4761</v>
      </c>
      <c r="B565" s="84" t="s">
        <v>4762</v>
      </c>
      <c r="C565" s="84">
        <v>11</v>
      </c>
      <c r="D565" s="118">
        <v>0.010610298971533356</v>
      </c>
      <c r="E565" s="118">
        <v>1.2114603458216682</v>
      </c>
      <c r="F565" s="84" t="s">
        <v>4555</v>
      </c>
      <c r="G565" s="84" t="b">
        <v>0</v>
      </c>
      <c r="H565" s="84" t="b">
        <v>0</v>
      </c>
      <c r="I565" s="84" t="b">
        <v>0</v>
      </c>
      <c r="J565" s="84" t="b">
        <v>0</v>
      </c>
      <c r="K565" s="84" t="b">
        <v>0</v>
      </c>
      <c r="L565" s="84" t="b">
        <v>0</v>
      </c>
    </row>
    <row r="566" spans="1:12" ht="15">
      <c r="A566" s="84" t="s">
        <v>4762</v>
      </c>
      <c r="B566" s="84" t="s">
        <v>4763</v>
      </c>
      <c r="C566" s="84">
        <v>11</v>
      </c>
      <c r="D566" s="118">
        <v>0.010610298971533356</v>
      </c>
      <c r="E566" s="118">
        <v>1.2114603458216682</v>
      </c>
      <c r="F566" s="84" t="s">
        <v>4555</v>
      </c>
      <c r="G566" s="84" t="b">
        <v>0</v>
      </c>
      <c r="H566" s="84" t="b">
        <v>0</v>
      </c>
      <c r="I566" s="84" t="b">
        <v>0</v>
      </c>
      <c r="J566" s="84" t="b">
        <v>1</v>
      </c>
      <c r="K566" s="84" t="b">
        <v>0</v>
      </c>
      <c r="L566" s="84" t="b">
        <v>0</v>
      </c>
    </row>
    <row r="567" spans="1:12" ht="15">
      <c r="A567" s="84" t="s">
        <v>4763</v>
      </c>
      <c r="B567" s="84" t="s">
        <v>4764</v>
      </c>
      <c r="C567" s="84">
        <v>11</v>
      </c>
      <c r="D567" s="118">
        <v>0.010610298971533356</v>
      </c>
      <c r="E567" s="118">
        <v>1.2114603458216682</v>
      </c>
      <c r="F567" s="84" t="s">
        <v>4555</v>
      </c>
      <c r="G567" s="84" t="b">
        <v>1</v>
      </c>
      <c r="H567" s="84" t="b">
        <v>0</v>
      </c>
      <c r="I567" s="84" t="b">
        <v>0</v>
      </c>
      <c r="J567" s="84" t="b">
        <v>0</v>
      </c>
      <c r="K567" s="84" t="b">
        <v>0</v>
      </c>
      <c r="L567" s="84" t="b">
        <v>0</v>
      </c>
    </row>
    <row r="568" spans="1:12" ht="15">
      <c r="A568" s="84" t="s">
        <v>4764</v>
      </c>
      <c r="B568" s="84" t="s">
        <v>4742</v>
      </c>
      <c r="C568" s="84">
        <v>11</v>
      </c>
      <c r="D568" s="118">
        <v>0.010610298971533356</v>
      </c>
      <c r="E568" s="118">
        <v>1.2114603458216682</v>
      </c>
      <c r="F568" s="84" t="s">
        <v>4555</v>
      </c>
      <c r="G568" s="84" t="b">
        <v>0</v>
      </c>
      <c r="H568" s="84" t="b">
        <v>0</v>
      </c>
      <c r="I568" s="84" t="b">
        <v>0</v>
      </c>
      <c r="J568" s="84" t="b">
        <v>0</v>
      </c>
      <c r="K568" s="84" t="b">
        <v>0</v>
      </c>
      <c r="L568" s="84" t="b">
        <v>0</v>
      </c>
    </row>
    <row r="569" spans="1:12" ht="15">
      <c r="A569" s="84" t="s">
        <v>4742</v>
      </c>
      <c r="B569" s="84" t="s">
        <v>5556</v>
      </c>
      <c r="C569" s="84">
        <v>11</v>
      </c>
      <c r="D569" s="118">
        <v>0.010610298971533356</v>
      </c>
      <c r="E569" s="118">
        <v>1.2114603458216682</v>
      </c>
      <c r="F569" s="84" t="s">
        <v>4555</v>
      </c>
      <c r="G569" s="84" t="b">
        <v>0</v>
      </c>
      <c r="H569" s="84" t="b">
        <v>0</v>
      </c>
      <c r="I569" s="84" t="b">
        <v>0</v>
      </c>
      <c r="J569" s="84" t="b">
        <v>0</v>
      </c>
      <c r="K569" s="84" t="b">
        <v>0</v>
      </c>
      <c r="L569" s="84" t="b">
        <v>0</v>
      </c>
    </row>
    <row r="570" spans="1:12" ht="15">
      <c r="A570" s="84" t="s">
        <v>5556</v>
      </c>
      <c r="B570" s="84" t="s">
        <v>5558</v>
      </c>
      <c r="C570" s="84">
        <v>11</v>
      </c>
      <c r="D570" s="118">
        <v>0.010610298971533356</v>
      </c>
      <c r="E570" s="118">
        <v>1.2114603458216682</v>
      </c>
      <c r="F570" s="84" t="s">
        <v>4555</v>
      </c>
      <c r="G570" s="84" t="b">
        <v>0</v>
      </c>
      <c r="H570" s="84" t="b">
        <v>0</v>
      </c>
      <c r="I570" s="84" t="b">
        <v>0</v>
      </c>
      <c r="J570" s="84" t="b">
        <v>0</v>
      </c>
      <c r="K570" s="84" t="b">
        <v>0</v>
      </c>
      <c r="L570" s="84" t="b">
        <v>0</v>
      </c>
    </row>
    <row r="571" spans="1:12" ht="15">
      <c r="A571" s="84" t="s">
        <v>5558</v>
      </c>
      <c r="B571" s="84" t="s">
        <v>373</v>
      </c>
      <c r="C571" s="84">
        <v>11</v>
      </c>
      <c r="D571" s="118">
        <v>0.010610298971533356</v>
      </c>
      <c r="E571" s="118">
        <v>1.2114603458216682</v>
      </c>
      <c r="F571" s="84" t="s">
        <v>4555</v>
      </c>
      <c r="G571" s="84" t="b">
        <v>0</v>
      </c>
      <c r="H571" s="84" t="b">
        <v>0</v>
      </c>
      <c r="I571" s="84" t="b">
        <v>0</v>
      </c>
      <c r="J571" s="84" t="b">
        <v>0</v>
      </c>
      <c r="K571" s="84" t="b">
        <v>0</v>
      </c>
      <c r="L571" s="84" t="b">
        <v>0</v>
      </c>
    </row>
    <row r="572" spans="1:12" ht="15">
      <c r="A572" s="84" t="s">
        <v>372</v>
      </c>
      <c r="B572" s="84" t="s">
        <v>4759</v>
      </c>
      <c r="C572" s="84">
        <v>10</v>
      </c>
      <c r="D572" s="118">
        <v>0.011757598029503772</v>
      </c>
      <c r="E572" s="118">
        <v>1.2528530309798933</v>
      </c>
      <c r="F572" s="84" t="s">
        <v>4555</v>
      </c>
      <c r="G572" s="84" t="b">
        <v>0</v>
      </c>
      <c r="H572" s="84" t="b">
        <v>0</v>
      </c>
      <c r="I572" s="84" t="b">
        <v>0</v>
      </c>
      <c r="J572" s="84" t="b">
        <v>0</v>
      </c>
      <c r="K572" s="84" t="b">
        <v>0</v>
      </c>
      <c r="L572" s="84" t="b">
        <v>0</v>
      </c>
    </row>
    <row r="573" spans="1:12" ht="15">
      <c r="A573" s="84" t="s">
        <v>5585</v>
      </c>
      <c r="B573" s="84" t="s">
        <v>5586</v>
      </c>
      <c r="C573" s="84">
        <v>6</v>
      </c>
      <c r="D573" s="118">
        <v>0.013845847071264192</v>
      </c>
      <c r="E573" s="118">
        <v>1.4747017805962495</v>
      </c>
      <c r="F573" s="84" t="s">
        <v>4555</v>
      </c>
      <c r="G573" s="84" t="b">
        <v>0</v>
      </c>
      <c r="H573" s="84" t="b">
        <v>0</v>
      </c>
      <c r="I573" s="84" t="b">
        <v>0</v>
      </c>
      <c r="J573" s="84" t="b">
        <v>0</v>
      </c>
      <c r="K573" s="84" t="b">
        <v>0</v>
      </c>
      <c r="L573" s="84" t="b">
        <v>0</v>
      </c>
    </row>
    <row r="574" spans="1:12" ht="15">
      <c r="A574" s="84" t="s">
        <v>5586</v>
      </c>
      <c r="B574" s="84" t="s">
        <v>5569</v>
      </c>
      <c r="C574" s="84">
        <v>6</v>
      </c>
      <c r="D574" s="118">
        <v>0.013845847071264192</v>
      </c>
      <c r="E574" s="118">
        <v>1.4747017805962495</v>
      </c>
      <c r="F574" s="84" t="s">
        <v>4555</v>
      </c>
      <c r="G574" s="84" t="b">
        <v>0</v>
      </c>
      <c r="H574" s="84" t="b">
        <v>0</v>
      </c>
      <c r="I574" s="84" t="b">
        <v>0</v>
      </c>
      <c r="J574" s="84" t="b">
        <v>0</v>
      </c>
      <c r="K574" s="84" t="b">
        <v>0</v>
      </c>
      <c r="L574" s="84" t="b">
        <v>0</v>
      </c>
    </row>
    <row r="575" spans="1:12" ht="15">
      <c r="A575" s="84" t="s">
        <v>5569</v>
      </c>
      <c r="B575" s="84" t="s">
        <v>5566</v>
      </c>
      <c r="C575" s="84">
        <v>6</v>
      </c>
      <c r="D575" s="118">
        <v>0.013845847071264192</v>
      </c>
      <c r="E575" s="118">
        <v>1.4747017805962495</v>
      </c>
      <c r="F575" s="84" t="s">
        <v>4555</v>
      </c>
      <c r="G575" s="84" t="b">
        <v>0</v>
      </c>
      <c r="H575" s="84" t="b">
        <v>0</v>
      </c>
      <c r="I575" s="84" t="b">
        <v>0</v>
      </c>
      <c r="J575" s="84" t="b">
        <v>0</v>
      </c>
      <c r="K575" s="84" t="b">
        <v>0</v>
      </c>
      <c r="L575" s="84" t="b">
        <v>0</v>
      </c>
    </row>
    <row r="576" spans="1:12" ht="15">
      <c r="A576" s="84" t="s">
        <v>5566</v>
      </c>
      <c r="B576" s="84" t="s">
        <v>4758</v>
      </c>
      <c r="C576" s="84">
        <v>6</v>
      </c>
      <c r="D576" s="118">
        <v>0.013845847071264192</v>
      </c>
      <c r="E576" s="118">
        <v>1.0224041096016192</v>
      </c>
      <c r="F576" s="84" t="s">
        <v>4555</v>
      </c>
      <c r="G576" s="84" t="b">
        <v>0</v>
      </c>
      <c r="H576" s="84" t="b">
        <v>0</v>
      </c>
      <c r="I576" s="84" t="b">
        <v>0</v>
      </c>
      <c r="J576" s="84" t="b">
        <v>1</v>
      </c>
      <c r="K576" s="84" t="b">
        <v>0</v>
      </c>
      <c r="L576" s="84" t="b">
        <v>0</v>
      </c>
    </row>
    <row r="577" spans="1:12" ht="15">
      <c r="A577" s="84" t="s">
        <v>951</v>
      </c>
      <c r="B577" s="84" t="s">
        <v>372</v>
      </c>
      <c r="C577" s="84">
        <v>6</v>
      </c>
      <c r="D577" s="118">
        <v>0.013845847071264192</v>
      </c>
      <c r="E577" s="118">
        <v>1.0224041096016192</v>
      </c>
      <c r="F577" s="84" t="s">
        <v>4555</v>
      </c>
      <c r="G577" s="84" t="b">
        <v>0</v>
      </c>
      <c r="H577" s="84" t="b">
        <v>0</v>
      </c>
      <c r="I577" s="84" t="b">
        <v>0</v>
      </c>
      <c r="J577" s="84" t="b">
        <v>0</v>
      </c>
      <c r="K577" s="84" t="b">
        <v>0</v>
      </c>
      <c r="L577" s="84" t="b">
        <v>0</v>
      </c>
    </row>
    <row r="578" spans="1:12" ht="15">
      <c r="A578" s="84" t="s">
        <v>373</v>
      </c>
      <c r="B578" s="84" t="s">
        <v>5585</v>
      </c>
      <c r="C578" s="84">
        <v>4</v>
      </c>
      <c r="D578" s="118">
        <v>0.012824263878577784</v>
      </c>
      <c r="E578" s="118">
        <v>1.5538830266438743</v>
      </c>
      <c r="F578" s="84" t="s">
        <v>4555</v>
      </c>
      <c r="G578" s="84" t="b">
        <v>0</v>
      </c>
      <c r="H578" s="84" t="b">
        <v>0</v>
      </c>
      <c r="I578" s="84" t="b">
        <v>0</v>
      </c>
      <c r="J578" s="84" t="b">
        <v>0</v>
      </c>
      <c r="K578" s="84" t="b">
        <v>0</v>
      </c>
      <c r="L578" s="84" t="b">
        <v>0</v>
      </c>
    </row>
    <row r="579" spans="1:12" ht="15">
      <c r="A579" s="84" t="s">
        <v>4769</v>
      </c>
      <c r="B579" s="84" t="s">
        <v>4766</v>
      </c>
      <c r="C579" s="84">
        <v>4</v>
      </c>
      <c r="D579" s="118">
        <v>0.014449439791871096</v>
      </c>
      <c r="E579" s="118">
        <v>0.9339039344061633</v>
      </c>
      <c r="F579" s="84" t="s">
        <v>4556</v>
      </c>
      <c r="G579" s="84" t="b">
        <v>0</v>
      </c>
      <c r="H579" s="84" t="b">
        <v>0</v>
      </c>
      <c r="I579" s="84" t="b">
        <v>0</v>
      </c>
      <c r="J579" s="84" t="b">
        <v>0</v>
      </c>
      <c r="K579" s="84" t="b">
        <v>0</v>
      </c>
      <c r="L579" s="84" t="b">
        <v>0</v>
      </c>
    </row>
    <row r="580" spans="1:12" ht="15">
      <c r="A580" s="84" t="s">
        <v>5841</v>
      </c>
      <c r="B580" s="84" t="s">
        <v>4770</v>
      </c>
      <c r="C580" s="84">
        <v>2</v>
      </c>
      <c r="D580" s="118">
        <v>0.009632959861247398</v>
      </c>
      <c r="E580" s="118">
        <v>1.738384123512156</v>
      </c>
      <c r="F580" s="84" t="s">
        <v>4556</v>
      </c>
      <c r="G580" s="84" t="b">
        <v>0</v>
      </c>
      <c r="H580" s="84" t="b">
        <v>0</v>
      </c>
      <c r="I580" s="84" t="b">
        <v>0</v>
      </c>
      <c r="J580" s="84" t="b">
        <v>0</v>
      </c>
      <c r="K580" s="84" t="b">
        <v>0</v>
      </c>
      <c r="L580" s="84" t="b">
        <v>0</v>
      </c>
    </row>
    <row r="581" spans="1:12" ht="15">
      <c r="A581" s="84" t="s">
        <v>4770</v>
      </c>
      <c r="B581" s="84" t="s">
        <v>5700</v>
      </c>
      <c r="C581" s="84">
        <v>2</v>
      </c>
      <c r="D581" s="118">
        <v>0.009632959861247398</v>
      </c>
      <c r="E581" s="118">
        <v>1.738384123512156</v>
      </c>
      <c r="F581" s="84" t="s">
        <v>4556</v>
      </c>
      <c r="G581" s="84" t="b">
        <v>0</v>
      </c>
      <c r="H581" s="84" t="b">
        <v>0</v>
      </c>
      <c r="I581" s="84" t="b">
        <v>0</v>
      </c>
      <c r="J581" s="84" t="b">
        <v>0</v>
      </c>
      <c r="K581" s="84" t="b">
        <v>0</v>
      </c>
      <c r="L581" s="84" t="b">
        <v>0</v>
      </c>
    </row>
    <row r="582" spans="1:12" ht="15">
      <c r="A582" s="84" t="s">
        <v>5700</v>
      </c>
      <c r="B582" s="84" t="s">
        <v>5716</v>
      </c>
      <c r="C582" s="84">
        <v>2</v>
      </c>
      <c r="D582" s="118">
        <v>0.009632959861247398</v>
      </c>
      <c r="E582" s="118">
        <v>2.0394141191761372</v>
      </c>
      <c r="F582" s="84" t="s">
        <v>4556</v>
      </c>
      <c r="G582" s="84" t="b">
        <v>0</v>
      </c>
      <c r="H582" s="84" t="b">
        <v>0</v>
      </c>
      <c r="I582" s="84" t="b">
        <v>0</v>
      </c>
      <c r="J582" s="84" t="b">
        <v>0</v>
      </c>
      <c r="K582" s="84" t="b">
        <v>0</v>
      </c>
      <c r="L582" s="84" t="b">
        <v>0</v>
      </c>
    </row>
    <row r="583" spans="1:12" ht="15">
      <c r="A583" s="84" t="s">
        <v>5716</v>
      </c>
      <c r="B583" s="84" t="s">
        <v>4768</v>
      </c>
      <c r="C583" s="84">
        <v>2</v>
      </c>
      <c r="D583" s="118">
        <v>0.009632959861247398</v>
      </c>
      <c r="E583" s="118">
        <v>1.6414741105040995</v>
      </c>
      <c r="F583" s="84" t="s">
        <v>4556</v>
      </c>
      <c r="G583" s="84" t="b">
        <v>0</v>
      </c>
      <c r="H583" s="84" t="b">
        <v>0</v>
      </c>
      <c r="I583" s="84" t="b">
        <v>0</v>
      </c>
      <c r="J583" s="84" t="b">
        <v>0</v>
      </c>
      <c r="K583" s="84" t="b">
        <v>0</v>
      </c>
      <c r="L583" s="84" t="b">
        <v>0</v>
      </c>
    </row>
    <row r="584" spans="1:12" ht="15">
      <c r="A584" s="84" t="s">
        <v>4768</v>
      </c>
      <c r="B584" s="84" t="s">
        <v>5842</v>
      </c>
      <c r="C584" s="84">
        <v>2</v>
      </c>
      <c r="D584" s="118">
        <v>0.009632959861247398</v>
      </c>
      <c r="E584" s="118">
        <v>1.5622928644564749</v>
      </c>
      <c r="F584" s="84" t="s">
        <v>4556</v>
      </c>
      <c r="G584" s="84" t="b">
        <v>0</v>
      </c>
      <c r="H584" s="84" t="b">
        <v>0</v>
      </c>
      <c r="I584" s="84" t="b">
        <v>0</v>
      </c>
      <c r="J584" s="84" t="b">
        <v>0</v>
      </c>
      <c r="K584" s="84" t="b">
        <v>0</v>
      </c>
      <c r="L584" s="84" t="b">
        <v>0</v>
      </c>
    </row>
    <row r="585" spans="1:12" ht="15">
      <c r="A585" s="84" t="s">
        <v>5842</v>
      </c>
      <c r="B585" s="84" t="s">
        <v>5843</v>
      </c>
      <c r="C585" s="84">
        <v>2</v>
      </c>
      <c r="D585" s="118">
        <v>0.009632959861247398</v>
      </c>
      <c r="E585" s="118">
        <v>2.0394141191761372</v>
      </c>
      <c r="F585" s="84" t="s">
        <v>4556</v>
      </c>
      <c r="G585" s="84" t="b">
        <v>0</v>
      </c>
      <c r="H585" s="84" t="b">
        <v>0</v>
      </c>
      <c r="I585" s="84" t="b">
        <v>0</v>
      </c>
      <c r="J585" s="84" t="b">
        <v>0</v>
      </c>
      <c r="K585" s="84" t="b">
        <v>0</v>
      </c>
      <c r="L585" s="84" t="b">
        <v>0</v>
      </c>
    </row>
    <row r="586" spans="1:12" ht="15">
      <c r="A586" s="84" t="s">
        <v>5843</v>
      </c>
      <c r="B586" s="84" t="s">
        <v>5844</v>
      </c>
      <c r="C586" s="84">
        <v>2</v>
      </c>
      <c r="D586" s="118">
        <v>0.009632959861247398</v>
      </c>
      <c r="E586" s="118">
        <v>2.0394141191761372</v>
      </c>
      <c r="F586" s="84" t="s">
        <v>4556</v>
      </c>
      <c r="G586" s="84" t="b">
        <v>0</v>
      </c>
      <c r="H586" s="84" t="b">
        <v>0</v>
      </c>
      <c r="I586" s="84" t="b">
        <v>0</v>
      </c>
      <c r="J586" s="84" t="b">
        <v>0</v>
      </c>
      <c r="K586" s="84" t="b">
        <v>0</v>
      </c>
      <c r="L586" s="84" t="b">
        <v>0</v>
      </c>
    </row>
    <row r="587" spans="1:12" ht="15">
      <c r="A587" s="84" t="s">
        <v>5883</v>
      </c>
      <c r="B587" s="84" t="s">
        <v>5884</v>
      </c>
      <c r="C587" s="84">
        <v>2</v>
      </c>
      <c r="D587" s="118">
        <v>0.009632959861247398</v>
      </c>
      <c r="E587" s="118">
        <v>2.0394141191761372</v>
      </c>
      <c r="F587" s="84" t="s">
        <v>4556</v>
      </c>
      <c r="G587" s="84" t="b">
        <v>0</v>
      </c>
      <c r="H587" s="84" t="b">
        <v>0</v>
      </c>
      <c r="I587" s="84" t="b">
        <v>0</v>
      </c>
      <c r="J587" s="84" t="b">
        <v>1</v>
      </c>
      <c r="K587" s="84" t="b">
        <v>0</v>
      </c>
      <c r="L587" s="84" t="b">
        <v>0</v>
      </c>
    </row>
    <row r="588" spans="1:12" ht="15">
      <c r="A588" s="84" t="s">
        <v>5884</v>
      </c>
      <c r="B588" s="84" t="s">
        <v>5885</v>
      </c>
      <c r="C588" s="84">
        <v>2</v>
      </c>
      <c r="D588" s="118">
        <v>0.009632959861247398</v>
      </c>
      <c r="E588" s="118">
        <v>2.0394141191761372</v>
      </c>
      <c r="F588" s="84" t="s">
        <v>4556</v>
      </c>
      <c r="G588" s="84" t="b">
        <v>1</v>
      </c>
      <c r="H588" s="84" t="b">
        <v>0</v>
      </c>
      <c r="I588" s="84" t="b">
        <v>0</v>
      </c>
      <c r="J588" s="84" t="b">
        <v>0</v>
      </c>
      <c r="K588" s="84" t="b">
        <v>0</v>
      </c>
      <c r="L588" s="84" t="b">
        <v>0</v>
      </c>
    </row>
    <row r="589" spans="1:12" ht="15">
      <c r="A589" s="84" t="s">
        <v>5885</v>
      </c>
      <c r="B589" s="84" t="s">
        <v>418</v>
      </c>
      <c r="C589" s="84">
        <v>2</v>
      </c>
      <c r="D589" s="118">
        <v>0.009632959861247398</v>
      </c>
      <c r="E589" s="118">
        <v>2.0394141191761372</v>
      </c>
      <c r="F589" s="84" t="s">
        <v>4556</v>
      </c>
      <c r="G589" s="84" t="b">
        <v>0</v>
      </c>
      <c r="H589" s="84" t="b">
        <v>0</v>
      </c>
      <c r="I589" s="84" t="b">
        <v>0</v>
      </c>
      <c r="J589" s="84" t="b">
        <v>0</v>
      </c>
      <c r="K589" s="84" t="b">
        <v>0</v>
      </c>
      <c r="L589" s="84" t="b">
        <v>0</v>
      </c>
    </row>
    <row r="590" spans="1:12" ht="15">
      <c r="A590" s="84" t="s">
        <v>4766</v>
      </c>
      <c r="B590" s="84" t="s">
        <v>4766</v>
      </c>
      <c r="C590" s="84">
        <v>2</v>
      </c>
      <c r="D590" s="118">
        <v>0.009632959861247398</v>
      </c>
      <c r="E590" s="118">
        <v>0.1805762677475517</v>
      </c>
      <c r="F590" s="84" t="s">
        <v>4556</v>
      </c>
      <c r="G590" s="84" t="b">
        <v>0</v>
      </c>
      <c r="H590" s="84" t="b">
        <v>0</v>
      </c>
      <c r="I590" s="84" t="b">
        <v>0</v>
      </c>
      <c r="J590" s="84" t="b">
        <v>0</v>
      </c>
      <c r="K590" s="84" t="b">
        <v>0</v>
      </c>
      <c r="L590" s="84" t="b">
        <v>0</v>
      </c>
    </row>
    <row r="591" spans="1:12" ht="15">
      <c r="A591" s="84" t="s">
        <v>4766</v>
      </c>
      <c r="B591" s="84" t="s">
        <v>4771</v>
      </c>
      <c r="C591" s="84">
        <v>2</v>
      </c>
      <c r="D591" s="118">
        <v>0.009632959861247398</v>
      </c>
      <c r="E591" s="118">
        <v>0.8089651977978632</v>
      </c>
      <c r="F591" s="84" t="s">
        <v>4556</v>
      </c>
      <c r="G591" s="84" t="b">
        <v>0</v>
      </c>
      <c r="H591" s="84" t="b">
        <v>0</v>
      </c>
      <c r="I591" s="84" t="b">
        <v>0</v>
      </c>
      <c r="J591" s="84" t="b">
        <v>0</v>
      </c>
      <c r="K591" s="84" t="b">
        <v>0</v>
      </c>
      <c r="L591" s="84" t="b">
        <v>0</v>
      </c>
    </row>
    <row r="592" spans="1:12" ht="15">
      <c r="A592" s="84" t="s">
        <v>5881</v>
      </c>
      <c r="B592" s="84" t="s">
        <v>4772</v>
      </c>
      <c r="C592" s="84">
        <v>2</v>
      </c>
      <c r="D592" s="118">
        <v>0.009632959861247398</v>
      </c>
      <c r="E592" s="118">
        <v>1.863322860120456</v>
      </c>
      <c r="F592" s="84" t="s">
        <v>4556</v>
      </c>
      <c r="G592" s="84" t="b">
        <v>0</v>
      </c>
      <c r="H592" s="84" t="b">
        <v>0</v>
      </c>
      <c r="I592" s="84" t="b">
        <v>0</v>
      </c>
      <c r="J592" s="84" t="b">
        <v>0</v>
      </c>
      <c r="K592" s="84" t="b">
        <v>0</v>
      </c>
      <c r="L592" s="84" t="b">
        <v>0</v>
      </c>
    </row>
    <row r="593" spans="1:12" ht="15">
      <c r="A593" s="84" t="s">
        <v>4772</v>
      </c>
      <c r="B593" s="84" t="s">
        <v>5704</v>
      </c>
      <c r="C593" s="84">
        <v>2</v>
      </c>
      <c r="D593" s="118">
        <v>0.009632959861247398</v>
      </c>
      <c r="E593" s="118">
        <v>1.738384123512156</v>
      </c>
      <c r="F593" s="84" t="s">
        <v>4556</v>
      </c>
      <c r="G593" s="84" t="b">
        <v>0</v>
      </c>
      <c r="H593" s="84" t="b">
        <v>0</v>
      </c>
      <c r="I593" s="84" t="b">
        <v>0</v>
      </c>
      <c r="J593" s="84" t="b">
        <v>0</v>
      </c>
      <c r="K593" s="84" t="b">
        <v>0</v>
      </c>
      <c r="L593" s="84" t="b">
        <v>0</v>
      </c>
    </row>
    <row r="594" spans="1:12" ht="15">
      <c r="A594" s="84" t="s">
        <v>5704</v>
      </c>
      <c r="B594" s="84" t="s">
        <v>4773</v>
      </c>
      <c r="C594" s="84">
        <v>2</v>
      </c>
      <c r="D594" s="118">
        <v>0.009632959861247398</v>
      </c>
      <c r="E594" s="118">
        <v>1.863322860120456</v>
      </c>
      <c r="F594" s="84" t="s">
        <v>4556</v>
      </c>
      <c r="G594" s="84" t="b">
        <v>0</v>
      </c>
      <c r="H594" s="84" t="b">
        <v>0</v>
      </c>
      <c r="I594" s="84" t="b">
        <v>0</v>
      </c>
      <c r="J594" s="84" t="b">
        <v>0</v>
      </c>
      <c r="K594" s="84" t="b">
        <v>0</v>
      </c>
      <c r="L594" s="84" t="b">
        <v>0</v>
      </c>
    </row>
    <row r="595" spans="1:12" ht="15">
      <c r="A595" s="84" t="s">
        <v>4773</v>
      </c>
      <c r="B595" s="84" t="s">
        <v>5882</v>
      </c>
      <c r="C595" s="84">
        <v>2</v>
      </c>
      <c r="D595" s="118">
        <v>0.009632959861247398</v>
      </c>
      <c r="E595" s="118">
        <v>1.738384123512156</v>
      </c>
      <c r="F595" s="84" t="s">
        <v>4556</v>
      </c>
      <c r="G595" s="84" t="b">
        <v>0</v>
      </c>
      <c r="H595" s="84" t="b">
        <v>0</v>
      </c>
      <c r="I595" s="84" t="b">
        <v>0</v>
      </c>
      <c r="J595" s="84" t="b">
        <v>1</v>
      </c>
      <c r="K595" s="84" t="b">
        <v>0</v>
      </c>
      <c r="L595" s="84" t="b">
        <v>0</v>
      </c>
    </row>
    <row r="596" spans="1:12" ht="15">
      <c r="A596" s="84" t="s">
        <v>4773</v>
      </c>
      <c r="B596" s="84" t="s">
        <v>4766</v>
      </c>
      <c r="C596" s="84">
        <v>2</v>
      </c>
      <c r="D596" s="118">
        <v>0.009632959861247398</v>
      </c>
      <c r="E596" s="118">
        <v>0.8089651977978632</v>
      </c>
      <c r="F596" s="84" t="s">
        <v>4556</v>
      </c>
      <c r="G596" s="84" t="b">
        <v>0</v>
      </c>
      <c r="H596" s="84" t="b">
        <v>0</v>
      </c>
      <c r="I596" s="84" t="b">
        <v>0</v>
      </c>
      <c r="J596" s="84" t="b">
        <v>0</v>
      </c>
      <c r="K596" s="84" t="b">
        <v>0</v>
      </c>
      <c r="L596" s="84" t="b">
        <v>0</v>
      </c>
    </row>
    <row r="597" spans="1:12" ht="15">
      <c r="A597" s="84" t="s">
        <v>4766</v>
      </c>
      <c r="B597" s="84" t="s">
        <v>5719</v>
      </c>
      <c r="C597" s="84">
        <v>2</v>
      </c>
      <c r="D597" s="118">
        <v>0.009632959861247398</v>
      </c>
      <c r="E597" s="118">
        <v>1.1099951934618444</v>
      </c>
      <c r="F597" s="84" t="s">
        <v>4556</v>
      </c>
      <c r="G597" s="84" t="b">
        <v>0</v>
      </c>
      <c r="H597" s="84" t="b">
        <v>0</v>
      </c>
      <c r="I597" s="84" t="b">
        <v>0</v>
      </c>
      <c r="J597" s="84" t="b">
        <v>0</v>
      </c>
      <c r="K597" s="84" t="b">
        <v>0</v>
      </c>
      <c r="L597" s="84" t="b">
        <v>0</v>
      </c>
    </row>
    <row r="598" spans="1:12" ht="15">
      <c r="A598" s="84" t="s">
        <v>5719</v>
      </c>
      <c r="B598" s="84" t="s">
        <v>4766</v>
      </c>
      <c r="C598" s="84">
        <v>2</v>
      </c>
      <c r="D598" s="118">
        <v>0.009632959861247398</v>
      </c>
      <c r="E598" s="118">
        <v>1.1099951934618444</v>
      </c>
      <c r="F598" s="84" t="s">
        <v>4556</v>
      </c>
      <c r="G598" s="84" t="b">
        <v>0</v>
      </c>
      <c r="H598" s="84" t="b">
        <v>0</v>
      </c>
      <c r="I598" s="84" t="b">
        <v>0</v>
      </c>
      <c r="J598" s="84" t="b">
        <v>0</v>
      </c>
      <c r="K598" s="84" t="b">
        <v>0</v>
      </c>
      <c r="L598" s="84" t="b">
        <v>0</v>
      </c>
    </row>
    <row r="599" spans="1:12" ht="15">
      <c r="A599" s="84" t="s">
        <v>4766</v>
      </c>
      <c r="B599" s="84" t="s">
        <v>4832</v>
      </c>
      <c r="C599" s="84">
        <v>2</v>
      </c>
      <c r="D599" s="118">
        <v>0.009632959861247398</v>
      </c>
      <c r="E599" s="118">
        <v>1.1099951934618444</v>
      </c>
      <c r="F599" s="84" t="s">
        <v>4556</v>
      </c>
      <c r="G599" s="84" t="b">
        <v>0</v>
      </c>
      <c r="H599" s="84" t="b">
        <v>0</v>
      </c>
      <c r="I599" s="84" t="b">
        <v>0</v>
      </c>
      <c r="J599" s="84" t="b">
        <v>0</v>
      </c>
      <c r="K599" s="84" t="b">
        <v>0</v>
      </c>
      <c r="L599" s="84" t="b">
        <v>0</v>
      </c>
    </row>
    <row r="600" spans="1:12" ht="15">
      <c r="A600" s="84" t="s">
        <v>4832</v>
      </c>
      <c r="B600" s="84" t="s">
        <v>4771</v>
      </c>
      <c r="C600" s="84">
        <v>2</v>
      </c>
      <c r="D600" s="118">
        <v>0.009632959861247398</v>
      </c>
      <c r="E600" s="118">
        <v>1.738384123512156</v>
      </c>
      <c r="F600" s="84" t="s">
        <v>4556</v>
      </c>
      <c r="G600" s="84" t="b">
        <v>0</v>
      </c>
      <c r="H600" s="84" t="b">
        <v>0</v>
      </c>
      <c r="I600" s="84" t="b">
        <v>0</v>
      </c>
      <c r="J600" s="84" t="b">
        <v>0</v>
      </c>
      <c r="K600" s="84" t="b">
        <v>0</v>
      </c>
      <c r="L600" s="84" t="b">
        <v>0</v>
      </c>
    </row>
    <row r="601" spans="1:12" ht="15">
      <c r="A601" s="84" t="s">
        <v>5880</v>
      </c>
      <c r="B601" s="84" t="s">
        <v>5718</v>
      </c>
      <c r="C601" s="84">
        <v>2</v>
      </c>
      <c r="D601" s="118">
        <v>0.009632959861247398</v>
      </c>
      <c r="E601" s="118">
        <v>2.0394141191761372</v>
      </c>
      <c r="F601" s="84" t="s">
        <v>4556</v>
      </c>
      <c r="G601" s="84" t="b">
        <v>0</v>
      </c>
      <c r="H601" s="84" t="b">
        <v>0</v>
      </c>
      <c r="I601" s="84" t="b">
        <v>0</v>
      </c>
      <c r="J601" s="84" t="b">
        <v>0</v>
      </c>
      <c r="K601" s="84" t="b">
        <v>0</v>
      </c>
      <c r="L601" s="84" t="b">
        <v>0</v>
      </c>
    </row>
    <row r="602" spans="1:12" ht="15">
      <c r="A602" s="84" t="s">
        <v>5603</v>
      </c>
      <c r="B602" s="84" t="s">
        <v>5876</v>
      </c>
      <c r="C602" s="84">
        <v>2</v>
      </c>
      <c r="D602" s="118">
        <v>0.009632959861247398</v>
      </c>
      <c r="E602" s="118">
        <v>2.0394141191761372</v>
      </c>
      <c r="F602" s="84" t="s">
        <v>4556</v>
      </c>
      <c r="G602" s="84" t="b">
        <v>0</v>
      </c>
      <c r="H602" s="84" t="b">
        <v>0</v>
      </c>
      <c r="I602" s="84" t="b">
        <v>0</v>
      </c>
      <c r="J602" s="84" t="b">
        <v>0</v>
      </c>
      <c r="K602" s="84" t="b">
        <v>0</v>
      </c>
      <c r="L602" s="84" t="b">
        <v>0</v>
      </c>
    </row>
    <row r="603" spans="1:12" ht="15">
      <c r="A603" s="84" t="s">
        <v>5876</v>
      </c>
      <c r="B603" s="84" t="s">
        <v>5877</v>
      </c>
      <c r="C603" s="84">
        <v>2</v>
      </c>
      <c r="D603" s="118">
        <v>0.009632959861247398</v>
      </c>
      <c r="E603" s="118">
        <v>2.0394141191761372</v>
      </c>
      <c r="F603" s="84" t="s">
        <v>4556</v>
      </c>
      <c r="G603" s="84" t="b">
        <v>0</v>
      </c>
      <c r="H603" s="84" t="b">
        <v>0</v>
      </c>
      <c r="I603" s="84" t="b">
        <v>0</v>
      </c>
      <c r="J603" s="84" t="b">
        <v>0</v>
      </c>
      <c r="K603" s="84" t="b">
        <v>0</v>
      </c>
      <c r="L603" s="84" t="b">
        <v>0</v>
      </c>
    </row>
    <row r="604" spans="1:12" ht="15">
      <c r="A604" s="84" t="s">
        <v>5877</v>
      </c>
      <c r="B604" s="84" t="s">
        <v>5878</v>
      </c>
      <c r="C604" s="84">
        <v>2</v>
      </c>
      <c r="D604" s="118">
        <v>0.009632959861247398</v>
      </c>
      <c r="E604" s="118">
        <v>2.0394141191761372</v>
      </c>
      <c r="F604" s="84" t="s">
        <v>4556</v>
      </c>
      <c r="G604" s="84" t="b">
        <v>0</v>
      </c>
      <c r="H604" s="84" t="b">
        <v>0</v>
      </c>
      <c r="I604" s="84" t="b">
        <v>0</v>
      </c>
      <c r="J604" s="84" t="b">
        <v>0</v>
      </c>
      <c r="K604" s="84" t="b">
        <v>0</v>
      </c>
      <c r="L604" s="84" t="b">
        <v>0</v>
      </c>
    </row>
    <row r="605" spans="1:12" ht="15">
      <c r="A605" s="84" t="s">
        <v>5878</v>
      </c>
      <c r="B605" s="84" t="s">
        <v>5879</v>
      </c>
      <c r="C605" s="84">
        <v>2</v>
      </c>
      <c r="D605" s="118">
        <v>0.009632959861247398</v>
      </c>
      <c r="E605" s="118">
        <v>2.0394141191761372</v>
      </c>
      <c r="F605" s="84" t="s">
        <v>4556</v>
      </c>
      <c r="G605" s="84" t="b">
        <v>0</v>
      </c>
      <c r="H605" s="84" t="b">
        <v>0</v>
      </c>
      <c r="I605" s="84" t="b">
        <v>0</v>
      </c>
      <c r="J605" s="84" t="b">
        <v>0</v>
      </c>
      <c r="K605" s="84" t="b">
        <v>0</v>
      </c>
      <c r="L605" s="84" t="b">
        <v>0</v>
      </c>
    </row>
    <row r="606" spans="1:12" ht="15">
      <c r="A606" s="84" t="s">
        <v>5879</v>
      </c>
      <c r="B606" s="84" t="s">
        <v>5717</v>
      </c>
      <c r="C606" s="84">
        <v>2</v>
      </c>
      <c r="D606" s="118">
        <v>0.009632959861247398</v>
      </c>
      <c r="E606" s="118">
        <v>2.0394141191761372</v>
      </c>
      <c r="F606" s="84" t="s">
        <v>4556</v>
      </c>
      <c r="G606" s="84" t="b">
        <v>0</v>
      </c>
      <c r="H606" s="84" t="b">
        <v>0</v>
      </c>
      <c r="I606" s="84" t="b">
        <v>0</v>
      </c>
      <c r="J606" s="84" t="b">
        <v>0</v>
      </c>
      <c r="K606" s="84" t="b">
        <v>0</v>
      </c>
      <c r="L606" s="84" t="b">
        <v>0</v>
      </c>
    </row>
    <row r="607" spans="1:12" ht="15">
      <c r="A607" s="84" t="s">
        <v>5868</v>
      </c>
      <c r="B607" s="84" t="s">
        <v>5869</v>
      </c>
      <c r="C607" s="84">
        <v>2</v>
      </c>
      <c r="D607" s="118">
        <v>0.009632959861247398</v>
      </c>
      <c r="E607" s="118">
        <v>2.0394141191761372</v>
      </c>
      <c r="F607" s="84" t="s">
        <v>4556</v>
      </c>
      <c r="G607" s="84" t="b">
        <v>0</v>
      </c>
      <c r="H607" s="84" t="b">
        <v>0</v>
      </c>
      <c r="I607" s="84" t="b">
        <v>0</v>
      </c>
      <c r="J607" s="84" t="b">
        <v>0</v>
      </c>
      <c r="K607" s="84" t="b">
        <v>0</v>
      </c>
      <c r="L607" s="84" t="b">
        <v>0</v>
      </c>
    </row>
    <row r="608" spans="1:12" ht="15">
      <c r="A608" s="84" t="s">
        <v>5869</v>
      </c>
      <c r="B608" s="84" t="s">
        <v>4767</v>
      </c>
      <c r="C608" s="84">
        <v>2</v>
      </c>
      <c r="D608" s="118">
        <v>0.009632959861247398</v>
      </c>
      <c r="E608" s="118">
        <v>1.4953460748258616</v>
      </c>
      <c r="F608" s="84" t="s">
        <v>4556</v>
      </c>
      <c r="G608" s="84" t="b">
        <v>0</v>
      </c>
      <c r="H608" s="84" t="b">
        <v>0</v>
      </c>
      <c r="I608" s="84" t="b">
        <v>0</v>
      </c>
      <c r="J608" s="84" t="b">
        <v>0</v>
      </c>
      <c r="K608" s="84" t="b">
        <v>0</v>
      </c>
      <c r="L608" s="84" t="b">
        <v>0</v>
      </c>
    </row>
    <row r="609" spans="1:12" ht="15">
      <c r="A609" s="84" t="s">
        <v>4767</v>
      </c>
      <c r="B609" s="84" t="s">
        <v>5870</v>
      </c>
      <c r="C609" s="84">
        <v>2</v>
      </c>
      <c r="D609" s="118">
        <v>0.009632959861247398</v>
      </c>
      <c r="E609" s="118">
        <v>1.5622928644564749</v>
      </c>
      <c r="F609" s="84" t="s">
        <v>4556</v>
      </c>
      <c r="G609" s="84" t="b">
        <v>0</v>
      </c>
      <c r="H609" s="84" t="b">
        <v>0</v>
      </c>
      <c r="I609" s="84" t="b">
        <v>0</v>
      </c>
      <c r="J609" s="84" t="b">
        <v>0</v>
      </c>
      <c r="K609" s="84" t="b">
        <v>0</v>
      </c>
      <c r="L609" s="84" t="b">
        <v>0</v>
      </c>
    </row>
    <row r="610" spans="1:12" ht="15">
      <c r="A610" s="84" t="s">
        <v>5870</v>
      </c>
      <c r="B610" s="84" t="s">
        <v>5871</v>
      </c>
      <c r="C610" s="84">
        <v>2</v>
      </c>
      <c r="D610" s="118">
        <v>0.009632959861247398</v>
      </c>
      <c r="E610" s="118">
        <v>2.0394141191761372</v>
      </c>
      <c r="F610" s="84" t="s">
        <v>4556</v>
      </c>
      <c r="G610" s="84" t="b">
        <v>0</v>
      </c>
      <c r="H610" s="84" t="b">
        <v>0</v>
      </c>
      <c r="I610" s="84" t="b">
        <v>0</v>
      </c>
      <c r="J610" s="84" t="b">
        <v>0</v>
      </c>
      <c r="K610" s="84" t="b">
        <v>0</v>
      </c>
      <c r="L610" s="84" t="b">
        <v>0</v>
      </c>
    </row>
    <row r="611" spans="1:12" ht="15">
      <c r="A611" s="84" t="s">
        <v>5871</v>
      </c>
      <c r="B611" s="84" t="s">
        <v>4774</v>
      </c>
      <c r="C611" s="84">
        <v>2</v>
      </c>
      <c r="D611" s="118">
        <v>0.009632959861247398</v>
      </c>
      <c r="E611" s="118">
        <v>1.738384123512156</v>
      </c>
      <c r="F611" s="84" t="s">
        <v>4556</v>
      </c>
      <c r="G611" s="84" t="b">
        <v>0</v>
      </c>
      <c r="H611" s="84" t="b">
        <v>0</v>
      </c>
      <c r="I611" s="84" t="b">
        <v>0</v>
      </c>
      <c r="J611" s="84" t="b">
        <v>0</v>
      </c>
      <c r="K611" s="84" t="b">
        <v>0</v>
      </c>
      <c r="L611" s="84" t="b">
        <v>0</v>
      </c>
    </row>
    <row r="612" spans="1:12" ht="15">
      <c r="A612" s="84" t="s">
        <v>4774</v>
      </c>
      <c r="B612" s="84" t="s">
        <v>4766</v>
      </c>
      <c r="C612" s="84">
        <v>2</v>
      </c>
      <c r="D612" s="118">
        <v>0.009632959861247398</v>
      </c>
      <c r="E612" s="118">
        <v>0.8089651977978632</v>
      </c>
      <c r="F612" s="84" t="s">
        <v>4556</v>
      </c>
      <c r="G612" s="84" t="b">
        <v>0</v>
      </c>
      <c r="H612" s="84" t="b">
        <v>0</v>
      </c>
      <c r="I612" s="84" t="b">
        <v>0</v>
      </c>
      <c r="J612" s="84" t="b">
        <v>0</v>
      </c>
      <c r="K612" s="84" t="b">
        <v>0</v>
      </c>
      <c r="L612" s="84" t="b">
        <v>0</v>
      </c>
    </row>
    <row r="613" spans="1:12" ht="15">
      <c r="A613" s="84" t="s">
        <v>4766</v>
      </c>
      <c r="B613" s="84" t="s">
        <v>5872</v>
      </c>
      <c r="C613" s="84">
        <v>2</v>
      </c>
      <c r="D613" s="118">
        <v>0.009632959861247398</v>
      </c>
      <c r="E613" s="118">
        <v>1.1099951934618444</v>
      </c>
      <c r="F613" s="84" t="s">
        <v>4556</v>
      </c>
      <c r="G613" s="84" t="b">
        <v>0</v>
      </c>
      <c r="H613" s="84" t="b">
        <v>0</v>
      </c>
      <c r="I613" s="84" t="b">
        <v>0</v>
      </c>
      <c r="J613" s="84" t="b">
        <v>0</v>
      </c>
      <c r="K613" s="84" t="b">
        <v>0</v>
      </c>
      <c r="L613" s="84" t="b">
        <v>0</v>
      </c>
    </row>
    <row r="614" spans="1:12" ht="15">
      <c r="A614" s="84" t="s">
        <v>5872</v>
      </c>
      <c r="B614" s="84" t="s">
        <v>5873</v>
      </c>
      <c r="C614" s="84">
        <v>2</v>
      </c>
      <c r="D614" s="118">
        <v>0.009632959861247398</v>
      </c>
      <c r="E614" s="118">
        <v>2.0394141191761372</v>
      </c>
      <c r="F614" s="84" t="s">
        <v>4556</v>
      </c>
      <c r="G614" s="84" t="b">
        <v>0</v>
      </c>
      <c r="H614" s="84" t="b">
        <v>0</v>
      </c>
      <c r="I614" s="84" t="b">
        <v>0</v>
      </c>
      <c r="J614" s="84" t="b">
        <v>0</v>
      </c>
      <c r="K614" s="84" t="b">
        <v>0</v>
      </c>
      <c r="L614" s="84" t="b">
        <v>0</v>
      </c>
    </row>
    <row r="615" spans="1:12" ht="15">
      <c r="A615" s="84" t="s">
        <v>5873</v>
      </c>
      <c r="B615" s="84" t="s">
        <v>5874</v>
      </c>
      <c r="C615" s="84">
        <v>2</v>
      </c>
      <c r="D615" s="118">
        <v>0.009632959861247398</v>
      </c>
      <c r="E615" s="118">
        <v>2.0394141191761372</v>
      </c>
      <c r="F615" s="84" t="s">
        <v>4556</v>
      </c>
      <c r="G615" s="84" t="b">
        <v>0</v>
      </c>
      <c r="H615" s="84" t="b">
        <v>0</v>
      </c>
      <c r="I615" s="84" t="b">
        <v>0</v>
      </c>
      <c r="J615" s="84" t="b">
        <v>0</v>
      </c>
      <c r="K615" s="84" t="b">
        <v>0</v>
      </c>
      <c r="L615" s="84" t="b">
        <v>0</v>
      </c>
    </row>
    <row r="616" spans="1:12" ht="15">
      <c r="A616" s="84" t="s">
        <v>5874</v>
      </c>
      <c r="B616" s="84" t="s">
        <v>5875</v>
      </c>
      <c r="C616" s="84">
        <v>2</v>
      </c>
      <c r="D616" s="118">
        <v>0.009632959861247398</v>
      </c>
      <c r="E616" s="118">
        <v>2.0394141191761372</v>
      </c>
      <c r="F616" s="84" t="s">
        <v>4556</v>
      </c>
      <c r="G616" s="84" t="b">
        <v>0</v>
      </c>
      <c r="H616" s="84" t="b">
        <v>0</v>
      </c>
      <c r="I616" s="84" t="b">
        <v>0</v>
      </c>
      <c r="J616" s="84" t="b">
        <v>0</v>
      </c>
      <c r="K616" s="84" t="b">
        <v>0</v>
      </c>
      <c r="L616" s="84" t="b">
        <v>0</v>
      </c>
    </row>
    <row r="617" spans="1:12" ht="15">
      <c r="A617" s="84" t="s">
        <v>4766</v>
      </c>
      <c r="B617" s="84" t="s">
        <v>5601</v>
      </c>
      <c r="C617" s="84">
        <v>2</v>
      </c>
      <c r="D617" s="118">
        <v>0.009632959861247398</v>
      </c>
      <c r="E617" s="118">
        <v>0.8089651977978632</v>
      </c>
      <c r="F617" s="84" t="s">
        <v>4556</v>
      </c>
      <c r="G617" s="84" t="b">
        <v>0</v>
      </c>
      <c r="H617" s="84" t="b">
        <v>0</v>
      </c>
      <c r="I617" s="84" t="b">
        <v>0</v>
      </c>
      <c r="J617" s="84" t="b">
        <v>0</v>
      </c>
      <c r="K617" s="84" t="b">
        <v>0</v>
      </c>
      <c r="L617" s="84" t="b">
        <v>0</v>
      </c>
    </row>
    <row r="618" spans="1:12" ht="15">
      <c r="A618" s="84" t="s">
        <v>4772</v>
      </c>
      <c r="B618" s="84" t="s">
        <v>5867</v>
      </c>
      <c r="C618" s="84">
        <v>2</v>
      </c>
      <c r="D618" s="118">
        <v>0.009632959861247398</v>
      </c>
      <c r="E618" s="118">
        <v>1.738384123512156</v>
      </c>
      <c r="F618" s="84" t="s">
        <v>4556</v>
      </c>
      <c r="G618" s="84" t="b">
        <v>0</v>
      </c>
      <c r="H618" s="84" t="b">
        <v>0</v>
      </c>
      <c r="I618" s="84" t="b">
        <v>0</v>
      </c>
      <c r="J618" s="84" t="b">
        <v>0</v>
      </c>
      <c r="K618" s="84" t="b">
        <v>0</v>
      </c>
      <c r="L618" s="84" t="b">
        <v>0</v>
      </c>
    </row>
    <row r="619" spans="1:12" ht="15">
      <c r="A619" s="84" t="s">
        <v>5867</v>
      </c>
      <c r="B619" s="84" t="s">
        <v>5601</v>
      </c>
      <c r="C619" s="84">
        <v>2</v>
      </c>
      <c r="D619" s="118">
        <v>0.009632959861247398</v>
      </c>
      <c r="E619" s="118">
        <v>1.738384123512156</v>
      </c>
      <c r="F619" s="84" t="s">
        <v>4556</v>
      </c>
      <c r="G619" s="84" t="b">
        <v>0</v>
      </c>
      <c r="H619" s="84" t="b">
        <v>0</v>
      </c>
      <c r="I619" s="84" t="b">
        <v>0</v>
      </c>
      <c r="J619" s="84" t="b">
        <v>0</v>
      </c>
      <c r="K619" s="84" t="b">
        <v>0</v>
      </c>
      <c r="L619" s="84" t="b">
        <v>0</v>
      </c>
    </row>
    <row r="620" spans="1:12" ht="15">
      <c r="A620" s="84" t="s">
        <v>5649</v>
      </c>
      <c r="B620" s="84" t="s">
        <v>561</v>
      </c>
      <c r="C620" s="84">
        <v>2</v>
      </c>
      <c r="D620" s="118">
        <v>0.009632959861247398</v>
      </c>
      <c r="E620" s="118">
        <v>2.0394141191761372</v>
      </c>
      <c r="F620" s="84" t="s">
        <v>4556</v>
      </c>
      <c r="G620" s="84" t="b">
        <v>0</v>
      </c>
      <c r="H620" s="84" t="b">
        <v>0</v>
      </c>
      <c r="I620" s="84" t="b">
        <v>0</v>
      </c>
      <c r="J620" s="84" t="b">
        <v>0</v>
      </c>
      <c r="K620" s="84" t="b">
        <v>0</v>
      </c>
      <c r="L620" s="84" t="b">
        <v>0</v>
      </c>
    </row>
    <row r="621" spans="1:12" ht="15">
      <c r="A621" s="84" t="s">
        <v>561</v>
      </c>
      <c r="B621" s="84" t="s">
        <v>5650</v>
      </c>
      <c r="C621" s="84">
        <v>2</v>
      </c>
      <c r="D621" s="118">
        <v>0.009632959861247398</v>
      </c>
      <c r="E621" s="118">
        <v>1.738384123512156</v>
      </c>
      <c r="F621" s="84" t="s">
        <v>4556</v>
      </c>
      <c r="G621" s="84" t="b">
        <v>0</v>
      </c>
      <c r="H621" s="84" t="b">
        <v>0</v>
      </c>
      <c r="I621" s="84" t="b">
        <v>0</v>
      </c>
      <c r="J621" s="84" t="b">
        <v>0</v>
      </c>
      <c r="K621" s="84" t="b">
        <v>0</v>
      </c>
      <c r="L621" s="84" t="b">
        <v>0</v>
      </c>
    </row>
    <row r="622" spans="1:12" ht="15">
      <c r="A622" s="84" t="s">
        <v>5650</v>
      </c>
      <c r="B622" s="84" t="s">
        <v>4766</v>
      </c>
      <c r="C622" s="84">
        <v>2</v>
      </c>
      <c r="D622" s="118">
        <v>0.009632959861247398</v>
      </c>
      <c r="E622" s="118">
        <v>1.1099951934618444</v>
      </c>
      <c r="F622" s="84" t="s">
        <v>4556</v>
      </c>
      <c r="G622" s="84" t="b">
        <v>0</v>
      </c>
      <c r="H622" s="84" t="b">
        <v>0</v>
      </c>
      <c r="I622" s="84" t="b">
        <v>0</v>
      </c>
      <c r="J622" s="84" t="b">
        <v>0</v>
      </c>
      <c r="K622" s="84" t="b">
        <v>0</v>
      </c>
      <c r="L622" s="84" t="b">
        <v>0</v>
      </c>
    </row>
    <row r="623" spans="1:12" ht="15">
      <c r="A623" s="84" t="s">
        <v>4766</v>
      </c>
      <c r="B623" s="84" t="s">
        <v>560</v>
      </c>
      <c r="C623" s="84">
        <v>2</v>
      </c>
      <c r="D623" s="118">
        <v>0.009632959861247398</v>
      </c>
      <c r="E623" s="118">
        <v>1.1099951934618444</v>
      </c>
      <c r="F623" s="84" t="s">
        <v>4556</v>
      </c>
      <c r="G623" s="84" t="b">
        <v>0</v>
      </c>
      <c r="H623" s="84" t="b">
        <v>0</v>
      </c>
      <c r="I623" s="84" t="b">
        <v>0</v>
      </c>
      <c r="J623" s="84" t="b">
        <v>0</v>
      </c>
      <c r="K623" s="84" t="b">
        <v>0</v>
      </c>
      <c r="L623" s="84" t="b">
        <v>0</v>
      </c>
    </row>
    <row r="624" spans="1:12" ht="15">
      <c r="A624" s="84" t="s">
        <v>560</v>
      </c>
      <c r="B624" s="84" t="s">
        <v>559</v>
      </c>
      <c r="C624" s="84">
        <v>2</v>
      </c>
      <c r="D624" s="118">
        <v>0.009632959861247398</v>
      </c>
      <c r="E624" s="118">
        <v>2.0394141191761372</v>
      </c>
      <c r="F624" s="84" t="s">
        <v>4556</v>
      </c>
      <c r="G624" s="84" t="b">
        <v>0</v>
      </c>
      <c r="H624" s="84" t="b">
        <v>0</v>
      </c>
      <c r="I624" s="84" t="b">
        <v>0</v>
      </c>
      <c r="J624" s="84" t="b">
        <v>0</v>
      </c>
      <c r="K624" s="84" t="b">
        <v>0</v>
      </c>
      <c r="L624" s="84" t="b">
        <v>0</v>
      </c>
    </row>
    <row r="625" spans="1:12" ht="15">
      <c r="A625" s="84" t="s">
        <v>559</v>
      </c>
      <c r="B625" s="84" t="s">
        <v>4769</v>
      </c>
      <c r="C625" s="84">
        <v>2</v>
      </c>
      <c r="D625" s="118">
        <v>0.009632959861247398</v>
      </c>
      <c r="E625" s="118">
        <v>1.738384123512156</v>
      </c>
      <c r="F625" s="84" t="s">
        <v>4556</v>
      </c>
      <c r="G625" s="84" t="b">
        <v>0</v>
      </c>
      <c r="H625" s="84" t="b">
        <v>0</v>
      </c>
      <c r="I625" s="84" t="b">
        <v>0</v>
      </c>
      <c r="J625" s="84" t="b">
        <v>0</v>
      </c>
      <c r="K625" s="84" t="b">
        <v>0</v>
      </c>
      <c r="L625" s="84" t="b">
        <v>0</v>
      </c>
    </row>
    <row r="626" spans="1:12" ht="15">
      <c r="A626" s="84" t="s">
        <v>4769</v>
      </c>
      <c r="B626" s="84" t="s">
        <v>5866</v>
      </c>
      <c r="C626" s="84">
        <v>2</v>
      </c>
      <c r="D626" s="118">
        <v>0.009632959861247398</v>
      </c>
      <c r="E626" s="118">
        <v>1.5622928644564749</v>
      </c>
      <c r="F626" s="84" t="s">
        <v>4556</v>
      </c>
      <c r="G626" s="84" t="b">
        <v>0</v>
      </c>
      <c r="H626" s="84" t="b">
        <v>0</v>
      </c>
      <c r="I626" s="84" t="b">
        <v>0</v>
      </c>
      <c r="J626" s="84" t="b">
        <v>0</v>
      </c>
      <c r="K626" s="84" t="b">
        <v>0</v>
      </c>
      <c r="L626" s="84" t="b">
        <v>0</v>
      </c>
    </row>
    <row r="627" spans="1:12" ht="15">
      <c r="A627" s="84" t="s">
        <v>5866</v>
      </c>
      <c r="B627" s="84" t="s">
        <v>5602</v>
      </c>
      <c r="C627" s="84">
        <v>2</v>
      </c>
      <c r="D627" s="118">
        <v>0.009632959861247398</v>
      </c>
      <c r="E627" s="118">
        <v>2.0394141191761372</v>
      </c>
      <c r="F627" s="84" t="s">
        <v>4556</v>
      </c>
      <c r="G627" s="84" t="b">
        <v>0</v>
      </c>
      <c r="H627" s="84" t="b">
        <v>0</v>
      </c>
      <c r="I627" s="84" t="b">
        <v>0</v>
      </c>
      <c r="J627" s="84" t="b">
        <v>0</v>
      </c>
      <c r="K627" s="84" t="b">
        <v>0</v>
      </c>
      <c r="L627" s="84" t="b">
        <v>0</v>
      </c>
    </row>
    <row r="628" spans="1:12" ht="15">
      <c r="A628" s="84" t="s">
        <v>5602</v>
      </c>
      <c r="B628" s="84" t="s">
        <v>4794</v>
      </c>
      <c r="C628" s="84">
        <v>2</v>
      </c>
      <c r="D628" s="118">
        <v>0.009632959861247398</v>
      </c>
      <c r="E628" s="118">
        <v>2.0394141191761372</v>
      </c>
      <c r="F628" s="84" t="s">
        <v>4556</v>
      </c>
      <c r="G628" s="84" t="b">
        <v>0</v>
      </c>
      <c r="H628" s="84" t="b">
        <v>0</v>
      </c>
      <c r="I628" s="84" t="b">
        <v>0</v>
      </c>
      <c r="J628" s="84" t="b">
        <v>0</v>
      </c>
      <c r="K628" s="84" t="b">
        <v>0</v>
      </c>
      <c r="L628" s="84" t="b">
        <v>0</v>
      </c>
    </row>
    <row r="629" spans="1:12" ht="15">
      <c r="A629" s="84" t="s">
        <v>4794</v>
      </c>
      <c r="B629" s="84" t="s">
        <v>5650</v>
      </c>
      <c r="C629" s="84">
        <v>2</v>
      </c>
      <c r="D629" s="118">
        <v>0.009632959861247398</v>
      </c>
      <c r="E629" s="118">
        <v>1.738384123512156</v>
      </c>
      <c r="F629" s="84" t="s">
        <v>4556</v>
      </c>
      <c r="G629" s="84" t="b">
        <v>0</v>
      </c>
      <c r="H629" s="84" t="b">
        <v>0</v>
      </c>
      <c r="I629" s="84" t="b">
        <v>0</v>
      </c>
      <c r="J629" s="84" t="b">
        <v>0</v>
      </c>
      <c r="K629" s="84" t="b">
        <v>0</v>
      </c>
      <c r="L629" s="84" t="b">
        <v>0</v>
      </c>
    </row>
    <row r="630" spans="1:12" ht="15">
      <c r="A630" s="84" t="s">
        <v>4768</v>
      </c>
      <c r="B630" s="84" t="s">
        <v>5855</v>
      </c>
      <c r="C630" s="84">
        <v>2</v>
      </c>
      <c r="D630" s="118">
        <v>0.009632959861247398</v>
      </c>
      <c r="E630" s="118">
        <v>1.5622928644564749</v>
      </c>
      <c r="F630" s="84" t="s">
        <v>4556</v>
      </c>
      <c r="G630" s="84" t="b">
        <v>0</v>
      </c>
      <c r="H630" s="84" t="b">
        <v>0</v>
      </c>
      <c r="I630" s="84" t="b">
        <v>0</v>
      </c>
      <c r="J630" s="84" t="b">
        <v>0</v>
      </c>
      <c r="K630" s="84" t="b">
        <v>0</v>
      </c>
      <c r="L630" s="84" t="b">
        <v>0</v>
      </c>
    </row>
    <row r="631" spans="1:12" ht="15">
      <c r="A631" s="84" t="s">
        <v>5855</v>
      </c>
      <c r="B631" s="84" t="s">
        <v>5856</v>
      </c>
      <c r="C631" s="84">
        <v>2</v>
      </c>
      <c r="D631" s="118">
        <v>0.009632959861247398</v>
      </c>
      <c r="E631" s="118">
        <v>2.0394141191761372</v>
      </c>
      <c r="F631" s="84" t="s">
        <v>4556</v>
      </c>
      <c r="G631" s="84" t="b">
        <v>0</v>
      </c>
      <c r="H631" s="84" t="b">
        <v>0</v>
      </c>
      <c r="I631" s="84" t="b">
        <v>0</v>
      </c>
      <c r="J631" s="84" t="b">
        <v>0</v>
      </c>
      <c r="K631" s="84" t="b">
        <v>0</v>
      </c>
      <c r="L631" s="84" t="b">
        <v>0</v>
      </c>
    </row>
    <row r="632" spans="1:12" ht="15">
      <c r="A632" s="84" t="s">
        <v>5856</v>
      </c>
      <c r="B632" s="84" t="s">
        <v>4774</v>
      </c>
      <c r="C632" s="84">
        <v>2</v>
      </c>
      <c r="D632" s="118">
        <v>0.009632959861247398</v>
      </c>
      <c r="E632" s="118">
        <v>1.738384123512156</v>
      </c>
      <c r="F632" s="84" t="s">
        <v>4556</v>
      </c>
      <c r="G632" s="84" t="b">
        <v>0</v>
      </c>
      <c r="H632" s="84" t="b">
        <v>0</v>
      </c>
      <c r="I632" s="84" t="b">
        <v>0</v>
      </c>
      <c r="J632" s="84" t="b">
        <v>0</v>
      </c>
      <c r="K632" s="84" t="b">
        <v>0</v>
      </c>
      <c r="L632" s="84" t="b">
        <v>0</v>
      </c>
    </row>
    <row r="633" spans="1:12" ht="15">
      <c r="A633" s="84" t="s">
        <v>4774</v>
      </c>
      <c r="B633" s="84" t="s">
        <v>5857</v>
      </c>
      <c r="C633" s="84">
        <v>2</v>
      </c>
      <c r="D633" s="118">
        <v>0.009632959861247398</v>
      </c>
      <c r="E633" s="118">
        <v>1.738384123512156</v>
      </c>
      <c r="F633" s="84" t="s">
        <v>4556</v>
      </c>
      <c r="G633" s="84" t="b">
        <v>0</v>
      </c>
      <c r="H633" s="84" t="b">
        <v>0</v>
      </c>
      <c r="I633" s="84" t="b">
        <v>0</v>
      </c>
      <c r="J633" s="84" t="b">
        <v>0</v>
      </c>
      <c r="K633" s="84" t="b">
        <v>0</v>
      </c>
      <c r="L633" s="84" t="b">
        <v>0</v>
      </c>
    </row>
    <row r="634" spans="1:12" ht="15">
      <c r="A634" s="84" t="s">
        <v>5857</v>
      </c>
      <c r="B634" s="84" t="s">
        <v>5647</v>
      </c>
      <c r="C634" s="84">
        <v>2</v>
      </c>
      <c r="D634" s="118">
        <v>0.009632959861247398</v>
      </c>
      <c r="E634" s="118">
        <v>1.738384123512156</v>
      </c>
      <c r="F634" s="84" t="s">
        <v>4556</v>
      </c>
      <c r="G634" s="84" t="b">
        <v>0</v>
      </c>
      <c r="H634" s="84" t="b">
        <v>0</v>
      </c>
      <c r="I634" s="84" t="b">
        <v>0</v>
      </c>
      <c r="J634" s="84" t="b">
        <v>0</v>
      </c>
      <c r="K634" s="84" t="b">
        <v>0</v>
      </c>
      <c r="L634" s="84" t="b">
        <v>0</v>
      </c>
    </row>
    <row r="635" spans="1:12" ht="15">
      <c r="A635" s="84" t="s">
        <v>5647</v>
      </c>
      <c r="B635" s="84" t="s">
        <v>5858</v>
      </c>
      <c r="C635" s="84">
        <v>2</v>
      </c>
      <c r="D635" s="118">
        <v>0.009632959861247398</v>
      </c>
      <c r="E635" s="118">
        <v>1.738384123512156</v>
      </c>
      <c r="F635" s="84" t="s">
        <v>4556</v>
      </c>
      <c r="G635" s="84" t="b">
        <v>0</v>
      </c>
      <c r="H635" s="84" t="b">
        <v>0</v>
      </c>
      <c r="I635" s="84" t="b">
        <v>0</v>
      </c>
      <c r="J635" s="84" t="b">
        <v>0</v>
      </c>
      <c r="K635" s="84" t="b">
        <v>0</v>
      </c>
      <c r="L635" s="84" t="b">
        <v>0</v>
      </c>
    </row>
    <row r="636" spans="1:12" ht="15">
      <c r="A636" s="84" t="s">
        <v>5858</v>
      </c>
      <c r="B636" s="84" t="s">
        <v>5859</v>
      </c>
      <c r="C636" s="84">
        <v>2</v>
      </c>
      <c r="D636" s="118">
        <v>0.009632959861247398</v>
      </c>
      <c r="E636" s="118">
        <v>2.0394141191761372</v>
      </c>
      <c r="F636" s="84" t="s">
        <v>4556</v>
      </c>
      <c r="G636" s="84" t="b">
        <v>0</v>
      </c>
      <c r="H636" s="84" t="b">
        <v>0</v>
      </c>
      <c r="I636" s="84" t="b">
        <v>0</v>
      </c>
      <c r="J636" s="84" t="b">
        <v>0</v>
      </c>
      <c r="K636" s="84" t="b">
        <v>0</v>
      </c>
      <c r="L636" s="84" t="b">
        <v>0</v>
      </c>
    </row>
    <row r="637" spans="1:12" ht="15">
      <c r="A637" s="84" t="s">
        <v>5859</v>
      </c>
      <c r="B637" s="84" t="s">
        <v>5860</v>
      </c>
      <c r="C637" s="84">
        <v>2</v>
      </c>
      <c r="D637" s="118">
        <v>0.009632959861247398</v>
      </c>
      <c r="E637" s="118">
        <v>2.0394141191761372</v>
      </c>
      <c r="F637" s="84" t="s">
        <v>4556</v>
      </c>
      <c r="G637" s="84" t="b">
        <v>0</v>
      </c>
      <c r="H637" s="84" t="b">
        <v>0</v>
      </c>
      <c r="I637" s="84" t="b">
        <v>0</v>
      </c>
      <c r="J637" s="84" t="b">
        <v>0</v>
      </c>
      <c r="K637" s="84" t="b">
        <v>0</v>
      </c>
      <c r="L637" s="84" t="b">
        <v>0</v>
      </c>
    </row>
    <row r="638" spans="1:12" ht="15">
      <c r="A638" s="84" t="s">
        <v>5860</v>
      </c>
      <c r="B638" s="84" t="s">
        <v>5861</v>
      </c>
      <c r="C638" s="84">
        <v>2</v>
      </c>
      <c r="D638" s="118">
        <v>0.009632959861247398</v>
      </c>
      <c r="E638" s="118">
        <v>2.0394141191761372</v>
      </c>
      <c r="F638" s="84" t="s">
        <v>4556</v>
      </c>
      <c r="G638" s="84" t="b">
        <v>0</v>
      </c>
      <c r="H638" s="84" t="b">
        <v>0</v>
      </c>
      <c r="I638" s="84" t="b">
        <v>0</v>
      </c>
      <c r="J638" s="84" t="b">
        <v>0</v>
      </c>
      <c r="K638" s="84" t="b">
        <v>0</v>
      </c>
      <c r="L638" s="84" t="b">
        <v>0</v>
      </c>
    </row>
    <row r="639" spans="1:12" ht="15">
      <c r="A639" s="84" t="s">
        <v>5861</v>
      </c>
      <c r="B639" s="84" t="s">
        <v>5862</v>
      </c>
      <c r="C639" s="84">
        <v>2</v>
      </c>
      <c r="D639" s="118">
        <v>0.009632959861247398</v>
      </c>
      <c r="E639" s="118">
        <v>2.0394141191761372</v>
      </c>
      <c r="F639" s="84" t="s">
        <v>4556</v>
      </c>
      <c r="G639" s="84" t="b">
        <v>0</v>
      </c>
      <c r="H639" s="84" t="b">
        <v>0</v>
      </c>
      <c r="I639" s="84" t="b">
        <v>0</v>
      </c>
      <c r="J639" s="84" t="b">
        <v>0</v>
      </c>
      <c r="K639" s="84" t="b">
        <v>0</v>
      </c>
      <c r="L639" s="84" t="b">
        <v>0</v>
      </c>
    </row>
    <row r="640" spans="1:12" ht="15">
      <c r="A640" s="84" t="s">
        <v>5862</v>
      </c>
      <c r="B640" s="84" t="s">
        <v>5863</v>
      </c>
      <c r="C640" s="84">
        <v>2</v>
      </c>
      <c r="D640" s="118">
        <v>0.009632959861247398</v>
      </c>
      <c r="E640" s="118">
        <v>2.0394141191761372</v>
      </c>
      <c r="F640" s="84" t="s">
        <v>4556</v>
      </c>
      <c r="G640" s="84" t="b">
        <v>0</v>
      </c>
      <c r="H640" s="84" t="b">
        <v>0</v>
      </c>
      <c r="I640" s="84" t="b">
        <v>0</v>
      </c>
      <c r="J640" s="84" t="b">
        <v>0</v>
      </c>
      <c r="K640" s="84" t="b">
        <v>0</v>
      </c>
      <c r="L640" s="84" t="b">
        <v>0</v>
      </c>
    </row>
    <row r="641" spans="1:12" ht="15">
      <c r="A641" s="84" t="s">
        <v>5863</v>
      </c>
      <c r="B641" s="84" t="s">
        <v>4767</v>
      </c>
      <c r="C641" s="84">
        <v>2</v>
      </c>
      <c r="D641" s="118">
        <v>0.009632959861247398</v>
      </c>
      <c r="E641" s="118">
        <v>1.4953460748258616</v>
      </c>
      <c r="F641" s="84" t="s">
        <v>4556</v>
      </c>
      <c r="G641" s="84" t="b">
        <v>0</v>
      </c>
      <c r="H641" s="84" t="b">
        <v>0</v>
      </c>
      <c r="I641" s="84" t="b">
        <v>0</v>
      </c>
      <c r="J641" s="84" t="b">
        <v>0</v>
      </c>
      <c r="K641" s="84" t="b">
        <v>0</v>
      </c>
      <c r="L641" s="84" t="b">
        <v>0</v>
      </c>
    </row>
    <row r="642" spans="1:12" ht="15">
      <c r="A642" s="84" t="s">
        <v>4767</v>
      </c>
      <c r="B642" s="84" t="s">
        <v>5591</v>
      </c>
      <c r="C642" s="84">
        <v>2</v>
      </c>
      <c r="D642" s="118">
        <v>0.009632959861247398</v>
      </c>
      <c r="E642" s="118">
        <v>1.5622928644564749</v>
      </c>
      <c r="F642" s="84" t="s">
        <v>4556</v>
      </c>
      <c r="G642" s="84" t="b">
        <v>0</v>
      </c>
      <c r="H642" s="84" t="b">
        <v>0</v>
      </c>
      <c r="I642" s="84" t="b">
        <v>0</v>
      </c>
      <c r="J642" s="84" t="b">
        <v>0</v>
      </c>
      <c r="K642" s="84" t="b">
        <v>0</v>
      </c>
      <c r="L642" s="84" t="b">
        <v>0</v>
      </c>
    </row>
    <row r="643" spans="1:12" ht="15">
      <c r="A643" s="84" t="s">
        <v>5591</v>
      </c>
      <c r="B643" s="84" t="s">
        <v>5864</v>
      </c>
      <c r="C643" s="84">
        <v>2</v>
      </c>
      <c r="D643" s="118">
        <v>0.009632959861247398</v>
      </c>
      <c r="E643" s="118">
        <v>2.0394141191761372</v>
      </c>
      <c r="F643" s="84" t="s">
        <v>4556</v>
      </c>
      <c r="G643" s="84" t="b">
        <v>0</v>
      </c>
      <c r="H643" s="84" t="b">
        <v>0</v>
      </c>
      <c r="I643" s="84" t="b">
        <v>0</v>
      </c>
      <c r="J643" s="84" t="b">
        <v>0</v>
      </c>
      <c r="K643" s="84" t="b">
        <v>0</v>
      </c>
      <c r="L643" s="84" t="b">
        <v>0</v>
      </c>
    </row>
    <row r="644" spans="1:12" ht="15">
      <c r="A644" s="84" t="s">
        <v>5864</v>
      </c>
      <c r="B644" s="84" t="s">
        <v>5644</v>
      </c>
      <c r="C644" s="84">
        <v>2</v>
      </c>
      <c r="D644" s="118">
        <v>0.009632959861247398</v>
      </c>
      <c r="E644" s="118">
        <v>1.738384123512156</v>
      </c>
      <c r="F644" s="84" t="s">
        <v>4556</v>
      </c>
      <c r="G644" s="84" t="b">
        <v>0</v>
      </c>
      <c r="H644" s="84" t="b">
        <v>0</v>
      </c>
      <c r="I644" s="84" t="b">
        <v>0</v>
      </c>
      <c r="J644" s="84" t="b">
        <v>0</v>
      </c>
      <c r="K644" s="84" t="b">
        <v>0</v>
      </c>
      <c r="L644" s="84" t="b">
        <v>0</v>
      </c>
    </row>
    <row r="645" spans="1:12" ht="15">
      <c r="A645" s="84" t="s">
        <v>5644</v>
      </c>
      <c r="B645" s="84" t="s">
        <v>4768</v>
      </c>
      <c r="C645" s="84">
        <v>2</v>
      </c>
      <c r="D645" s="118">
        <v>0.009632959861247398</v>
      </c>
      <c r="E645" s="118">
        <v>1.3404441148401183</v>
      </c>
      <c r="F645" s="84" t="s">
        <v>4556</v>
      </c>
      <c r="G645" s="84" t="b">
        <v>0</v>
      </c>
      <c r="H645" s="84" t="b">
        <v>0</v>
      </c>
      <c r="I645" s="84" t="b">
        <v>0</v>
      </c>
      <c r="J645" s="84" t="b">
        <v>0</v>
      </c>
      <c r="K645" s="84" t="b">
        <v>0</v>
      </c>
      <c r="L645" s="84" t="b">
        <v>0</v>
      </c>
    </row>
    <row r="646" spans="1:12" ht="15">
      <c r="A646" s="84" t="s">
        <v>4768</v>
      </c>
      <c r="B646" s="84" t="s">
        <v>5647</v>
      </c>
      <c r="C646" s="84">
        <v>2</v>
      </c>
      <c r="D646" s="118">
        <v>0.009632959861247398</v>
      </c>
      <c r="E646" s="118">
        <v>1.2612628687924936</v>
      </c>
      <c r="F646" s="84" t="s">
        <v>4556</v>
      </c>
      <c r="G646" s="84" t="b">
        <v>0</v>
      </c>
      <c r="H646" s="84" t="b">
        <v>0</v>
      </c>
      <c r="I646" s="84" t="b">
        <v>0</v>
      </c>
      <c r="J646" s="84" t="b">
        <v>0</v>
      </c>
      <c r="K646" s="84" t="b">
        <v>0</v>
      </c>
      <c r="L646" s="84" t="b">
        <v>0</v>
      </c>
    </row>
    <row r="647" spans="1:12" ht="15">
      <c r="A647" s="84" t="s">
        <v>5647</v>
      </c>
      <c r="B647" s="84" t="s">
        <v>5648</v>
      </c>
      <c r="C647" s="84">
        <v>2</v>
      </c>
      <c r="D647" s="118">
        <v>0.009632959861247398</v>
      </c>
      <c r="E647" s="118">
        <v>1.4373541278481747</v>
      </c>
      <c r="F647" s="84" t="s">
        <v>4556</v>
      </c>
      <c r="G647" s="84" t="b">
        <v>0</v>
      </c>
      <c r="H647" s="84" t="b">
        <v>0</v>
      </c>
      <c r="I647" s="84" t="b">
        <v>0</v>
      </c>
      <c r="J647" s="84" t="b">
        <v>0</v>
      </c>
      <c r="K647" s="84" t="b">
        <v>0</v>
      </c>
      <c r="L647" s="84" t="b">
        <v>0</v>
      </c>
    </row>
    <row r="648" spans="1:12" ht="15">
      <c r="A648" s="84" t="s">
        <v>5648</v>
      </c>
      <c r="B648" s="84" t="s">
        <v>5865</v>
      </c>
      <c r="C648" s="84">
        <v>2</v>
      </c>
      <c r="D648" s="118">
        <v>0.009632959861247398</v>
      </c>
      <c r="E648" s="118">
        <v>1.738384123512156</v>
      </c>
      <c r="F648" s="84" t="s">
        <v>4556</v>
      </c>
      <c r="G648" s="84" t="b">
        <v>0</v>
      </c>
      <c r="H648" s="84" t="b">
        <v>0</v>
      </c>
      <c r="I648" s="84" t="b">
        <v>0</v>
      </c>
      <c r="J648" s="84" t="b">
        <v>0</v>
      </c>
      <c r="K648" s="84" t="b">
        <v>0</v>
      </c>
      <c r="L648" s="84" t="b">
        <v>0</v>
      </c>
    </row>
    <row r="649" spans="1:12" ht="15">
      <c r="A649" s="84" t="s">
        <v>5853</v>
      </c>
      <c r="B649" s="84" t="s">
        <v>5854</v>
      </c>
      <c r="C649" s="84">
        <v>2</v>
      </c>
      <c r="D649" s="118">
        <v>0.009632959861247398</v>
      </c>
      <c r="E649" s="118">
        <v>2.0394141191761372</v>
      </c>
      <c r="F649" s="84" t="s">
        <v>4556</v>
      </c>
      <c r="G649" s="84" t="b">
        <v>0</v>
      </c>
      <c r="H649" s="84" t="b">
        <v>0</v>
      </c>
      <c r="I649" s="84" t="b">
        <v>0</v>
      </c>
      <c r="J649" s="84" t="b">
        <v>0</v>
      </c>
      <c r="K649" s="84" t="b">
        <v>0</v>
      </c>
      <c r="L649" s="84" t="b">
        <v>0</v>
      </c>
    </row>
    <row r="650" spans="1:12" ht="15">
      <c r="A650" s="84" t="s">
        <v>5845</v>
      </c>
      <c r="B650" s="84" t="s">
        <v>5846</v>
      </c>
      <c r="C650" s="84">
        <v>2</v>
      </c>
      <c r="D650" s="118">
        <v>0.009632959861247398</v>
      </c>
      <c r="E650" s="118">
        <v>2.0394141191761372</v>
      </c>
      <c r="F650" s="84" t="s">
        <v>4556</v>
      </c>
      <c r="G650" s="84" t="b">
        <v>0</v>
      </c>
      <c r="H650" s="84" t="b">
        <v>0</v>
      </c>
      <c r="I650" s="84" t="b">
        <v>0</v>
      </c>
      <c r="J650" s="84" t="b">
        <v>0</v>
      </c>
      <c r="K650" s="84" t="b">
        <v>1</v>
      </c>
      <c r="L650" s="84" t="b">
        <v>0</v>
      </c>
    </row>
    <row r="651" spans="1:12" ht="15">
      <c r="A651" s="84" t="s">
        <v>5846</v>
      </c>
      <c r="B651" s="84" t="s">
        <v>5644</v>
      </c>
      <c r="C651" s="84">
        <v>2</v>
      </c>
      <c r="D651" s="118">
        <v>0.009632959861247398</v>
      </c>
      <c r="E651" s="118">
        <v>1.738384123512156</v>
      </c>
      <c r="F651" s="84" t="s">
        <v>4556</v>
      </c>
      <c r="G651" s="84" t="b">
        <v>0</v>
      </c>
      <c r="H651" s="84" t="b">
        <v>1</v>
      </c>
      <c r="I651" s="84" t="b">
        <v>0</v>
      </c>
      <c r="J651" s="84" t="b">
        <v>0</v>
      </c>
      <c r="K651" s="84" t="b">
        <v>0</v>
      </c>
      <c r="L651" s="84" t="b">
        <v>0</v>
      </c>
    </row>
    <row r="652" spans="1:12" ht="15">
      <c r="A652" s="84" t="s">
        <v>5644</v>
      </c>
      <c r="B652" s="84" t="s">
        <v>5645</v>
      </c>
      <c r="C652" s="84">
        <v>2</v>
      </c>
      <c r="D652" s="118">
        <v>0.009632959861247398</v>
      </c>
      <c r="E652" s="118">
        <v>1.5622928644564749</v>
      </c>
      <c r="F652" s="84" t="s">
        <v>4556</v>
      </c>
      <c r="G652" s="84" t="b">
        <v>0</v>
      </c>
      <c r="H652" s="84" t="b">
        <v>0</v>
      </c>
      <c r="I652" s="84" t="b">
        <v>0</v>
      </c>
      <c r="J652" s="84" t="b">
        <v>0</v>
      </c>
      <c r="K652" s="84" t="b">
        <v>0</v>
      </c>
      <c r="L652" s="84" t="b">
        <v>0</v>
      </c>
    </row>
    <row r="653" spans="1:12" ht="15">
      <c r="A653" s="84" t="s">
        <v>5645</v>
      </c>
      <c r="B653" s="84" t="s">
        <v>5590</v>
      </c>
      <c r="C653" s="84">
        <v>2</v>
      </c>
      <c r="D653" s="118">
        <v>0.009632959861247398</v>
      </c>
      <c r="E653" s="118">
        <v>1.863322860120456</v>
      </c>
      <c r="F653" s="84" t="s">
        <v>4556</v>
      </c>
      <c r="G653" s="84" t="b">
        <v>0</v>
      </c>
      <c r="H653" s="84" t="b">
        <v>0</v>
      </c>
      <c r="I653" s="84" t="b">
        <v>0</v>
      </c>
      <c r="J653" s="84" t="b">
        <v>0</v>
      </c>
      <c r="K653" s="84" t="b">
        <v>0</v>
      </c>
      <c r="L653" s="84" t="b">
        <v>0</v>
      </c>
    </row>
    <row r="654" spans="1:12" ht="15">
      <c r="A654" s="84" t="s">
        <v>5590</v>
      </c>
      <c r="B654" s="84" t="s">
        <v>5847</v>
      </c>
      <c r="C654" s="84">
        <v>2</v>
      </c>
      <c r="D654" s="118">
        <v>0.009632959861247398</v>
      </c>
      <c r="E654" s="118">
        <v>2.0394141191761372</v>
      </c>
      <c r="F654" s="84" t="s">
        <v>4556</v>
      </c>
      <c r="G654" s="84" t="b">
        <v>0</v>
      </c>
      <c r="H654" s="84" t="b">
        <v>0</v>
      </c>
      <c r="I654" s="84" t="b">
        <v>0</v>
      </c>
      <c r="J654" s="84" t="b">
        <v>0</v>
      </c>
      <c r="K654" s="84" t="b">
        <v>0</v>
      </c>
      <c r="L654" s="84" t="b">
        <v>0</v>
      </c>
    </row>
    <row r="655" spans="1:12" ht="15">
      <c r="A655" s="84" t="s">
        <v>5847</v>
      </c>
      <c r="B655" s="84" t="s">
        <v>5848</v>
      </c>
      <c r="C655" s="84">
        <v>2</v>
      </c>
      <c r="D655" s="118">
        <v>0.009632959861247398</v>
      </c>
      <c r="E655" s="118">
        <v>2.0394141191761372</v>
      </c>
      <c r="F655" s="84" t="s">
        <v>4556</v>
      </c>
      <c r="G655" s="84" t="b">
        <v>0</v>
      </c>
      <c r="H655" s="84" t="b">
        <v>0</v>
      </c>
      <c r="I655" s="84" t="b">
        <v>0</v>
      </c>
      <c r="J655" s="84" t="b">
        <v>0</v>
      </c>
      <c r="K655" s="84" t="b">
        <v>0</v>
      </c>
      <c r="L655" s="84" t="b">
        <v>0</v>
      </c>
    </row>
    <row r="656" spans="1:12" ht="15">
      <c r="A656" s="84" t="s">
        <v>5848</v>
      </c>
      <c r="B656" s="84" t="s">
        <v>4766</v>
      </c>
      <c r="C656" s="84">
        <v>2</v>
      </c>
      <c r="D656" s="118">
        <v>0.009632959861247398</v>
      </c>
      <c r="E656" s="118">
        <v>1.1099951934618444</v>
      </c>
      <c r="F656" s="84" t="s">
        <v>4556</v>
      </c>
      <c r="G656" s="84" t="b">
        <v>0</v>
      </c>
      <c r="H656" s="84" t="b">
        <v>0</v>
      </c>
      <c r="I656" s="84" t="b">
        <v>0</v>
      </c>
      <c r="J656" s="84" t="b">
        <v>0</v>
      </c>
      <c r="K656" s="84" t="b">
        <v>0</v>
      </c>
      <c r="L656" s="84" t="b">
        <v>0</v>
      </c>
    </row>
    <row r="657" spans="1:12" ht="15">
      <c r="A657" s="84" t="s">
        <v>4766</v>
      </c>
      <c r="B657" s="84" t="s">
        <v>5849</v>
      </c>
      <c r="C657" s="84">
        <v>2</v>
      </c>
      <c r="D657" s="118">
        <v>0.009632959861247398</v>
      </c>
      <c r="E657" s="118">
        <v>1.1099951934618444</v>
      </c>
      <c r="F657" s="84" t="s">
        <v>4556</v>
      </c>
      <c r="G657" s="84" t="b">
        <v>0</v>
      </c>
      <c r="H657" s="84" t="b">
        <v>0</v>
      </c>
      <c r="I657" s="84" t="b">
        <v>0</v>
      </c>
      <c r="J657" s="84" t="b">
        <v>0</v>
      </c>
      <c r="K657" s="84" t="b">
        <v>0</v>
      </c>
      <c r="L657" s="84" t="b">
        <v>0</v>
      </c>
    </row>
    <row r="658" spans="1:12" ht="15">
      <c r="A658" s="84" t="s">
        <v>5849</v>
      </c>
      <c r="B658" s="84" t="s">
        <v>5850</v>
      </c>
      <c r="C658" s="84">
        <v>2</v>
      </c>
      <c r="D658" s="118">
        <v>0.009632959861247398</v>
      </c>
      <c r="E658" s="118">
        <v>2.0394141191761372</v>
      </c>
      <c r="F658" s="84" t="s">
        <v>4556</v>
      </c>
      <c r="G658" s="84" t="b">
        <v>0</v>
      </c>
      <c r="H658" s="84" t="b">
        <v>0</v>
      </c>
      <c r="I658" s="84" t="b">
        <v>0</v>
      </c>
      <c r="J658" s="84" t="b">
        <v>0</v>
      </c>
      <c r="K658" s="84" t="b">
        <v>0</v>
      </c>
      <c r="L658" s="84" t="b">
        <v>0</v>
      </c>
    </row>
    <row r="659" spans="1:12" ht="15">
      <c r="A659" s="84" t="s">
        <v>5850</v>
      </c>
      <c r="B659" s="84" t="s">
        <v>5646</v>
      </c>
      <c r="C659" s="84">
        <v>2</v>
      </c>
      <c r="D659" s="118">
        <v>0.009632959861247398</v>
      </c>
      <c r="E659" s="118">
        <v>2.0394141191761372</v>
      </c>
      <c r="F659" s="84" t="s">
        <v>4556</v>
      </c>
      <c r="G659" s="84" t="b">
        <v>0</v>
      </c>
      <c r="H659" s="84" t="b">
        <v>0</v>
      </c>
      <c r="I659" s="84" t="b">
        <v>0</v>
      </c>
      <c r="J659" s="84" t="b">
        <v>0</v>
      </c>
      <c r="K659" s="84" t="b">
        <v>0</v>
      </c>
      <c r="L659" s="84" t="b">
        <v>0</v>
      </c>
    </row>
    <row r="660" spans="1:12" ht="15">
      <c r="A660" s="84" t="s">
        <v>5646</v>
      </c>
      <c r="B660" s="84" t="s">
        <v>5851</v>
      </c>
      <c r="C660" s="84">
        <v>2</v>
      </c>
      <c r="D660" s="118">
        <v>0.009632959861247398</v>
      </c>
      <c r="E660" s="118">
        <v>2.0394141191761372</v>
      </c>
      <c r="F660" s="84" t="s">
        <v>4556</v>
      </c>
      <c r="G660" s="84" t="b">
        <v>0</v>
      </c>
      <c r="H660" s="84" t="b">
        <v>0</v>
      </c>
      <c r="I660" s="84" t="b">
        <v>0</v>
      </c>
      <c r="J660" s="84" t="b">
        <v>0</v>
      </c>
      <c r="K660" s="84" t="b">
        <v>0</v>
      </c>
      <c r="L660" s="84" t="b">
        <v>0</v>
      </c>
    </row>
    <row r="661" spans="1:12" ht="15">
      <c r="A661" s="84" t="s">
        <v>5851</v>
      </c>
      <c r="B661" s="84" t="s">
        <v>4770</v>
      </c>
      <c r="C661" s="84">
        <v>2</v>
      </c>
      <c r="D661" s="118">
        <v>0.009632959861247398</v>
      </c>
      <c r="E661" s="118">
        <v>1.738384123512156</v>
      </c>
      <c r="F661" s="84" t="s">
        <v>4556</v>
      </c>
      <c r="G661" s="84" t="b">
        <v>0</v>
      </c>
      <c r="H661" s="84" t="b">
        <v>0</v>
      </c>
      <c r="I661" s="84" t="b">
        <v>0</v>
      </c>
      <c r="J661" s="84" t="b">
        <v>0</v>
      </c>
      <c r="K661" s="84" t="b">
        <v>0</v>
      </c>
      <c r="L661" s="84" t="b">
        <v>0</v>
      </c>
    </row>
    <row r="662" spans="1:12" ht="15">
      <c r="A662" s="84" t="s">
        <v>4770</v>
      </c>
      <c r="B662" s="84" t="s">
        <v>5852</v>
      </c>
      <c r="C662" s="84">
        <v>2</v>
      </c>
      <c r="D662" s="118">
        <v>0.009632959861247398</v>
      </c>
      <c r="E662" s="118">
        <v>1.738384123512156</v>
      </c>
      <c r="F662" s="84" t="s">
        <v>4556</v>
      </c>
      <c r="G662" s="84" t="b">
        <v>0</v>
      </c>
      <c r="H662" s="84" t="b">
        <v>0</v>
      </c>
      <c r="I662" s="84" t="b">
        <v>0</v>
      </c>
      <c r="J662" s="84" t="b">
        <v>0</v>
      </c>
      <c r="K662" s="84" t="b">
        <v>0</v>
      </c>
      <c r="L662" s="84" t="b">
        <v>0</v>
      </c>
    </row>
    <row r="663" spans="1:12" ht="15">
      <c r="A663" s="84" t="s">
        <v>5852</v>
      </c>
      <c r="B663" s="84" t="s">
        <v>5559</v>
      </c>
      <c r="C663" s="84">
        <v>2</v>
      </c>
      <c r="D663" s="118">
        <v>0.009632959861247398</v>
      </c>
      <c r="E663" s="118">
        <v>2.0394141191761372</v>
      </c>
      <c r="F663" s="84" t="s">
        <v>4556</v>
      </c>
      <c r="G663" s="84" t="b">
        <v>0</v>
      </c>
      <c r="H663" s="84" t="b">
        <v>0</v>
      </c>
      <c r="I663" s="84" t="b">
        <v>0</v>
      </c>
      <c r="J663" s="84" t="b">
        <v>0</v>
      </c>
      <c r="K663" s="84" t="b">
        <v>0</v>
      </c>
      <c r="L663" s="84" t="b">
        <v>0</v>
      </c>
    </row>
    <row r="664" spans="1:12" ht="15">
      <c r="A664" s="84" t="s">
        <v>4776</v>
      </c>
      <c r="B664" s="84" t="s">
        <v>5681</v>
      </c>
      <c r="C664" s="84">
        <v>4</v>
      </c>
      <c r="D664" s="118">
        <v>0.008817577908029957</v>
      </c>
      <c r="E664" s="118">
        <v>1.741676743392075</v>
      </c>
      <c r="F664" s="84" t="s">
        <v>4557</v>
      </c>
      <c r="G664" s="84" t="b">
        <v>1</v>
      </c>
      <c r="H664" s="84" t="b">
        <v>0</v>
      </c>
      <c r="I664" s="84" t="b">
        <v>0</v>
      </c>
      <c r="J664" s="84" t="b">
        <v>1</v>
      </c>
      <c r="K664" s="84" t="b">
        <v>0</v>
      </c>
      <c r="L664" s="84" t="b">
        <v>0</v>
      </c>
    </row>
    <row r="665" spans="1:12" ht="15">
      <c r="A665" s="84" t="s">
        <v>5681</v>
      </c>
      <c r="B665" s="84" t="s">
        <v>5682</v>
      </c>
      <c r="C665" s="84">
        <v>4</v>
      </c>
      <c r="D665" s="118">
        <v>0.008817577908029957</v>
      </c>
      <c r="E665" s="118">
        <v>1.9177680024477564</v>
      </c>
      <c r="F665" s="84" t="s">
        <v>4557</v>
      </c>
      <c r="G665" s="84" t="b">
        <v>1</v>
      </c>
      <c r="H665" s="84" t="b">
        <v>0</v>
      </c>
      <c r="I665" s="84" t="b">
        <v>0</v>
      </c>
      <c r="J665" s="84" t="b">
        <v>0</v>
      </c>
      <c r="K665" s="84" t="b">
        <v>0</v>
      </c>
      <c r="L665" s="84" t="b">
        <v>0</v>
      </c>
    </row>
    <row r="666" spans="1:12" ht="15">
      <c r="A666" s="84" t="s">
        <v>5682</v>
      </c>
      <c r="B666" s="84" t="s">
        <v>4704</v>
      </c>
      <c r="C666" s="84">
        <v>4</v>
      </c>
      <c r="D666" s="118">
        <v>0.008817577908029957</v>
      </c>
      <c r="E666" s="118">
        <v>1.741676743392075</v>
      </c>
      <c r="F666" s="84" t="s">
        <v>4557</v>
      </c>
      <c r="G666" s="84" t="b">
        <v>0</v>
      </c>
      <c r="H666" s="84" t="b">
        <v>0</v>
      </c>
      <c r="I666" s="84" t="b">
        <v>0</v>
      </c>
      <c r="J666" s="84" t="b">
        <v>0</v>
      </c>
      <c r="K666" s="84" t="b">
        <v>0</v>
      </c>
      <c r="L666" s="84" t="b">
        <v>0</v>
      </c>
    </row>
    <row r="667" spans="1:12" ht="15">
      <c r="A667" s="84" t="s">
        <v>4704</v>
      </c>
      <c r="B667" s="84" t="s">
        <v>5578</v>
      </c>
      <c r="C667" s="84">
        <v>4</v>
      </c>
      <c r="D667" s="118">
        <v>0.008817577908029957</v>
      </c>
      <c r="E667" s="118">
        <v>1.741676743392075</v>
      </c>
      <c r="F667" s="84" t="s">
        <v>4557</v>
      </c>
      <c r="G667" s="84" t="b">
        <v>0</v>
      </c>
      <c r="H667" s="84" t="b">
        <v>0</v>
      </c>
      <c r="I667" s="84" t="b">
        <v>0</v>
      </c>
      <c r="J667" s="84" t="b">
        <v>0</v>
      </c>
      <c r="K667" s="84" t="b">
        <v>0</v>
      </c>
      <c r="L667" s="84" t="b">
        <v>0</v>
      </c>
    </row>
    <row r="668" spans="1:12" ht="15">
      <c r="A668" s="84" t="s">
        <v>5578</v>
      </c>
      <c r="B668" s="84" t="s">
        <v>5683</v>
      </c>
      <c r="C668" s="84">
        <v>4</v>
      </c>
      <c r="D668" s="118">
        <v>0.008817577908029957</v>
      </c>
      <c r="E668" s="118">
        <v>1.9177680024477564</v>
      </c>
      <c r="F668" s="84" t="s">
        <v>4557</v>
      </c>
      <c r="G668" s="84" t="b">
        <v>0</v>
      </c>
      <c r="H668" s="84" t="b">
        <v>0</v>
      </c>
      <c r="I668" s="84" t="b">
        <v>0</v>
      </c>
      <c r="J668" s="84" t="b">
        <v>0</v>
      </c>
      <c r="K668" s="84" t="b">
        <v>0</v>
      </c>
      <c r="L668" s="84" t="b">
        <v>0</v>
      </c>
    </row>
    <row r="669" spans="1:12" ht="15">
      <c r="A669" s="84" t="s">
        <v>5683</v>
      </c>
      <c r="B669" s="84" t="s">
        <v>5684</v>
      </c>
      <c r="C669" s="84">
        <v>4</v>
      </c>
      <c r="D669" s="118">
        <v>0.008817577908029957</v>
      </c>
      <c r="E669" s="118">
        <v>1.9177680024477564</v>
      </c>
      <c r="F669" s="84" t="s">
        <v>4557</v>
      </c>
      <c r="G669" s="84" t="b">
        <v>0</v>
      </c>
      <c r="H669" s="84" t="b">
        <v>0</v>
      </c>
      <c r="I669" s="84" t="b">
        <v>0</v>
      </c>
      <c r="J669" s="84" t="b">
        <v>0</v>
      </c>
      <c r="K669" s="84" t="b">
        <v>1</v>
      </c>
      <c r="L669" s="84" t="b">
        <v>0</v>
      </c>
    </row>
    <row r="670" spans="1:12" ht="15">
      <c r="A670" s="84" t="s">
        <v>5684</v>
      </c>
      <c r="B670" s="84" t="s">
        <v>5685</v>
      </c>
      <c r="C670" s="84">
        <v>4</v>
      </c>
      <c r="D670" s="118">
        <v>0.008817577908029957</v>
      </c>
      <c r="E670" s="118">
        <v>1.9177680024477564</v>
      </c>
      <c r="F670" s="84" t="s">
        <v>4557</v>
      </c>
      <c r="G670" s="84" t="b">
        <v>0</v>
      </c>
      <c r="H670" s="84" t="b">
        <v>1</v>
      </c>
      <c r="I670" s="84" t="b">
        <v>0</v>
      </c>
      <c r="J670" s="84" t="b">
        <v>0</v>
      </c>
      <c r="K670" s="84" t="b">
        <v>0</v>
      </c>
      <c r="L670" s="84" t="b">
        <v>0</v>
      </c>
    </row>
    <row r="671" spans="1:12" ht="15">
      <c r="A671" s="84" t="s">
        <v>5685</v>
      </c>
      <c r="B671" s="84" t="s">
        <v>298</v>
      </c>
      <c r="C671" s="84">
        <v>4</v>
      </c>
      <c r="D671" s="118">
        <v>0.008817577908029957</v>
      </c>
      <c r="E671" s="118">
        <v>1.9177680024477564</v>
      </c>
      <c r="F671" s="84" t="s">
        <v>4557</v>
      </c>
      <c r="G671" s="84" t="b">
        <v>0</v>
      </c>
      <c r="H671" s="84" t="b">
        <v>0</v>
      </c>
      <c r="I671" s="84" t="b">
        <v>0</v>
      </c>
      <c r="J671" s="84" t="b">
        <v>0</v>
      </c>
      <c r="K671" s="84" t="b">
        <v>0</v>
      </c>
      <c r="L671" s="84" t="b">
        <v>0</v>
      </c>
    </row>
    <row r="672" spans="1:12" ht="15">
      <c r="A672" s="84" t="s">
        <v>5618</v>
      </c>
      <c r="B672" s="84" t="s">
        <v>5561</v>
      </c>
      <c r="C672" s="84">
        <v>3</v>
      </c>
      <c r="D672" s="118">
        <v>0.0076749857251439966</v>
      </c>
      <c r="E672" s="118">
        <v>2.0427067390560563</v>
      </c>
      <c r="F672" s="84" t="s">
        <v>4557</v>
      </c>
      <c r="G672" s="84" t="b">
        <v>0</v>
      </c>
      <c r="H672" s="84" t="b">
        <v>0</v>
      </c>
      <c r="I672" s="84" t="b">
        <v>0</v>
      </c>
      <c r="J672" s="84" t="b">
        <v>0</v>
      </c>
      <c r="K672" s="84" t="b">
        <v>0</v>
      </c>
      <c r="L672" s="84" t="b">
        <v>0</v>
      </c>
    </row>
    <row r="673" spans="1:12" ht="15">
      <c r="A673" s="84" t="s">
        <v>4742</v>
      </c>
      <c r="B673" s="84" t="s">
        <v>5567</v>
      </c>
      <c r="C673" s="84">
        <v>3</v>
      </c>
      <c r="D673" s="118">
        <v>0.0076749857251439966</v>
      </c>
      <c r="E673" s="118">
        <v>1.8208579894397</v>
      </c>
      <c r="F673" s="84" t="s">
        <v>4557</v>
      </c>
      <c r="G673" s="84" t="b">
        <v>0</v>
      </c>
      <c r="H673" s="84" t="b">
        <v>0</v>
      </c>
      <c r="I673" s="84" t="b">
        <v>0</v>
      </c>
      <c r="J673" s="84" t="b">
        <v>0</v>
      </c>
      <c r="K673" s="84" t="b">
        <v>0</v>
      </c>
      <c r="L673" s="84" t="b">
        <v>0</v>
      </c>
    </row>
    <row r="674" spans="1:12" ht="15">
      <c r="A674" s="84" t="s">
        <v>5567</v>
      </c>
      <c r="B674" s="84" t="s">
        <v>4777</v>
      </c>
      <c r="C674" s="84">
        <v>3</v>
      </c>
      <c r="D674" s="118">
        <v>0.0076749857251439966</v>
      </c>
      <c r="E674" s="118">
        <v>1.8208579894397</v>
      </c>
      <c r="F674" s="84" t="s">
        <v>4557</v>
      </c>
      <c r="G674" s="84" t="b">
        <v>0</v>
      </c>
      <c r="H674" s="84" t="b">
        <v>0</v>
      </c>
      <c r="I674" s="84" t="b">
        <v>0</v>
      </c>
      <c r="J674" s="84" t="b">
        <v>0</v>
      </c>
      <c r="K674" s="84" t="b">
        <v>0</v>
      </c>
      <c r="L674" s="84" t="b">
        <v>0</v>
      </c>
    </row>
    <row r="675" spans="1:12" ht="15">
      <c r="A675" s="84" t="s">
        <v>4777</v>
      </c>
      <c r="B675" s="84" t="s">
        <v>4779</v>
      </c>
      <c r="C675" s="84">
        <v>3</v>
      </c>
      <c r="D675" s="118">
        <v>0.0076749857251439966</v>
      </c>
      <c r="E675" s="118">
        <v>1.6959192528314</v>
      </c>
      <c r="F675" s="84" t="s">
        <v>4557</v>
      </c>
      <c r="G675" s="84" t="b">
        <v>0</v>
      </c>
      <c r="H675" s="84" t="b">
        <v>0</v>
      </c>
      <c r="I675" s="84" t="b">
        <v>0</v>
      </c>
      <c r="J675" s="84" t="b">
        <v>1</v>
      </c>
      <c r="K675" s="84" t="b">
        <v>0</v>
      </c>
      <c r="L675" s="84" t="b">
        <v>0</v>
      </c>
    </row>
    <row r="676" spans="1:12" ht="15">
      <c r="A676" s="84" t="s">
        <v>5720</v>
      </c>
      <c r="B676" s="84" t="s">
        <v>951</v>
      </c>
      <c r="C676" s="84">
        <v>3</v>
      </c>
      <c r="D676" s="118">
        <v>0.0076749857251439966</v>
      </c>
      <c r="E676" s="118">
        <v>2.0427067390560563</v>
      </c>
      <c r="F676" s="84" t="s">
        <v>4557</v>
      </c>
      <c r="G676" s="84" t="b">
        <v>0</v>
      </c>
      <c r="H676" s="84" t="b">
        <v>0</v>
      </c>
      <c r="I676" s="84" t="b">
        <v>0</v>
      </c>
      <c r="J676" s="84" t="b">
        <v>0</v>
      </c>
      <c r="K676" s="84" t="b">
        <v>0</v>
      </c>
      <c r="L676" s="84" t="b">
        <v>0</v>
      </c>
    </row>
    <row r="677" spans="1:12" ht="15">
      <c r="A677" s="84" t="s">
        <v>402</v>
      </c>
      <c r="B677" s="84" t="s">
        <v>4776</v>
      </c>
      <c r="C677" s="84">
        <v>3</v>
      </c>
      <c r="D677" s="118">
        <v>0.0076749857251439966</v>
      </c>
      <c r="E677" s="118">
        <v>1.8208579894397</v>
      </c>
      <c r="F677" s="84" t="s">
        <v>4557</v>
      </c>
      <c r="G677" s="84" t="b">
        <v>0</v>
      </c>
      <c r="H677" s="84" t="b">
        <v>0</v>
      </c>
      <c r="I677" s="84" t="b">
        <v>0</v>
      </c>
      <c r="J677" s="84" t="b">
        <v>1</v>
      </c>
      <c r="K677" s="84" t="b">
        <v>0</v>
      </c>
      <c r="L677" s="84" t="b">
        <v>0</v>
      </c>
    </row>
    <row r="678" spans="1:12" ht="15">
      <c r="A678" s="84" t="s">
        <v>298</v>
      </c>
      <c r="B678" s="84" t="s">
        <v>495</v>
      </c>
      <c r="C678" s="84">
        <v>3</v>
      </c>
      <c r="D678" s="118">
        <v>0.0076749857251439966</v>
      </c>
      <c r="E678" s="118">
        <v>1.9177680024477564</v>
      </c>
      <c r="F678" s="84" t="s">
        <v>4557</v>
      </c>
      <c r="G678" s="84" t="b">
        <v>0</v>
      </c>
      <c r="H678" s="84" t="b">
        <v>0</v>
      </c>
      <c r="I678" s="84" t="b">
        <v>0</v>
      </c>
      <c r="J678" s="84" t="b">
        <v>0</v>
      </c>
      <c r="K678" s="84" t="b">
        <v>0</v>
      </c>
      <c r="L678" s="84" t="b">
        <v>0</v>
      </c>
    </row>
    <row r="679" spans="1:12" ht="15">
      <c r="A679" s="84" t="s">
        <v>5589</v>
      </c>
      <c r="B679" s="84" t="s">
        <v>5819</v>
      </c>
      <c r="C679" s="84">
        <v>2</v>
      </c>
      <c r="D679" s="118">
        <v>0.006114341337380311</v>
      </c>
      <c r="E679" s="118">
        <v>2.2187979981117376</v>
      </c>
      <c r="F679" s="84" t="s">
        <v>4557</v>
      </c>
      <c r="G679" s="84" t="b">
        <v>0</v>
      </c>
      <c r="H679" s="84" t="b">
        <v>0</v>
      </c>
      <c r="I679" s="84" t="b">
        <v>0</v>
      </c>
      <c r="J679" s="84" t="b">
        <v>0</v>
      </c>
      <c r="K679" s="84" t="b">
        <v>0</v>
      </c>
      <c r="L679" s="84" t="b">
        <v>0</v>
      </c>
    </row>
    <row r="680" spans="1:12" ht="15">
      <c r="A680" s="84" t="s">
        <v>5789</v>
      </c>
      <c r="B680" s="84" t="s">
        <v>4803</v>
      </c>
      <c r="C680" s="84">
        <v>2</v>
      </c>
      <c r="D680" s="118">
        <v>0.006114341337380311</v>
      </c>
      <c r="E680" s="118">
        <v>2.0427067390560563</v>
      </c>
      <c r="F680" s="84" t="s">
        <v>4557</v>
      </c>
      <c r="G680" s="84" t="b">
        <v>0</v>
      </c>
      <c r="H680" s="84" t="b">
        <v>0</v>
      </c>
      <c r="I680" s="84" t="b">
        <v>0</v>
      </c>
      <c r="J680" s="84" t="b">
        <v>0</v>
      </c>
      <c r="K680" s="84" t="b">
        <v>0</v>
      </c>
      <c r="L680" s="84" t="b">
        <v>0</v>
      </c>
    </row>
    <row r="681" spans="1:12" ht="15">
      <c r="A681" s="84" t="s">
        <v>4780</v>
      </c>
      <c r="B681" s="84" t="s">
        <v>5638</v>
      </c>
      <c r="C681" s="84">
        <v>2</v>
      </c>
      <c r="D681" s="118">
        <v>0.006114341337380311</v>
      </c>
      <c r="E681" s="118">
        <v>1.866615480000375</v>
      </c>
      <c r="F681" s="84" t="s">
        <v>4557</v>
      </c>
      <c r="G681" s="84" t="b">
        <v>0</v>
      </c>
      <c r="H681" s="84" t="b">
        <v>0</v>
      </c>
      <c r="I681" s="84" t="b">
        <v>0</v>
      </c>
      <c r="J681" s="84" t="b">
        <v>0</v>
      </c>
      <c r="K681" s="84" t="b">
        <v>0</v>
      </c>
      <c r="L681" s="84" t="b">
        <v>0</v>
      </c>
    </row>
    <row r="682" spans="1:12" ht="15">
      <c r="A682" s="84" t="s">
        <v>5638</v>
      </c>
      <c r="B682" s="84" t="s">
        <v>4750</v>
      </c>
      <c r="C682" s="84">
        <v>2</v>
      </c>
      <c r="D682" s="118">
        <v>0.006114341337380311</v>
      </c>
      <c r="E682" s="118">
        <v>1.3023440495618124</v>
      </c>
      <c r="F682" s="84" t="s">
        <v>4557</v>
      </c>
      <c r="G682" s="84" t="b">
        <v>0</v>
      </c>
      <c r="H682" s="84" t="b">
        <v>0</v>
      </c>
      <c r="I682" s="84" t="b">
        <v>0</v>
      </c>
      <c r="J682" s="84" t="b">
        <v>0</v>
      </c>
      <c r="K682" s="84" t="b">
        <v>0</v>
      </c>
      <c r="L682" s="84" t="b">
        <v>0</v>
      </c>
    </row>
    <row r="683" spans="1:12" ht="15">
      <c r="A683" s="84" t="s">
        <v>5619</v>
      </c>
      <c r="B683" s="84" t="s">
        <v>5600</v>
      </c>
      <c r="C683" s="84">
        <v>2</v>
      </c>
      <c r="D683" s="118">
        <v>0.006114341337380311</v>
      </c>
      <c r="E683" s="118">
        <v>2.2187979981117376</v>
      </c>
      <c r="F683" s="84" t="s">
        <v>4557</v>
      </c>
      <c r="G683" s="84" t="b">
        <v>0</v>
      </c>
      <c r="H683" s="84" t="b">
        <v>0</v>
      </c>
      <c r="I683" s="84" t="b">
        <v>0</v>
      </c>
      <c r="J683" s="84" t="b">
        <v>0</v>
      </c>
      <c r="K683" s="84" t="b">
        <v>0</v>
      </c>
      <c r="L683" s="84" t="b">
        <v>0</v>
      </c>
    </row>
    <row r="684" spans="1:12" ht="15">
      <c r="A684" s="84" t="s">
        <v>5600</v>
      </c>
      <c r="B684" s="84" t="s">
        <v>6044</v>
      </c>
      <c r="C684" s="84">
        <v>2</v>
      </c>
      <c r="D684" s="118">
        <v>0.006114341337380311</v>
      </c>
      <c r="E684" s="118">
        <v>2.2187979981117376</v>
      </c>
      <c r="F684" s="84" t="s">
        <v>4557</v>
      </c>
      <c r="G684" s="84" t="b">
        <v>0</v>
      </c>
      <c r="H684" s="84" t="b">
        <v>0</v>
      </c>
      <c r="I684" s="84" t="b">
        <v>0</v>
      </c>
      <c r="J684" s="84" t="b">
        <v>0</v>
      </c>
      <c r="K684" s="84" t="b">
        <v>0</v>
      </c>
      <c r="L684" s="84" t="b">
        <v>0</v>
      </c>
    </row>
    <row r="685" spans="1:12" ht="15">
      <c r="A685" s="84" t="s">
        <v>6044</v>
      </c>
      <c r="B685" s="84" t="s">
        <v>4781</v>
      </c>
      <c r="C685" s="84">
        <v>2</v>
      </c>
      <c r="D685" s="118">
        <v>0.006114341337380311</v>
      </c>
      <c r="E685" s="118">
        <v>1.9177680024477564</v>
      </c>
      <c r="F685" s="84" t="s">
        <v>4557</v>
      </c>
      <c r="G685" s="84" t="b">
        <v>0</v>
      </c>
      <c r="H685" s="84" t="b">
        <v>0</v>
      </c>
      <c r="I685" s="84" t="b">
        <v>0</v>
      </c>
      <c r="J685" s="84" t="b">
        <v>0</v>
      </c>
      <c r="K685" s="84" t="b">
        <v>0</v>
      </c>
      <c r="L685" s="84" t="b">
        <v>0</v>
      </c>
    </row>
    <row r="686" spans="1:12" ht="15">
      <c r="A686" s="84" t="s">
        <v>4781</v>
      </c>
      <c r="B686" s="84" t="s">
        <v>5583</v>
      </c>
      <c r="C686" s="84">
        <v>2</v>
      </c>
      <c r="D686" s="118">
        <v>0.006114341337380311</v>
      </c>
      <c r="E686" s="118">
        <v>1.9177680024477564</v>
      </c>
      <c r="F686" s="84" t="s">
        <v>4557</v>
      </c>
      <c r="G686" s="84" t="b">
        <v>0</v>
      </c>
      <c r="H686" s="84" t="b">
        <v>0</v>
      </c>
      <c r="I686" s="84" t="b">
        <v>0</v>
      </c>
      <c r="J686" s="84" t="b">
        <v>0</v>
      </c>
      <c r="K686" s="84" t="b">
        <v>0</v>
      </c>
      <c r="L686" s="84" t="b">
        <v>0</v>
      </c>
    </row>
    <row r="687" spans="1:12" ht="15">
      <c r="A687" s="84" t="s">
        <v>5583</v>
      </c>
      <c r="B687" s="84" t="s">
        <v>6045</v>
      </c>
      <c r="C687" s="84">
        <v>2</v>
      </c>
      <c r="D687" s="118">
        <v>0.006114341337380311</v>
      </c>
      <c r="E687" s="118">
        <v>2.2187979981117376</v>
      </c>
      <c r="F687" s="84" t="s">
        <v>4557</v>
      </c>
      <c r="G687" s="84" t="b">
        <v>0</v>
      </c>
      <c r="H687" s="84" t="b">
        <v>0</v>
      </c>
      <c r="I687" s="84" t="b">
        <v>0</v>
      </c>
      <c r="J687" s="84" t="b">
        <v>0</v>
      </c>
      <c r="K687" s="84" t="b">
        <v>0</v>
      </c>
      <c r="L687" s="84" t="b">
        <v>0</v>
      </c>
    </row>
    <row r="688" spans="1:12" ht="15">
      <c r="A688" s="84" t="s">
        <v>6045</v>
      </c>
      <c r="B688" s="84" t="s">
        <v>5613</v>
      </c>
      <c r="C688" s="84">
        <v>2</v>
      </c>
      <c r="D688" s="118">
        <v>0.006114341337380311</v>
      </c>
      <c r="E688" s="118">
        <v>2.2187979981117376</v>
      </c>
      <c r="F688" s="84" t="s">
        <v>4557</v>
      </c>
      <c r="G688" s="84" t="b">
        <v>0</v>
      </c>
      <c r="H688" s="84" t="b">
        <v>0</v>
      </c>
      <c r="I688" s="84" t="b">
        <v>0</v>
      </c>
      <c r="J688" s="84" t="b">
        <v>1</v>
      </c>
      <c r="K688" s="84" t="b">
        <v>0</v>
      </c>
      <c r="L688" s="84" t="b">
        <v>0</v>
      </c>
    </row>
    <row r="689" spans="1:12" ht="15">
      <c r="A689" s="84" t="s">
        <v>5613</v>
      </c>
      <c r="B689" s="84" t="s">
        <v>6046</v>
      </c>
      <c r="C689" s="84">
        <v>2</v>
      </c>
      <c r="D689" s="118">
        <v>0.006114341337380311</v>
      </c>
      <c r="E689" s="118">
        <v>2.2187979981117376</v>
      </c>
      <c r="F689" s="84" t="s">
        <v>4557</v>
      </c>
      <c r="G689" s="84" t="b">
        <v>1</v>
      </c>
      <c r="H689" s="84" t="b">
        <v>0</v>
      </c>
      <c r="I689" s="84" t="b">
        <v>0</v>
      </c>
      <c r="J689" s="84" t="b">
        <v>0</v>
      </c>
      <c r="K689" s="84" t="b">
        <v>0</v>
      </c>
      <c r="L689" s="84" t="b">
        <v>0</v>
      </c>
    </row>
    <row r="690" spans="1:12" ht="15">
      <c r="A690" s="84" t="s">
        <v>6046</v>
      </c>
      <c r="B690" s="84" t="s">
        <v>6047</v>
      </c>
      <c r="C690" s="84">
        <v>2</v>
      </c>
      <c r="D690" s="118">
        <v>0.006114341337380311</v>
      </c>
      <c r="E690" s="118">
        <v>2.2187979981117376</v>
      </c>
      <c r="F690" s="84" t="s">
        <v>4557</v>
      </c>
      <c r="G690" s="84" t="b">
        <v>0</v>
      </c>
      <c r="H690" s="84" t="b">
        <v>0</v>
      </c>
      <c r="I690" s="84" t="b">
        <v>0</v>
      </c>
      <c r="J690" s="84" t="b">
        <v>0</v>
      </c>
      <c r="K690" s="84" t="b">
        <v>0</v>
      </c>
      <c r="L690" s="84" t="b">
        <v>0</v>
      </c>
    </row>
    <row r="691" spans="1:12" ht="15">
      <c r="A691" s="84" t="s">
        <v>6047</v>
      </c>
      <c r="B691" s="84" t="s">
        <v>6048</v>
      </c>
      <c r="C691" s="84">
        <v>2</v>
      </c>
      <c r="D691" s="118">
        <v>0.006114341337380311</v>
      </c>
      <c r="E691" s="118">
        <v>2.2187979981117376</v>
      </c>
      <c r="F691" s="84" t="s">
        <v>4557</v>
      </c>
      <c r="G691" s="84" t="b">
        <v>0</v>
      </c>
      <c r="H691" s="84" t="b">
        <v>0</v>
      </c>
      <c r="I691" s="84" t="b">
        <v>0</v>
      </c>
      <c r="J691" s="84" t="b">
        <v>0</v>
      </c>
      <c r="K691" s="84" t="b">
        <v>0</v>
      </c>
      <c r="L691" s="84" t="b">
        <v>0</v>
      </c>
    </row>
    <row r="692" spans="1:12" ht="15">
      <c r="A692" s="84" t="s">
        <v>5622</v>
      </c>
      <c r="B692" s="84" t="s">
        <v>5701</v>
      </c>
      <c r="C692" s="84">
        <v>2</v>
      </c>
      <c r="D692" s="118">
        <v>0.006114341337380311</v>
      </c>
      <c r="E692" s="118">
        <v>2.0427067390560563</v>
      </c>
      <c r="F692" s="84" t="s">
        <v>4557</v>
      </c>
      <c r="G692" s="84" t="b">
        <v>0</v>
      </c>
      <c r="H692" s="84" t="b">
        <v>0</v>
      </c>
      <c r="I692" s="84" t="b">
        <v>0</v>
      </c>
      <c r="J692" s="84" t="b">
        <v>0</v>
      </c>
      <c r="K692" s="84" t="b">
        <v>0</v>
      </c>
      <c r="L692" s="84" t="b">
        <v>0</v>
      </c>
    </row>
    <row r="693" spans="1:12" ht="15">
      <c r="A693" s="84" t="s">
        <v>5701</v>
      </c>
      <c r="B693" s="84" t="s">
        <v>4750</v>
      </c>
      <c r="C693" s="84">
        <v>2</v>
      </c>
      <c r="D693" s="118">
        <v>0.006114341337380311</v>
      </c>
      <c r="E693" s="118">
        <v>1.3023440495618124</v>
      </c>
      <c r="F693" s="84" t="s">
        <v>4557</v>
      </c>
      <c r="G693" s="84" t="b">
        <v>0</v>
      </c>
      <c r="H693" s="84" t="b">
        <v>0</v>
      </c>
      <c r="I693" s="84" t="b">
        <v>0</v>
      </c>
      <c r="J693" s="84" t="b">
        <v>0</v>
      </c>
      <c r="K693" s="84" t="b">
        <v>0</v>
      </c>
      <c r="L693" s="84" t="b">
        <v>0</v>
      </c>
    </row>
    <row r="694" spans="1:12" ht="15">
      <c r="A694" s="84" t="s">
        <v>5951</v>
      </c>
      <c r="B694" s="84" t="s">
        <v>5952</v>
      </c>
      <c r="C694" s="84">
        <v>2</v>
      </c>
      <c r="D694" s="118">
        <v>0.006114341337380311</v>
      </c>
      <c r="E694" s="118">
        <v>2.2187979981117376</v>
      </c>
      <c r="F694" s="84" t="s">
        <v>4557</v>
      </c>
      <c r="G694" s="84" t="b">
        <v>0</v>
      </c>
      <c r="H694" s="84" t="b">
        <v>0</v>
      </c>
      <c r="I694" s="84" t="b">
        <v>0</v>
      </c>
      <c r="J694" s="84" t="b">
        <v>0</v>
      </c>
      <c r="K694" s="84" t="b">
        <v>0</v>
      </c>
      <c r="L694" s="84" t="b">
        <v>0</v>
      </c>
    </row>
    <row r="695" spans="1:12" ht="15">
      <c r="A695" s="84" t="s">
        <v>5952</v>
      </c>
      <c r="B695" s="84" t="s">
        <v>5953</v>
      </c>
      <c r="C695" s="84">
        <v>2</v>
      </c>
      <c r="D695" s="118">
        <v>0.006114341337380311</v>
      </c>
      <c r="E695" s="118">
        <v>2.2187979981117376</v>
      </c>
      <c r="F695" s="84" t="s">
        <v>4557</v>
      </c>
      <c r="G695" s="84" t="b">
        <v>0</v>
      </c>
      <c r="H695" s="84" t="b">
        <v>0</v>
      </c>
      <c r="I695" s="84" t="b">
        <v>0</v>
      </c>
      <c r="J695" s="84" t="b">
        <v>0</v>
      </c>
      <c r="K695" s="84" t="b">
        <v>0</v>
      </c>
      <c r="L695" s="84" t="b">
        <v>0</v>
      </c>
    </row>
    <row r="696" spans="1:12" ht="15">
      <c r="A696" s="84" t="s">
        <v>5953</v>
      </c>
      <c r="B696" s="84" t="s">
        <v>4756</v>
      </c>
      <c r="C696" s="84">
        <v>2</v>
      </c>
      <c r="D696" s="118">
        <v>0.006114341337380311</v>
      </c>
      <c r="E696" s="118">
        <v>2.2187979981117376</v>
      </c>
      <c r="F696" s="84" t="s">
        <v>4557</v>
      </c>
      <c r="G696" s="84" t="b">
        <v>0</v>
      </c>
      <c r="H696" s="84" t="b">
        <v>0</v>
      </c>
      <c r="I696" s="84" t="b">
        <v>0</v>
      </c>
      <c r="J696" s="84" t="b">
        <v>0</v>
      </c>
      <c r="K696" s="84" t="b">
        <v>1</v>
      </c>
      <c r="L696" s="84" t="b">
        <v>0</v>
      </c>
    </row>
    <row r="697" spans="1:12" ht="15">
      <c r="A697" s="84" t="s">
        <v>4756</v>
      </c>
      <c r="B697" s="84" t="s">
        <v>5618</v>
      </c>
      <c r="C697" s="84">
        <v>2</v>
      </c>
      <c r="D697" s="118">
        <v>0.006114341337380311</v>
      </c>
      <c r="E697" s="118">
        <v>2.0427067390560563</v>
      </c>
      <c r="F697" s="84" t="s">
        <v>4557</v>
      </c>
      <c r="G697" s="84" t="b">
        <v>0</v>
      </c>
      <c r="H697" s="84" t="b">
        <v>1</v>
      </c>
      <c r="I697" s="84" t="b">
        <v>0</v>
      </c>
      <c r="J697" s="84" t="b">
        <v>0</v>
      </c>
      <c r="K697" s="84" t="b">
        <v>0</v>
      </c>
      <c r="L697" s="84" t="b">
        <v>0</v>
      </c>
    </row>
    <row r="698" spans="1:12" ht="15">
      <c r="A698" s="84" t="s">
        <v>5561</v>
      </c>
      <c r="B698" s="84" t="s">
        <v>5954</v>
      </c>
      <c r="C698" s="84">
        <v>2</v>
      </c>
      <c r="D698" s="118">
        <v>0.006114341337380311</v>
      </c>
      <c r="E698" s="118">
        <v>2.0427067390560563</v>
      </c>
      <c r="F698" s="84" t="s">
        <v>4557</v>
      </c>
      <c r="G698" s="84" t="b">
        <v>0</v>
      </c>
      <c r="H698" s="84" t="b">
        <v>0</v>
      </c>
      <c r="I698" s="84" t="b">
        <v>0</v>
      </c>
      <c r="J698" s="84" t="b">
        <v>0</v>
      </c>
      <c r="K698" s="84" t="b">
        <v>0</v>
      </c>
      <c r="L698" s="84" t="b">
        <v>0</v>
      </c>
    </row>
    <row r="699" spans="1:12" ht="15">
      <c r="A699" s="84" t="s">
        <v>5954</v>
      </c>
      <c r="B699" s="84" t="s">
        <v>4777</v>
      </c>
      <c r="C699" s="84">
        <v>2</v>
      </c>
      <c r="D699" s="118">
        <v>0.006114341337380311</v>
      </c>
      <c r="E699" s="118">
        <v>1.8208579894397</v>
      </c>
      <c r="F699" s="84" t="s">
        <v>4557</v>
      </c>
      <c r="G699" s="84" t="b">
        <v>0</v>
      </c>
      <c r="H699" s="84" t="b">
        <v>0</v>
      </c>
      <c r="I699" s="84" t="b">
        <v>0</v>
      </c>
      <c r="J699" s="84" t="b">
        <v>0</v>
      </c>
      <c r="K699" s="84" t="b">
        <v>0</v>
      </c>
      <c r="L699" s="84" t="b">
        <v>0</v>
      </c>
    </row>
    <row r="700" spans="1:12" ht="15">
      <c r="A700" s="84" t="s">
        <v>4779</v>
      </c>
      <c r="B700" s="84" t="s">
        <v>6007</v>
      </c>
      <c r="C700" s="84">
        <v>2</v>
      </c>
      <c r="D700" s="118">
        <v>0.006114341337380311</v>
      </c>
      <c r="E700" s="118">
        <v>1.9177680024477564</v>
      </c>
      <c r="F700" s="84" t="s">
        <v>4557</v>
      </c>
      <c r="G700" s="84" t="b">
        <v>1</v>
      </c>
      <c r="H700" s="84" t="b">
        <v>0</v>
      </c>
      <c r="I700" s="84" t="b">
        <v>0</v>
      </c>
      <c r="J700" s="84" t="b">
        <v>0</v>
      </c>
      <c r="K700" s="84" t="b">
        <v>0</v>
      </c>
      <c r="L700" s="84" t="b">
        <v>0</v>
      </c>
    </row>
    <row r="701" spans="1:12" ht="15">
      <c r="A701" s="84" t="s">
        <v>6007</v>
      </c>
      <c r="B701" s="84" t="s">
        <v>6008</v>
      </c>
      <c r="C701" s="84">
        <v>2</v>
      </c>
      <c r="D701" s="118">
        <v>0.006114341337380311</v>
      </c>
      <c r="E701" s="118">
        <v>2.2187979981117376</v>
      </c>
      <c r="F701" s="84" t="s">
        <v>4557</v>
      </c>
      <c r="G701" s="84" t="b">
        <v>0</v>
      </c>
      <c r="H701" s="84" t="b">
        <v>0</v>
      </c>
      <c r="I701" s="84" t="b">
        <v>0</v>
      </c>
      <c r="J701" s="84" t="b">
        <v>0</v>
      </c>
      <c r="K701" s="84" t="b">
        <v>0</v>
      </c>
      <c r="L701" s="84" t="b">
        <v>0</v>
      </c>
    </row>
    <row r="702" spans="1:12" ht="15">
      <c r="A702" s="84" t="s">
        <v>6008</v>
      </c>
      <c r="B702" s="84" t="s">
        <v>5690</v>
      </c>
      <c r="C702" s="84">
        <v>2</v>
      </c>
      <c r="D702" s="118">
        <v>0.006114341337380311</v>
      </c>
      <c r="E702" s="118">
        <v>2.2187979981117376</v>
      </c>
      <c r="F702" s="84" t="s">
        <v>4557</v>
      </c>
      <c r="G702" s="84" t="b">
        <v>0</v>
      </c>
      <c r="H702" s="84" t="b">
        <v>0</v>
      </c>
      <c r="I702" s="84" t="b">
        <v>0</v>
      </c>
      <c r="J702" s="84" t="b">
        <v>0</v>
      </c>
      <c r="K702" s="84" t="b">
        <v>0</v>
      </c>
      <c r="L702" s="84" t="b">
        <v>0</v>
      </c>
    </row>
    <row r="703" spans="1:12" ht="15">
      <c r="A703" s="84" t="s">
        <v>5690</v>
      </c>
      <c r="B703" s="84" t="s">
        <v>5691</v>
      </c>
      <c r="C703" s="84">
        <v>2</v>
      </c>
      <c r="D703" s="118">
        <v>0.006114341337380311</v>
      </c>
      <c r="E703" s="118">
        <v>2.2187979981117376</v>
      </c>
      <c r="F703" s="84" t="s">
        <v>4557</v>
      </c>
      <c r="G703" s="84" t="b">
        <v>0</v>
      </c>
      <c r="H703" s="84" t="b">
        <v>0</v>
      </c>
      <c r="I703" s="84" t="b">
        <v>0</v>
      </c>
      <c r="J703" s="84" t="b">
        <v>0</v>
      </c>
      <c r="K703" s="84" t="b">
        <v>0</v>
      </c>
      <c r="L703" s="84" t="b">
        <v>0</v>
      </c>
    </row>
    <row r="704" spans="1:12" ht="15">
      <c r="A704" s="84" t="s">
        <v>5691</v>
      </c>
      <c r="B704" s="84" t="s">
        <v>5777</v>
      </c>
      <c r="C704" s="84">
        <v>2</v>
      </c>
      <c r="D704" s="118">
        <v>0.006114341337380311</v>
      </c>
      <c r="E704" s="118">
        <v>2.0427067390560563</v>
      </c>
      <c r="F704" s="84" t="s">
        <v>4557</v>
      </c>
      <c r="G704" s="84" t="b">
        <v>0</v>
      </c>
      <c r="H704" s="84" t="b">
        <v>0</v>
      </c>
      <c r="I704" s="84" t="b">
        <v>0</v>
      </c>
      <c r="J704" s="84" t="b">
        <v>0</v>
      </c>
      <c r="K704" s="84" t="b">
        <v>0</v>
      </c>
      <c r="L704" s="84" t="b">
        <v>0</v>
      </c>
    </row>
    <row r="705" spans="1:12" ht="15">
      <c r="A705" s="84" t="s">
        <v>5777</v>
      </c>
      <c r="B705" s="84" t="s">
        <v>6009</v>
      </c>
      <c r="C705" s="84">
        <v>2</v>
      </c>
      <c r="D705" s="118">
        <v>0.006114341337380311</v>
      </c>
      <c r="E705" s="118">
        <v>2.0427067390560563</v>
      </c>
      <c r="F705" s="84" t="s">
        <v>4557</v>
      </c>
      <c r="G705" s="84" t="b">
        <v>0</v>
      </c>
      <c r="H705" s="84" t="b">
        <v>0</v>
      </c>
      <c r="I705" s="84" t="b">
        <v>0</v>
      </c>
      <c r="J705" s="84" t="b">
        <v>0</v>
      </c>
      <c r="K705" s="84" t="b">
        <v>1</v>
      </c>
      <c r="L705" s="84" t="b">
        <v>0</v>
      </c>
    </row>
    <row r="706" spans="1:12" ht="15">
      <c r="A706" s="84" t="s">
        <v>6009</v>
      </c>
      <c r="B706" s="84" t="s">
        <v>4742</v>
      </c>
      <c r="C706" s="84">
        <v>2</v>
      </c>
      <c r="D706" s="118">
        <v>0.006114341337380311</v>
      </c>
      <c r="E706" s="118">
        <v>2.0427067390560563</v>
      </c>
      <c r="F706" s="84" t="s">
        <v>4557</v>
      </c>
      <c r="G706" s="84" t="b">
        <v>0</v>
      </c>
      <c r="H706" s="84" t="b">
        <v>1</v>
      </c>
      <c r="I706" s="84" t="b">
        <v>0</v>
      </c>
      <c r="J706" s="84" t="b">
        <v>0</v>
      </c>
      <c r="K706" s="84" t="b">
        <v>0</v>
      </c>
      <c r="L706" s="84" t="b">
        <v>0</v>
      </c>
    </row>
    <row r="707" spans="1:12" ht="15">
      <c r="A707" s="84" t="s">
        <v>4742</v>
      </c>
      <c r="B707" s="84" t="s">
        <v>5621</v>
      </c>
      <c r="C707" s="84">
        <v>2</v>
      </c>
      <c r="D707" s="118">
        <v>0.006114341337380311</v>
      </c>
      <c r="E707" s="118">
        <v>1.8208579894397</v>
      </c>
      <c r="F707" s="84" t="s">
        <v>4557</v>
      </c>
      <c r="G707" s="84" t="b">
        <v>0</v>
      </c>
      <c r="H707" s="84" t="b">
        <v>0</v>
      </c>
      <c r="I707" s="84" t="b">
        <v>0</v>
      </c>
      <c r="J707" s="84" t="b">
        <v>0</v>
      </c>
      <c r="K707" s="84" t="b">
        <v>0</v>
      </c>
      <c r="L707" s="84" t="b">
        <v>0</v>
      </c>
    </row>
    <row r="708" spans="1:12" ht="15">
      <c r="A708" s="84" t="s">
        <v>4778</v>
      </c>
      <c r="B708" s="84" t="s">
        <v>5604</v>
      </c>
      <c r="C708" s="84">
        <v>2</v>
      </c>
      <c r="D708" s="118">
        <v>0.006114341337380311</v>
      </c>
      <c r="E708" s="118">
        <v>1.9177680024477564</v>
      </c>
      <c r="F708" s="84" t="s">
        <v>4557</v>
      </c>
      <c r="G708" s="84" t="b">
        <v>0</v>
      </c>
      <c r="H708" s="84" t="b">
        <v>0</v>
      </c>
      <c r="I708" s="84" t="b">
        <v>0</v>
      </c>
      <c r="J708" s="84" t="b">
        <v>0</v>
      </c>
      <c r="K708" s="84" t="b">
        <v>0</v>
      </c>
      <c r="L708" s="84" t="b">
        <v>0</v>
      </c>
    </row>
    <row r="709" spans="1:12" ht="15">
      <c r="A709" s="84" t="s">
        <v>5604</v>
      </c>
      <c r="B709" s="84" t="s">
        <v>4782</v>
      </c>
      <c r="C709" s="84">
        <v>2</v>
      </c>
      <c r="D709" s="118">
        <v>0.006114341337380311</v>
      </c>
      <c r="E709" s="118">
        <v>1.9177680024477564</v>
      </c>
      <c r="F709" s="84" t="s">
        <v>4557</v>
      </c>
      <c r="G709" s="84" t="b">
        <v>0</v>
      </c>
      <c r="H709" s="84" t="b">
        <v>0</v>
      </c>
      <c r="I709" s="84" t="b">
        <v>0</v>
      </c>
      <c r="J709" s="84" t="b">
        <v>0</v>
      </c>
      <c r="K709" s="84" t="b">
        <v>0</v>
      </c>
      <c r="L709" s="84" t="b">
        <v>0</v>
      </c>
    </row>
    <row r="710" spans="1:12" ht="15">
      <c r="A710" s="84" t="s">
        <v>951</v>
      </c>
      <c r="B710" s="84" t="s">
        <v>4704</v>
      </c>
      <c r="C710" s="84">
        <v>2</v>
      </c>
      <c r="D710" s="118">
        <v>0.006114341337380311</v>
      </c>
      <c r="E710" s="118">
        <v>1.5655854843363939</v>
      </c>
      <c r="F710" s="84" t="s">
        <v>4557</v>
      </c>
      <c r="G710" s="84" t="b">
        <v>0</v>
      </c>
      <c r="H710" s="84" t="b">
        <v>0</v>
      </c>
      <c r="I710" s="84" t="b">
        <v>0</v>
      </c>
      <c r="J710" s="84" t="b">
        <v>0</v>
      </c>
      <c r="K710" s="84" t="b">
        <v>0</v>
      </c>
      <c r="L710" s="84" t="b">
        <v>0</v>
      </c>
    </row>
    <row r="711" spans="1:12" ht="15">
      <c r="A711" s="84" t="s">
        <v>4704</v>
      </c>
      <c r="B711" s="84" t="s">
        <v>5721</v>
      </c>
      <c r="C711" s="84">
        <v>2</v>
      </c>
      <c r="D711" s="118">
        <v>0.006114341337380311</v>
      </c>
      <c r="E711" s="118">
        <v>1.5655854843363939</v>
      </c>
      <c r="F711" s="84" t="s">
        <v>4557</v>
      </c>
      <c r="G711" s="84" t="b">
        <v>0</v>
      </c>
      <c r="H711" s="84" t="b">
        <v>0</v>
      </c>
      <c r="I711" s="84" t="b">
        <v>0</v>
      </c>
      <c r="J711" s="84" t="b">
        <v>0</v>
      </c>
      <c r="K711" s="84" t="b">
        <v>0</v>
      </c>
      <c r="L711" s="84" t="b">
        <v>0</v>
      </c>
    </row>
    <row r="712" spans="1:12" ht="15">
      <c r="A712" s="84" t="s">
        <v>5721</v>
      </c>
      <c r="B712" s="84" t="s">
        <v>5722</v>
      </c>
      <c r="C712" s="84">
        <v>2</v>
      </c>
      <c r="D712" s="118">
        <v>0.006114341337380311</v>
      </c>
      <c r="E712" s="118">
        <v>2.0427067390560563</v>
      </c>
      <c r="F712" s="84" t="s">
        <v>4557</v>
      </c>
      <c r="G712" s="84" t="b">
        <v>0</v>
      </c>
      <c r="H712" s="84" t="b">
        <v>0</v>
      </c>
      <c r="I712" s="84" t="b">
        <v>0</v>
      </c>
      <c r="J712" s="84" t="b">
        <v>0</v>
      </c>
      <c r="K712" s="84" t="b">
        <v>0</v>
      </c>
      <c r="L712" s="84" t="b">
        <v>0</v>
      </c>
    </row>
    <row r="713" spans="1:12" ht="15">
      <c r="A713" s="84" t="s">
        <v>5722</v>
      </c>
      <c r="B713" s="84" t="s">
        <v>4782</v>
      </c>
      <c r="C713" s="84">
        <v>2</v>
      </c>
      <c r="D713" s="118">
        <v>0.006114341337380311</v>
      </c>
      <c r="E713" s="118">
        <v>1.9177680024477564</v>
      </c>
      <c r="F713" s="84" t="s">
        <v>4557</v>
      </c>
      <c r="G713" s="84" t="b">
        <v>0</v>
      </c>
      <c r="H713" s="84" t="b">
        <v>0</v>
      </c>
      <c r="I713" s="84" t="b">
        <v>0</v>
      </c>
      <c r="J713" s="84" t="b">
        <v>0</v>
      </c>
      <c r="K713" s="84" t="b">
        <v>0</v>
      </c>
      <c r="L713" s="84" t="b">
        <v>0</v>
      </c>
    </row>
    <row r="714" spans="1:12" ht="15">
      <c r="A714" s="84" t="s">
        <v>4782</v>
      </c>
      <c r="B714" s="84" t="s">
        <v>5892</v>
      </c>
      <c r="C714" s="84">
        <v>2</v>
      </c>
      <c r="D714" s="118">
        <v>0.006114341337380311</v>
      </c>
      <c r="E714" s="118">
        <v>1.9177680024477564</v>
      </c>
      <c r="F714" s="84" t="s">
        <v>4557</v>
      </c>
      <c r="G714" s="84" t="b">
        <v>0</v>
      </c>
      <c r="H714" s="84" t="b">
        <v>0</v>
      </c>
      <c r="I714" s="84" t="b">
        <v>0</v>
      </c>
      <c r="J714" s="84" t="b">
        <v>0</v>
      </c>
      <c r="K714" s="84" t="b">
        <v>0</v>
      </c>
      <c r="L714" s="84" t="b">
        <v>0</v>
      </c>
    </row>
    <row r="715" spans="1:12" ht="15">
      <c r="A715" s="84" t="s">
        <v>5892</v>
      </c>
      <c r="B715" s="84" t="s">
        <v>5893</v>
      </c>
      <c r="C715" s="84">
        <v>2</v>
      </c>
      <c r="D715" s="118">
        <v>0.006114341337380311</v>
      </c>
      <c r="E715" s="118">
        <v>2.2187979981117376</v>
      </c>
      <c r="F715" s="84" t="s">
        <v>4557</v>
      </c>
      <c r="G715" s="84" t="b">
        <v>0</v>
      </c>
      <c r="H715" s="84" t="b">
        <v>0</v>
      </c>
      <c r="I715" s="84" t="b">
        <v>0</v>
      </c>
      <c r="J715" s="84" t="b">
        <v>0</v>
      </c>
      <c r="K715" s="84" t="b">
        <v>0</v>
      </c>
      <c r="L715" s="84" t="b">
        <v>0</v>
      </c>
    </row>
    <row r="716" spans="1:12" ht="15">
      <c r="A716" s="84" t="s">
        <v>5893</v>
      </c>
      <c r="B716" s="84" t="s">
        <v>5894</v>
      </c>
      <c r="C716" s="84">
        <v>2</v>
      </c>
      <c r="D716" s="118">
        <v>0.006114341337380311</v>
      </c>
      <c r="E716" s="118">
        <v>2.2187979981117376</v>
      </c>
      <c r="F716" s="84" t="s">
        <v>4557</v>
      </c>
      <c r="G716" s="84" t="b">
        <v>0</v>
      </c>
      <c r="H716" s="84" t="b">
        <v>0</v>
      </c>
      <c r="I716" s="84" t="b">
        <v>0</v>
      </c>
      <c r="J716" s="84" t="b">
        <v>0</v>
      </c>
      <c r="K716" s="84" t="b">
        <v>0</v>
      </c>
      <c r="L716" s="84" t="b">
        <v>0</v>
      </c>
    </row>
    <row r="717" spans="1:12" ht="15">
      <c r="A717" s="84" t="s">
        <v>5894</v>
      </c>
      <c r="B717" s="84" t="s">
        <v>5895</v>
      </c>
      <c r="C717" s="84">
        <v>2</v>
      </c>
      <c r="D717" s="118">
        <v>0.006114341337380311</v>
      </c>
      <c r="E717" s="118">
        <v>2.2187979981117376</v>
      </c>
      <c r="F717" s="84" t="s">
        <v>4557</v>
      </c>
      <c r="G717" s="84" t="b">
        <v>0</v>
      </c>
      <c r="H717" s="84" t="b">
        <v>0</v>
      </c>
      <c r="I717" s="84" t="b">
        <v>0</v>
      </c>
      <c r="J717" s="84" t="b">
        <v>0</v>
      </c>
      <c r="K717" s="84" t="b">
        <v>0</v>
      </c>
      <c r="L717" s="84" t="b">
        <v>0</v>
      </c>
    </row>
    <row r="718" spans="1:12" ht="15">
      <c r="A718" s="84" t="s">
        <v>5895</v>
      </c>
      <c r="B718" s="84" t="s">
        <v>5723</v>
      </c>
      <c r="C718" s="84">
        <v>2</v>
      </c>
      <c r="D718" s="118">
        <v>0.006114341337380311</v>
      </c>
      <c r="E718" s="118">
        <v>2.0427067390560563</v>
      </c>
      <c r="F718" s="84" t="s">
        <v>4557</v>
      </c>
      <c r="G718" s="84" t="b">
        <v>0</v>
      </c>
      <c r="H718" s="84" t="b">
        <v>0</v>
      </c>
      <c r="I718" s="84" t="b">
        <v>0</v>
      </c>
      <c r="J718" s="84" t="b">
        <v>0</v>
      </c>
      <c r="K718" s="84" t="b">
        <v>0</v>
      </c>
      <c r="L718" s="84" t="b">
        <v>0</v>
      </c>
    </row>
    <row r="719" spans="1:12" ht="15">
      <c r="A719" s="84" t="s">
        <v>5723</v>
      </c>
      <c r="B719" s="84" t="s">
        <v>5724</v>
      </c>
      <c r="C719" s="84">
        <v>2</v>
      </c>
      <c r="D719" s="118">
        <v>0.006114341337380311</v>
      </c>
      <c r="E719" s="118">
        <v>2.0427067390560563</v>
      </c>
      <c r="F719" s="84" t="s">
        <v>4557</v>
      </c>
      <c r="G719" s="84" t="b">
        <v>0</v>
      </c>
      <c r="H719" s="84" t="b">
        <v>0</v>
      </c>
      <c r="I719" s="84" t="b">
        <v>0</v>
      </c>
      <c r="J719" s="84" t="b">
        <v>0</v>
      </c>
      <c r="K719" s="84" t="b">
        <v>0</v>
      </c>
      <c r="L719" s="84" t="b">
        <v>0</v>
      </c>
    </row>
    <row r="720" spans="1:12" ht="15">
      <c r="A720" s="84" t="s">
        <v>5724</v>
      </c>
      <c r="B720" s="84" t="s">
        <v>5603</v>
      </c>
      <c r="C720" s="84">
        <v>2</v>
      </c>
      <c r="D720" s="118">
        <v>0.006114341337380311</v>
      </c>
      <c r="E720" s="118">
        <v>2.2187979981117376</v>
      </c>
      <c r="F720" s="84" t="s">
        <v>4557</v>
      </c>
      <c r="G720" s="84" t="b">
        <v>0</v>
      </c>
      <c r="H720" s="84" t="b">
        <v>0</v>
      </c>
      <c r="I720" s="84" t="b">
        <v>0</v>
      </c>
      <c r="J720" s="84" t="b">
        <v>0</v>
      </c>
      <c r="K720" s="84" t="b">
        <v>0</v>
      </c>
      <c r="L720" s="84" t="b">
        <v>0</v>
      </c>
    </row>
    <row r="721" spans="1:12" ht="15">
      <c r="A721" s="84" t="s">
        <v>5603</v>
      </c>
      <c r="B721" s="84" t="s">
        <v>4778</v>
      </c>
      <c r="C721" s="84">
        <v>2</v>
      </c>
      <c r="D721" s="118">
        <v>0.006114341337380311</v>
      </c>
      <c r="E721" s="118">
        <v>1.8208579894397</v>
      </c>
      <c r="F721" s="84" t="s">
        <v>4557</v>
      </c>
      <c r="G721" s="84" t="b">
        <v>0</v>
      </c>
      <c r="H721" s="84" t="b">
        <v>0</v>
      </c>
      <c r="I721" s="84" t="b">
        <v>0</v>
      </c>
      <c r="J721" s="84" t="b">
        <v>0</v>
      </c>
      <c r="K721" s="84" t="b">
        <v>0</v>
      </c>
      <c r="L721" s="84" t="b">
        <v>0</v>
      </c>
    </row>
    <row r="722" spans="1:12" ht="15">
      <c r="A722" s="84" t="s">
        <v>4778</v>
      </c>
      <c r="B722" s="84" t="s">
        <v>5896</v>
      </c>
      <c r="C722" s="84">
        <v>2</v>
      </c>
      <c r="D722" s="118">
        <v>0.006114341337380311</v>
      </c>
      <c r="E722" s="118">
        <v>1.9177680024477564</v>
      </c>
      <c r="F722" s="84" t="s">
        <v>4557</v>
      </c>
      <c r="G722" s="84" t="b">
        <v>0</v>
      </c>
      <c r="H722" s="84" t="b">
        <v>0</v>
      </c>
      <c r="I722" s="84" t="b">
        <v>0</v>
      </c>
      <c r="J722" s="84" t="b">
        <v>0</v>
      </c>
      <c r="K722" s="84" t="b">
        <v>0</v>
      </c>
      <c r="L722" s="84" t="b">
        <v>0</v>
      </c>
    </row>
    <row r="723" spans="1:12" ht="15">
      <c r="A723" s="84" t="s">
        <v>5896</v>
      </c>
      <c r="B723" s="84" t="s">
        <v>5576</v>
      </c>
      <c r="C723" s="84">
        <v>2</v>
      </c>
      <c r="D723" s="118">
        <v>0.006114341337380311</v>
      </c>
      <c r="E723" s="118">
        <v>2.2187979981117376</v>
      </c>
      <c r="F723" s="84" t="s">
        <v>4557</v>
      </c>
      <c r="G723" s="84" t="b">
        <v>0</v>
      </c>
      <c r="H723" s="84" t="b">
        <v>0</v>
      </c>
      <c r="I723" s="84" t="b">
        <v>0</v>
      </c>
      <c r="J723" s="84" t="b">
        <v>0</v>
      </c>
      <c r="K723" s="84" t="b">
        <v>0</v>
      </c>
      <c r="L723" s="84" t="b">
        <v>0</v>
      </c>
    </row>
    <row r="724" spans="1:12" ht="15">
      <c r="A724" s="84" t="s">
        <v>5576</v>
      </c>
      <c r="B724" s="84" t="s">
        <v>5725</v>
      </c>
      <c r="C724" s="84">
        <v>2</v>
      </c>
      <c r="D724" s="118">
        <v>0.006114341337380311</v>
      </c>
      <c r="E724" s="118">
        <v>2.2187979981117376</v>
      </c>
      <c r="F724" s="84" t="s">
        <v>4557</v>
      </c>
      <c r="G724" s="84" t="b">
        <v>0</v>
      </c>
      <c r="H724" s="84" t="b">
        <v>0</v>
      </c>
      <c r="I724" s="84" t="b">
        <v>0</v>
      </c>
      <c r="J724" s="84" t="b">
        <v>0</v>
      </c>
      <c r="K724" s="84" t="b">
        <v>0</v>
      </c>
      <c r="L724" s="84" t="b">
        <v>0</v>
      </c>
    </row>
    <row r="725" spans="1:12" ht="15">
      <c r="A725" s="84" t="s">
        <v>5725</v>
      </c>
      <c r="B725" s="84" t="s">
        <v>5581</v>
      </c>
      <c r="C725" s="84">
        <v>2</v>
      </c>
      <c r="D725" s="118">
        <v>0.006114341337380311</v>
      </c>
      <c r="E725" s="118">
        <v>2.2187979981117376</v>
      </c>
      <c r="F725" s="84" t="s">
        <v>4557</v>
      </c>
      <c r="G725" s="84" t="b">
        <v>0</v>
      </c>
      <c r="H725" s="84" t="b">
        <v>0</v>
      </c>
      <c r="I725" s="84" t="b">
        <v>0</v>
      </c>
      <c r="J725" s="84" t="b">
        <v>0</v>
      </c>
      <c r="K725" s="84" t="b">
        <v>0</v>
      </c>
      <c r="L725" s="84" t="b">
        <v>0</v>
      </c>
    </row>
    <row r="726" spans="1:12" ht="15">
      <c r="A726" s="84" t="s">
        <v>5581</v>
      </c>
      <c r="B726" s="84" t="s">
        <v>5602</v>
      </c>
      <c r="C726" s="84">
        <v>2</v>
      </c>
      <c r="D726" s="118">
        <v>0.006114341337380311</v>
      </c>
      <c r="E726" s="118">
        <v>2.2187979981117376</v>
      </c>
      <c r="F726" s="84" t="s">
        <v>4557</v>
      </c>
      <c r="G726" s="84" t="b">
        <v>0</v>
      </c>
      <c r="H726" s="84" t="b">
        <v>0</v>
      </c>
      <c r="I726" s="84" t="b">
        <v>0</v>
      </c>
      <c r="J726" s="84" t="b">
        <v>0</v>
      </c>
      <c r="K726" s="84" t="b">
        <v>0</v>
      </c>
      <c r="L726" s="84" t="b">
        <v>0</v>
      </c>
    </row>
    <row r="727" spans="1:12" ht="15">
      <c r="A727" s="84" t="s">
        <v>5602</v>
      </c>
      <c r="B727" s="84" t="s">
        <v>4778</v>
      </c>
      <c r="C727" s="84">
        <v>2</v>
      </c>
      <c r="D727" s="118">
        <v>0.006114341337380311</v>
      </c>
      <c r="E727" s="118">
        <v>1.8208579894397</v>
      </c>
      <c r="F727" s="84" t="s">
        <v>4557</v>
      </c>
      <c r="G727" s="84" t="b">
        <v>0</v>
      </c>
      <c r="H727" s="84" t="b">
        <v>0</v>
      </c>
      <c r="I727" s="84" t="b">
        <v>0</v>
      </c>
      <c r="J727" s="84" t="b">
        <v>0</v>
      </c>
      <c r="K727" s="84" t="b">
        <v>0</v>
      </c>
      <c r="L727" s="84" t="b">
        <v>0</v>
      </c>
    </row>
    <row r="728" spans="1:12" ht="15">
      <c r="A728" s="84" t="s">
        <v>449</v>
      </c>
      <c r="B728" s="84" t="s">
        <v>4785</v>
      </c>
      <c r="C728" s="84">
        <v>3</v>
      </c>
      <c r="D728" s="118">
        <v>0</v>
      </c>
      <c r="E728" s="118">
        <v>1.066946789630613</v>
      </c>
      <c r="F728" s="84" t="s">
        <v>4559</v>
      </c>
      <c r="G728" s="84" t="b">
        <v>0</v>
      </c>
      <c r="H728" s="84" t="b">
        <v>0</v>
      </c>
      <c r="I728" s="84" t="b">
        <v>0</v>
      </c>
      <c r="J728" s="84" t="b">
        <v>1</v>
      </c>
      <c r="K728" s="84" t="b">
        <v>0</v>
      </c>
      <c r="L728" s="84" t="b">
        <v>0</v>
      </c>
    </row>
    <row r="729" spans="1:12" ht="15">
      <c r="A729" s="84" t="s">
        <v>4785</v>
      </c>
      <c r="B729" s="84" t="s">
        <v>4786</v>
      </c>
      <c r="C729" s="84">
        <v>3</v>
      </c>
      <c r="D729" s="118">
        <v>0</v>
      </c>
      <c r="E729" s="118">
        <v>1.066946789630613</v>
      </c>
      <c r="F729" s="84" t="s">
        <v>4559</v>
      </c>
      <c r="G729" s="84" t="b">
        <v>1</v>
      </c>
      <c r="H729" s="84" t="b">
        <v>0</v>
      </c>
      <c r="I729" s="84" t="b">
        <v>0</v>
      </c>
      <c r="J729" s="84" t="b">
        <v>1</v>
      </c>
      <c r="K729" s="84" t="b">
        <v>0</v>
      </c>
      <c r="L729" s="84" t="b">
        <v>0</v>
      </c>
    </row>
    <row r="730" spans="1:12" ht="15">
      <c r="A730" s="84" t="s">
        <v>4786</v>
      </c>
      <c r="B730" s="84" t="s">
        <v>4787</v>
      </c>
      <c r="C730" s="84">
        <v>3</v>
      </c>
      <c r="D730" s="118">
        <v>0</v>
      </c>
      <c r="E730" s="118">
        <v>1.066946789630613</v>
      </c>
      <c r="F730" s="84" t="s">
        <v>4559</v>
      </c>
      <c r="G730" s="84" t="b">
        <v>1</v>
      </c>
      <c r="H730" s="84" t="b">
        <v>0</v>
      </c>
      <c r="I730" s="84" t="b">
        <v>0</v>
      </c>
      <c r="J730" s="84" t="b">
        <v>0</v>
      </c>
      <c r="K730" s="84" t="b">
        <v>0</v>
      </c>
      <c r="L730" s="84" t="b">
        <v>0</v>
      </c>
    </row>
    <row r="731" spans="1:12" ht="15">
      <c r="A731" s="84" t="s">
        <v>4787</v>
      </c>
      <c r="B731" s="84" t="s">
        <v>448</v>
      </c>
      <c r="C731" s="84">
        <v>3</v>
      </c>
      <c r="D731" s="118">
        <v>0</v>
      </c>
      <c r="E731" s="118">
        <v>1.066946789630613</v>
      </c>
      <c r="F731" s="84" t="s">
        <v>4559</v>
      </c>
      <c r="G731" s="84" t="b">
        <v>0</v>
      </c>
      <c r="H731" s="84" t="b">
        <v>0</v>
      </c>
      <c r="I731" s="84" t="b">
        <v>0</v>
      </c>
      <c r="J731" s="84" t="b">
        <v>0</v>
      </c>
      <c r="K731" s="84" t="b">
        <v>0</v>
      </c>
      <c r="L731" s="84" t="b">
        <v>0</v>
      </c>
    </row>
    <row r="732" spans="1:12" ht="15">
      <c r="A732" s="84" t="s">
        <v>448</v>
      </c>
      <c r="B732" s="84" t="s">
        <v>447</v>
      </c>
      <c r="C732" s="84">
        <v>3</v>
      </c>
      <c r="D732" s="118">
        <v>0</v>
      </c>
      <c r="E732" s="118">
        <v>1.066946789630613</v>
      </c>
      <c r="F732" s="84" t="s">
        <v>4559</v>
      </c>
      <c r="G732" s="84" t="b">
        <v>0</v>
      </c>
      <c r="H732" s="84" t="b">
        <v>0</v>
      </c>
      <c r="I732" s="84" t="b">
        <v>0</v>
      </c>
      <c r="J732" s="84" t="b">
        <v>0</v>
      </c>
      <c r="K732" s="84" t="b">
        <v>0</v>
      </c>
      <c r="L732" s="84" t="b">
        <v>0</v>
      </c>
    </row>
    <row r="733" spans="1:12" ht="15">
      <c r="A733" s="84" t="s">
        <v>447</v>
      </c>
      <c r="B733" s="84" t="s">
        <v>4788</v>
      </c>
      <c r="C733" s="84">
        <v>3</v>
      </c>
      <c r="D733" s="118">
        <v>0</v>
      </c>
      <c r="E733" s="118">
        <v>1.066946789630613</v>
      </c>
      <c r="F733" s="84" t="s">
        <v>4559</v>
      </c>
      <c r="G733" s="84" t="b">
        <v>0</v>
      </c>
      <c r="H733" s="84" t="b">
        <v>0</v>
      </c>
      <c r="I733" s="84" t="b">
        <v>0</v>
      </c>
      <c r="J733" s="84" t="b">
        <v>0</v>
      </c>
      <c r="K733" s="84" t="b">
        <v>0</v>
      </c>
      <c r="L733" s="84" t="b">
        <v>0</v>
      </c>
    </row>
    <row r="734" spans="1:12" ht="15">
      <c r="A734" s="84" t="s">
        <v>4788</v>
      </c>
      <c r="B734" s="84" t="s">
        <v>4789</v>
      </c>
      <c r="C734" s="84">
        <v>3</v>
      </c>
      <c r="D734" s="118">
        <v>0</v>
      </c>
      <c r="E734" s="118">
        <v>1.066946789630613</v>
      </c>
      <c r="F734" s="84" t="s">
        <v>4559</v>
      </c>
      <c r="G734" s="84" t="b">
        <v>0</v>
      </c>
      <c r="H734" s="84" t="b">
        <v>0</v>
      </c>
      <c r="I734" s="84" t="b">
        <v>0</v>
      </c>
      <c r="J734" s="84" t="b">
        <v>0</v>
      </c>
      <c r="K734" s="84" t="b">
        <v>0</v>
      </c>
      <c r="L734" s="84" t="b">
        <v>0</v>
      </c>
    </row>
    <row r="735" spans="1:12" ht="15">
      <c r="A735" s="84" t="s">
        <v>4789</v>
      </c>
      <c r="B735" s="84" t="s">
        <v>446</v>
      </c>
      <c r="C735" s="84">
        <v>3</v>
      </c>
      <c r="D735" s="118">
        <v>0</v>
      </c>
      <c r="E735" s="118">
        <v>1.066946789630613</v>
      </c>
      <c r="F735" s="84" t="s">
        <v>4559</v>
      </c>
      <c r="G735" s="84" t="b">
        <v>0</v>
      </c>
      <c r="H735" s="84" t="b">
        <v>0</v>
      </c>
      <c r="I735" s="84" t="b">
        <v>0</v>
      </c>
      <c r="J735" s="84" t="b">
        <v>0</v>
      </c>
      <c r="K735" s="84" t="b">
        <v>0</v>
      </c>
      <c r="L735" s="84" t="b">
        <v>0</v>
      </c>
    </row>
    <row r="736" spans="1:12" ht="15">
      <c r="A736" s="84" t="s">
        <v>446</v>
      </c>
      <c r="B736" s="84" t="s">
        <v>4790</v>
      </c>
      <c r="C736" s="84">
        <v>3</v>
      </c>
      <c r="D736" s="118">
        <v>0</v>
      </c>
      <c r="E736" s="118">
        <v>1.066946789630613</v>
      </c>
      <c r="F736" s="84" t="s">
        <v>4559</v>
      </c>
      <c r="G736" s="84" t="b">
        <v>0</v>
      </c>
      <c r="H736" s="84" t="b">
        <v>0</v>
      </c>
      <c r="I736" s="84" t="b">
        <v>0</v>
      </c>
      <c r="J736" s="84" t="b">
        <v>0</v>
      </c>
      <c r="K736" s="84" t="b">
        <v>0</v>
      </c>
      <c r="L736" s="84" t="b">
        <v>0</v>
      </c>
    </row>
    <row r="737" spans="1:12" ht="15">
      <c r="A737" s="84" t="s">
        <v>4790</v>
      </c>
      <c r="B737" s="84" t="s">
        <v>951</v>
      </c>
      <c r="C737" s="84">
        <v>3</v>
      </c>
      <c r="D737" s="118">
        <v>0</v>
      </c>
      <c r="E737" s="118">
        <v>1.066946789630613</v>
      </c>
      <c r="F737" s="84" t="s">
        <v>4559</v>
      </c>
      <c r="G737" s="84" t="b">
        <v>0</v>
      </c>
      <c r="H737" s="84" t="b">
        <v>0</v>
      </c>
      <c r="I737" s="84" t="b">
        <v>0</v>
      </c>
      <c r="J737" s="84" t="b">
        <v>0</v>
      </c>
      <c r="K737" s="84" t="b">
        <v>0</v>
      </c>
      <c r="L737" s="84" t="b">
        <v>0</v>
      </c>
    </row>
    <row r="738" spans="1:12" ht="15">
      <c r="A738" s="84" t="s">
        <v>212</v>
      </c>
      <c r="B738" s="84" t="s">
        <v>449</v>
      </c>
      <c r="C738" s="84">
        <v>2</v>
      </c>
      <c r="D738" s="118">
        <v>0.009267961002930591</v>
      </c>
      <c r="E738" s="118">
        <v>1.2430380486862944</v>
      </c>
      <c r="F738" s="84" t="s">
        <v>4559</v>
      </c>
      <c r="G738" s="84" t="b">
        <v>0</v>
      </c>
      <c r="H738" s="84" t="b">
        <v>0</v>
      </c>
      <c r="I738" s="84" t="b">
        <v>0</v>
      </c>
      <c r="J738" s="84" t="b">
        <v>0</v>
      </c>
      <c r="K738" s="84" t="b">
        <v>0</v>
      </c>
      <c r="L738" s="84" t="b">
        <v>0</v>
      </c>
    </row>
    <row r="739" spans="1:12" ht="15">
      <c r="A739" s="84" t="s">
        <v>951</v>
      </c>
      <c r="B739" s="84" t="s">
        <v>445</v>
      </c>
      <c r="C739" s="84">
        <v>2</v>
      </c>
      <c r="D739" s="118">
        <v>0.009267961002930591</v>
      </c>
      <c r="E739" s="118">
        <v>1.066946789630613</v>
      </c>
      <c r="F739" s="84" t="s">
        <v>4559</v>
      </c>
      <c r="G739" s="84" t="b">
        <v>0</v>
      </c>
      <c r="H739" s="84" t="b">
        <v>0</v>
      </c>
      <c r="I739" s="84" t="b">
        <v>0</v>
      </c>
      <c r="J739" s="84" t="b">
        <v>0</v>
      </c>
      <c r="K739" s="84" t="b">
        <v>0</v>
      </c>
      <c r="L739" s="84" t="b">
        <v>0</v>
      </c>
    </row>
    <row r="740" spans="1:12" ht="15">
      <c r="A740" s="84" t="s">
        <v>4792</v>
      </c>
      <c r="B740" s="84" t="s">
        <v>4792</v>
      </c>
      <c r="C740" s="84">
        <v>12</v>
      </c>
      <c r="D740" s="118">
        <v>0.04516617890990068</v>
      </c>
      <c r="E740" s="118">
        <v>0.7608463921751731</v>
      </c>
      <c r="F740" s="84" t="s">
        <v>4560</v>
      </c>
      <c r="G740" s="84" t="b">
        <v>0</v>
      </c>
      <c r="H740" s="84" t="b">
        <v>0</v>
      </c>
      <c r="I740" s="84" t="b">
        <v>0</v>
      </c>
      <c r="J740" s="84" t="b">
        <v>0</v>
      </c>
      <c r="K740" s="84" t="b">
        <v>0</v>
      </c>
      <c r="L740" s="84" t="b">
        <v>0</v>
      </c>
    </row>
    <row r="741" spans="1:12" ht="15">
      <c r="A741" s="84" t="s">
        <v>4794</v>
      </c>
      <c r="B741" s="84" t="s">
        <v>4795</v>
      </c>
      <c r="C741" s="84">
        <v>4</v>
      </c>
      <c r="D741" s="118">
        <v>0.015055392969966892</v>
      </c>
      <c r="E741" s="118">
        <v>1.4878451201114355</v>
      </c>
      <c r="F741" s="84" t="s">
        <v>4560</v>
      </c>
      <c r="G741" s="84" t="b">
        <v>0</v>
      </c>
      <c r="H741" s="84" t="b">
        <v>0</v>
      </c>
      <c r="I741" s="84" t="b">
        <v>0</v>
      </c>
      <c r="J741" s="84" t="b">
        <v>0</v>
      </c>
      <c r="K741" s="84" t="b">
        <v>0</v>
      </c>
      <c r="L741" s="84" t="b">
        <v>0</v>
      </c>
    </row>
    <row r="742" spans="1:12" ht="15">
      <c r="A742" s="84" t="s">
        <v>4795</v>
      </c>
      <c r="B742" s="84" t="s">
        <v>4796</v>
      </c>
      <c r="C742" s="84">
        <v>4</v>
      </c>
      <c r="D742" s="118">
        <v>0.015055392969966892</v>
      </c>
      <c r="E742" s="118">
        <v>1.4878451201114355</v>
      </c>
      <c r="F742" s="84" t="s">
        <v>4560</v>
      </c>
      <c r="G742" s="84" t="b">
        <v>0</v>
      </c>
      <c r="H742" s="84" t="b">
        <v>0</v>
      </c>
      <c r="I742" s="84" t="b">
        <v>0</v>
      </c>
      <c r="J742" s="84" t="b">
        <v>0</v>
      </c>
      <c r="K742" s="84" t="b">
        <v>0</v>
      </c>
      <c r="L742" s="84" t="b">
        <v>0</v>
      </c>
    </row>
    <row r="743" spans="1:12" ht="15">
      <c r="A743" s="84" t="s">
        <v>4796</v>
      </c>
      <c r="B743" s="84" t="s">
        <v>4797</v>
      </c>
      <c r="C743" s="84">
        <v>4</v>
      </c>
      <c r="D743" s="118">
        <v>0.015055392969966892</v>
      </c>
      <c r="E743" s="118">
        <v>1.4878451201114355</v>
      </c>
      <c r="F743" s="84" t="s">
        <v>4560</v>
      </c>
      <c r="G743" s="84" t="b">
        <v>0</v>
      </c>
      <c r="H743" s="84" t="b">
        <v>0</v>
      </c>
      <c r="I743" s="84" t="b">
        <v>0</v>
      </c>
      <c r="J743" s="84" t="b">
        <v>0</v>
      </c>
      <c r="K743" s="84" t="b">
        <v>0</v>
      </c>
      <c r="L743" s="84" t="b">
        <v>0</v>
      </c>
    </row>
    <row r="744" spans="1:12" ht="15">
      <c r="A744" s="84" t="s">
        <v>4797</v>
      </c>
      <c r="B744" s="84" t="s">
        <v>4798</v>
      </c>
      <c r="C744" s="84">
        <v>4</v>
      </c>
      <c r="D744" s="118">
        <v>0.015055392969966892</v>
      </c>
      <c r="E744" s="118">
        <v>1.4878451201114355</v>
      </c>
      <c r="F744" s="84" t="s">
        <v>4560</v>
      </c>
      <c r="G744" s="84" t="b">
        <v>0</v>
      </c>
      <c r="H744" s="84" t="b">
        <v>0</v>
      </c>
      <c r="I744" s="84" t="b">
        <v>0</v>
      </c>
      <c r="J744" s="84" t="b">
        <v>0</v>
      </c>
      <c r="K744" s="84" t="b">
        <v>0</v>
      </c>
      <c r="L744" s="84" t="b">
        <v>0</v>
      </c>
    </row>
    <row r="745" spans="1:12" ht="15">
      <c r="A745" s="84" t="s">
        <v>4798</v>
      </c>
      <c r="B745" s="84" t="s">
        <v>4793</v>
      </c>
      <c r="C745" s="84">
        <v>4</v>
      </c>
      <c r="D745" s="118">
        <v>0.015055392969966892</v>
      </c>
      <c r="E745" s="118">
        <v>1.1868151244474543</v>
      </c>
      <c r="F745" s="84" t="s">
        <v>4560</v>
      </c>
      <c r="G745" s="84" t="b">
        <v>0</v>
      </c>
      <c r="H745" s="84" t="b">
        <v>0</v>
      </c>
      <c r="I745" s="84" t="b">
        <v>0</v>
      </c>
      <c r="J745" s="84" t="b">
        <v>0</v>
      </c>
      <c r="K745" s="84" t="b">
        <v>0</v>
      </c>
      <c r="L745" s="84" t="b">
        <v>0</v>
      </c>
    </row>
    <row r="746" spans="1:12" ht="15">
      <c r="A746" s="84" t="s">
        <v>4793</v>
      </c>
      <c r="B746" s="84" t="s">
        <v>4799</v>
      </c>
      <c r="C746" s="84">
        <v>4</v>
      </c>
      <c r="D746" s="118">
        <v>0.015055392969966892</v>
      </c>
      <c r="E746" s="118">
        <v>1.1868151244474543</v>
      </c>
      <c r="F746" s="84" t="s">
        <v>4560</v>
      </c>
      <c r="G746" s="84" t="b">
        <v>0</v>
      </c>
      <c r="H746" s="84" t="b">
        <v>0</v>
      </c>
      <c r="I746" s="84" t="b">
        <v>0</v>
      </c>
      <c r="J746" s="84" t="b">
        <v>0</v>
      </c>
      <c r="K746" s="84" t="b">
        <v>0</v>
      </c>
      <c r="L746" s="84" t="b">
        <v>0</v>
      </c>
    </row>
    <row r="747" spans="1:12" ht="15">
      <c r="A747" s="84" t="s">
        <v>4799</v>
      </c>
      <c r="B747" s="84" t="s">
        <v>4800</v>
      </c>
      <c r="C747" s="84">
        <v>4</v>
      </c>
      <c r="D747" s="118">
        <v>0.015055392969966892</v>
      </c>
      <c r="E747" s="118">
        <v>1.4878451201114355</v>
      </c>
      <c r="F747" s="84" t="s">
        <v>4560</v>
      </c>
      <c r="G747" s="84" t="b">
        <v>0</v>
      </c>
      <c r="H747" s="84" t="b">
        <v>0</v>
      </c>
      <c r="I747" s="84" t="b">
        <v>0</v>
      </c>
      <c r="J747" s="84" t="b">
        <v>0</v>
      </c>
      <c r="K747" s="84" t="b">
        <v>0</v>
      </c>
      <c r="L747" s="84" t="b">
        <v>0</v>
      </c>
    </row>
    <row r="748" spans="1:12" ht="15">
      <c r="A748" s="84" t="s">
        <v>4800</v>
      </c>
      <c r="B748" s="84" t="s">
        <v>4801</v>
      </c>
      <c r="C748" s="84">
        <v>4</v>
      </c>
      <c r="D748" s="118">
        <v>0.015055392969966892</v>
      </c>
      <c r="E748" s="118">
        <v>1.4878451201114355</v>
      </c>
      <c r="F748" s="84" t="s">
        <v>4560</v>
      </c>
      <c r="G748" s="84" t="b">
        <v>0</v>
      </c>
      <c r="H748" s="84" t="b">
        <v>0</v>
      </c>
      <c r="I748" s="84" t="b">
        <v>0</v>
      </c>
      <c r="J748" s="84" t="b">
        <v>0</v>
      </c>
      <c r="K748" s="84" t="b">
        <v>0</v>
      </c>
      <c r="L748" s="84" t="b">
        <v>0</v>
      </c>
    </row>
    <row r="749" spans="1:12" ht="15">
      <c r="A749" s="84" t="s">
        <v>4801</v>
      </c>
      <c r="B749" s="84" t="s">
        <v>5687</v>
      </c>
      <c r="C749" s="84">
        <v>4</v>
      </c>
      <c r="D749" s="118">
        <v>0.015055392969966892</v>
      </c>
      <c r="E749" s="118">
        <v>1.4878451201114355</v>
      </c>
      <c r="F749" s="84" t="s">
        <v>4560</v>
      </c>
      <c r="G749" s="84" t="b">
        <v>0</v>
      </c>
      <c r="H749" s="84" t="b">
        <v>0</v>
      </c>
      <c r="I749" s="84" t="b">
        <v>0</v>
      </c>
      <c r="J749" s="84" t="b">
        <v>0</v>
      </c>
      <c r="K749" s="84" t="b">
        <v>0</v>
      </c>
      <c r="L749" s="84" t="b">
        <v>0</v>
      </c>
    </row>
    <row r="750" spans="1:12" ht="15">
      <c r="A750" s="84" t="s">
        <v>5687</v>
      </c>
      <c r="B750" s="84" t="s">
        <v>4792</v>
      </c>
      <c r="C750" s="84">
        <v>4</v>
      </c>
      <c r="D750" s="118">
        <v>0.015055392969966892</v>
      </c>
      <c r="E750" s="118">
        <v>0.8857851287834732</v>
      </c>
      <c r="F750" s="84" t="s">
        <v>4560</v>
      </c>
      <c r="G750" s="84" t="b">
        <v>0</v>
      </c>
      <c r="H750" s="84" t="b">
        <v>0</v>
      </c>
      <c r="I750" s="84" t="b">
        <v>0</v>
      </c>
      <c r="J750" s="84" t="b">
        <v>0</v>
      </c>
      <c r="K750" s="84" t="b">
        <v>0</v>
      </c>
      <c r="L750" s="84" t="b">
        <v>0</v>
      </c>
    </row>
    <row r="751" spans="1:12" ht="15">
      <c r="A751" s="84" t="s">
        <v>4792</v>
      </c>
      <c r="B751" s="84" t="s">
        <v>5688</v>
      </c>
      <c r="C751" s="84">
        <v>4</v>
      </c>
      <c r="D751" s="118">
        <v>0.015055392969966892</v>
      </c>
      <c r="E751" s="118">
        <v>0.8857851287834732</v>
      </c>
      <c r="F751" s="84" t="s">
        <v>4560</v>
      </c>
      <c r="G751" s="84" t="b">
        <v>0</v>
      </c>
      <c r="H751" s="84" t="b">
        <v>0</v>
      </c>
      <c r="I751" s="84" t="b">
        <v>0</v>
      </c>
      <c r="J751" s="84" t="b">
        <v>0</v>
      </c>
      <c r="K751" s="84" t="b">
        <v>0</v>
      </c>
      <c r="L751" s="84" t="b">
        <v>0</v>
      </c>
    </row>
    <row r="752" spans="1:12" ht="15">
      <c r="A752" s="84" t="s">
        <v>5673</v>
      </c>
      <c r="B752" s="84" t="s">
        <v>4793</v>
      </c>
      <c r="C752" s="84">
        <v>4</v>
      </c>
      <c r="D752" s="118">
        <v>0.015055392969966892</v>
      </c>
      <c r="E752" s="118">
        <v>1.1868151244474543</v>
      </c>
      <c r="F752" s="84" t="s">
        <v>4560</v>
      </c>
      <c r="G752" s="84" t="b">
        <v>0</v>
      </c>
      <c r="H752" s="84" t="b">
        <v>0</v>
      </c>
      <c r="I752" s="84" t="b">
        <v>0</v>
      </c>
      <c r="J752" s="84" t="b">
        <v>0</v>
      </c>
      <c r="K752" s="84" t="b">
        <v>0</v>
      </c>
      <c r="L752" s="84" t="b">
        <v>0</v>
      </c>
    </row>
    <row r="753" spans="1:12" ht="15">
      <c r="A753" s="84" t="s">
        <v>4793</v>
      </c>
      <c r="B753" s="84" t="s">
        <v>5674</v>
      </c>
      <c r="C753" s="84">
        <v>4</v>
      </c>
      <c r="D753" s="118">
        <v>0.015055392969966892</v>
      </c>
      <c r="E753" s="118">
        <v>1.1868151244474543</v>
      </c>
      <c r="F753" s="84" t="s">
        <v>4560</v>
      </c>
      <c r="G753" s="84" t="b">
        <v>0</v>
      </c>
      <c r="H753" s="84" t="b">
        <v>0</v>
      </c>
      <c r="I753" s="84" t="b">
        <v>0</v>
      </c>
      <c r="J753" s="84" t="b">
        <v>0</v>
      </c>
      <c r="K753" s="84" t="b">
        <v>0</v>
      </c>
      <c r="L753" s="84" t="b">
        <v>0</v>
      </c>
    </row>
    <row r="754" spans="1:12" ht="15">
      <c r="A754" s="84" t="s">
        <v>5674</v>
      </c>
      <c r="B754" s="84" t="s">
        <v>5675</v>
      </c>
      <c r="C754" s="84">
        <v>4</v>
      </c>
      <c r="D754" s="118">
        <v>0.015055392969966892</v>
      </c>
      <c r="E754" s="118">
        <v>1.4878451201114355</v>
      </c>
      <c r="F754" s="84" t="s">
        <v>4560</v>
      </c>
      <c r="G754" s="84" t="b">
        <v>0</v>
      </c>
      <c r="H754" s="84" t="b">
        <v>0</v>
      </c>
      <c r="I754" s="84" t="b">
        <v>0</v>
      </c>
      <c r="J754" s="84" t="b">
        <v>0</v>
      </c>
      <c r="K754" s="84" t="b">
        <v>0</v>
      </c>
      <c r="L754" s="84" t="b">
        <v>0</v>
      </c>
    </row>
    <row r="755" spans="1:12" ht="15">
      <c r="A755" s="84" t="s">
        <v>5675</v>
      </c>
      <c r="B755" s="84" t="s">
        <v>5676</v>
      </c>
      <c r="C755" s="84">
        <v>4</v>
      </c>
      <c r="D755" s="118">
        <v>0.015055392969966892</v>
      </c>
      <c r="E755" s="118">
        <v>1.4878451201114355</v>
      </c>
      <c r="F755" s="84" t="s">
        <v>4560</v>
      </c>
      <c r="G755" s="84" t="b">
        <v>0</v>
      </c>
      <c r="H755" s="84" t="b">
        <v>0</v>
      </c>
      <c r="I755" s="84" t="b">
        <v>0</v>
      </c>
      <c r="J755" s="84" t="b">
        <v>0</v>
      </c>
      <c r="K755" s="84" t="b">
        <v>0</v>
      </c>
      <c r="L755" s="84" t="b">
        <v>0</v>
      </c>
    </row>
    <row r="756" spans="1:12" ht="15">
      <c r="A756" s="84" t="s">
        <v>5676</v>
      </c>
      <c r="B756" s="84" t="s">
        <v>5677</v>
      </c>
      <c r="C756" s="84">
        <v>4</v>
      </c>
      <c r="D756" s="118">
        <v>0.015055392969966892</v>
      </c>
      <c r="E756" s="118">
        <v>1.4878451201114355</v>
      </c>
      <c r="F756" s="84" t="s">
        <v>4560</v>
      </c>
      <c r="G756" s="84" t="b">
        <v>0</v>
      </c>
      <c r="H756" s="84" t="b">
        <v>0</v>
      </c>
      <c r="I756" s="84" t="b">
        <v>0</v>
      </c>
      <c r="J756" s="84" t="b">
        <v>0</v>
      </c>
      <c r="K756" s="84" t="b">
        <v>0</v>
      </c>
      <c r="L756" s="84" t="b">
        <v>0</v>
      </c>
    </row>
    <row r="757" spans="1:12" ht="15">
      <c r="A757" s="84" t="s">
        <v>5677</v>
      </c>
      <c r="B757" s="84" t="s">
        <v>5678</v>
      </c>
      <c r="C757" s="84">
        <v>4</v>
      </c>
      <c r="D757" s="118">
        <v>0.015055392969966892</v>
      </c>
      <c r="E757" s="118">
        <v>1.4878451201114355</v>
      </c>
      <c r="F757" s="84" t="s">
        <v>4560</v>
      </c>
      <c r="G757" s="84" t="b">
        <v>0</v>
      </c>
      <c r="H757" s="84" t="b">
        <v>0</v>
      </c>
      <c r="I757" s="84" t="b">
        <v>0</v>
      </c>
      <c r="J757" s="84" t="b">
        <v>0</v>
      </c>
      <c r="K757" s="84" t="b">
        <v>0</v>
      </c>
      <c r="L757" s="84" t="b">
        <v>0</v>
      </c>
    </row>
    <row r="758" spans="1:12" ht="15">
      <c r="A758" s="84" t="s">
        <v>5678</v>
      </c>
      <c r="B758" s="84" t="s">
        <v>5679</v>
      </c>
      <c r="C758" s="84">
        <v>4</v>
      </c>
      <c r="D758" s="118">
        <v>0.015055392969966892</v>
      </c>
      <c r="E758" s="118">
        <v>1.4878451201114355</v>
      </c>
      <c r="F758" s="84" t="s">
        <v>4560</v>
      </c>
      <c r="G758" s="84" t="b">
        <v>0</v>
      </c>
      <c r="H758" s="84" t="b">
        <v>0</v>
      </c>
      <c r="I758" s="84" t="b">
        <v>0</v>
      </c>
      <c r="J758" s="84" t="b">
        <v>0</v>
      </c>
      <c r="K758" s="84" t="b">
        <v>0</v>
      </c>
      <c r="L758" s="84" t="b">
        <v>0</v>
      </c>
    </row>
    <row r="759" spans="1:12" ht="15">
      <c r="A759" s="84" t="s">
        <v>5679</v>
      </c>
      <c r="B759" s="84" t="s">
        <v>5680</v>
      </c>
      <c r="C759" s="84">
        <v>4</v>
      </c>
      <c r="D759" s="118">
        <v>0.015055392969966892</v>
      </c>
      <c r="E759" s="118">
        <v>1.4878451201114355</v>
      </c>
      <c r="F759" s="84" t="s">
        <v>4560</v>
      </c>
      <c r="G759" s="84" t="b">
        <v>0</v>
      </c>
      <c r="H759" s="84" t="b">
        <v>0</v>
      </c>
      <c r="I759" s="84" t="b">
        <v>0</v>
      </c>
      <c r="J759" s="84" t="b">
        <v>0</v>
      </c>
      <c r="K759" s="84" t="b">
        <v>0</v>
      </c>
      <c r="L759" s="84" t="b">
        <v>0</v>
      </c>
    </row>
    <row r="760" spans="1:12" ht="15">
      <c r="A760" s="84" t="s">
        <v>951</v>
      </c>
      <c r="B760" s="84" t="s">
        <v>5769</v>
      </c>
      <c r="C760" s="84">
        <v>3</v>
      </c>
      <c r="D760" s="118">
        <v>0.014047546270305317</v>
      </c>
      <c r="E760" s="118">
        <v>1.6127838567197355</v>
      </c>
      <c r="F760" s="84" t="s">
        <v>4560</v>
      </c>
      <c r="G760" s="84" t="b">
        <v>0</v>
      </c>
      <c r="H760" s="84" t="b">
        <v>0</v>
      </c>
      <c r="I760" s="84" t="b">
        <v>0</v>
      </c>
      <c r="J760" s="84" t="b">
        <v>0</v>
      </c>
      <c r="K760" s="84" t="b">
        <v>0</v>
      </c>
      <c r="L760" s="84" t="b">
        <v>0</v>
      </c>
    </row>
    <row r="761" spans="1:12" ht="15">
      <c r="A761" s="84" t="s">
        <v>5769</v>
      </c>
      <c r="B761" s="84" t="s">
        <v>5665</v>
      </c>
      <c r="C761" s="84">
        <v>3</v>
      </c>
      <c r="D761" s="118">
        <v>0.014047546270305317</v>
      </c>
      <c r="E761" s="118">
        <v>1.6127838567197355</v>
      </c>
      <c r="F761" s="84" t="s">
        <v>4560</v>
      </c>
      <c r="G761" s="84" t="b">
        <v>0</v>
      </c>
      <c r="H761" s="84" t="b">
        <v>0</v>
      </c>
      <c r="I761" s="84" t="b">
        <v>0</v>
      </c>
      <c r="J761" s="84" t="b">
        <v>0</v>
      </c>
      <c r="K761" s="84" t="b">
        <v>0</v>
      </c>
      <c r="L761" s="84" t="b">
        <v>0</v>
      </c>
    </row>
    <row r="762" spans="1:12" ht="15">
      <c r="A762" s="84" t="s">
        <v>5665</v>
      </c>
      <c r="B762" s="84" t="s">
        <v>5770</v>
      </c>
      <c r="C762" s="84">
        <v>3</v>
      </c>
      <c r="D762" s="118">
        <v>0.014047546270305317</v>
      </c>
      <c r="E762" s="118">
        <v>1.6127838567197355</v>
      </c>
      <c r="F762" s="84" t="s">
        <v>4560</v>
      </c>
      <c r="G762" s="84" t="b">
        <v>0</v>
      </c>
      <c r="H762" s="84" t="b">
        <v>0</v>
      </c>
      <c r="I762" s="84" t="b">
        <v>0</v>
      </c>
      <c r="J762" s="84" t="b">
        <v>0</v>
      </c>
      <c r="K762" s="84" t="b">
        <v>0</v>
      </c>
      <c r="L762" s="84" t="b">
        <v>0</v>
      </c>
    </row>
    <row r="763" spans="1:12" ht="15">
      <c r="A763" s="84" t="s">
        <v>5770</v>
      </c>
      <c r="B763" s="84" t="s">
        <v>5771</v>
      </c>
      <c r="C763" s="84">
        <v>3</v>
      </c>
      <c r="D763" s="118">
        <v>0.014047546270305317</v>
      </c>
      <c r="E763" s="118">
        <v>1.6127838567197355</v>
      </c>
      <c r="F763" s="84" t="s">
        <v>4560</v>
      </c>
      <c r="G763" s="84" t="b">
        <v>0</v>
      </c>
      <c r="H763" s="84" t="b">
        <v>0</v>
      </c>
      <c r="I763" s="84" t="b">
        <v>0</v>
      </c>
      <c r="J763" s="84" t="b">
        <v>0</v>
      </c>
      <c r="K763" s="84" t="b">
        <v>0</v>
      </c>
      <c r="L763" s="84" t="b">
        <v>0</v>
      </c>
    </row>
    <row r="764" spans="1:12" ht="15">
      <c r="A764" s="84" t="s">
        <v>5771</v>
      </c>
      <c r="B764" s="84" t="s">
        <v>4722</v>
      </c>
      <c r="C764" s="84">
        <v>3</v>
      </c>
      <c r="D764" s="118">
        <v>0.014047546270305317</v>
      </c>
      <c r="E764" s="118">
        <v>1.6127838567197355</v>
      </c>
      <c r="F764" s="84" t="s">
        <v>4560</v>
      </c>
      <c r="G764" s="84" t="b">
        <v>0</v>
      </c>
      <c r="H764" s="84" t="b">
        <v>0</v>
      </c>
      <c r="I764" s="84" t="b">
        <v>0</v>
      </c>
      <c r="J764" s="84" t="b">
        <v>0</v>
      </c>
      <c r="K764" s="84" t="b">
        <v>0</v>
      </c>
      <c r="L764" s="84" t="b">
        <v>0</v>
      </c>
    </row>
    <row r="765" spans="1:12" ht="15">
      <c r="A765" s="84" t="s">
        <v>307</v>
      </c>
      <c r="B765" s="84" t="s">
        <v>4794</v>
      </c>
      <c r="C765" s="84">
        <v>3</v>
      </c>
      <c r="D765" s="118">
        <v>0.014047546270305317</v>
      </c>
      <c r="E765" s="118">
        <v>1.4878451201114355</v>
      </c>
      <c r="F765" s="84" t="s">
        <v>4560</v>
      </c>
      <c r="G765" s="84" t="b">
        <v>0</v>
      </c>
      <c r="H765" s="84" t="b">
        <v>0</v>
      </c>
      <c r="I765" s="84" t="b">
        <v>0</v>
      </c>
      <c r="J765" s="84" t="b">
        <v>0</v>
      </c>
      <c r="K765" s="84" t="b">
        <v>0</v>
      </c>
      <c r="L765" s="84" t="b">
        <v>0</v>
      </c>
    </row>
    <row r="766" spans="1:12" ht="15">
      <c r="A766" s="84" t="s">
        <v>5688</v>
      </c>
      <c r="B766" s="84" t="s">
        <v>5778</v>
      </c>
      <c r="C766" s="84">
        <v>3</v>
      </c>
      <c r="D766" s="118">
        <v>0.014047546270305317</v>
      </c>
      <c r="E766" s="118">
        <v>1.4878451201114355</v>
      </c>
      <c r="F766" s="84" t="s">
        <v>4560</v>
      </c>
      <c r="G766" s="84" t="b">
        <v>0</v>
      </c>
      <c r="H766" s="84" t="b">
        <v>0</v>
      </c>
      <c r="I766" s="84" t="b">
        <v>0</v>
      </c>
      <c r="J766" s="84" t="b">
        <v>0</v>
      </c>
      <c r="K766" s="84" t="b">
        <v>0</v>
      </c>
      <c r="L766" s="84" t="b">
        <v>0</v>
      </c>
    </row>
    <row r="767" spans="1:12" ht="15">
      <c r="A767" s="84" t="s">
        <v>308</v>
      </c>
      <c r="B767" s="84" t="s">
        <v>5673</v>
      </c>
      <c r="C767" s="84">
        <v>3</v>
      </c>
      <c r="D767" s="118">
        <v>0.014047546270305317</v>
      </c>
      <c r="E767" s="118">
        <v>1.6127838567197355</v>
      </c>
      <c r="F767" s="84" t="s">
        <v>4560</v>
      </c>
      <c r="G767" s="84" t="b">
        <v>0</v>
      </c>
      <c r="H767" s="84" t="b">
        <v>0</v>
      </c>
      <c r="I767" s="84" t="b">
        <v>0</v>
      </c>
      <c r="J767" s="84" t="b">
        <v>0</v>
      </c>
      <c r="K767" s="84" t="b">
        <v>0</v>
      </c>
      <c r="L767" s="84" t="b">
        <v>0</v>
      </c>
    </row>
    <row r="768" spans="1:12" ht="15">
      <c r="A768" s="84" t="s">
        <v>306</v>
      </c>
      <c r="B768" s="84" t="s">
        <v>951</v>
      </c>
      <c r="C768" s="84">
        <v>2</v>
      </c>
      <c r="D768" s="118">
        <v>0.011954608185924347</v>
      </c>
      <c r="E768" s="118">
        <v>1.7888751157754168</v>
      </c>
      <c r="F768" s="84" t="s">
        <v>4560</v>
      </c>
      <c r="G768" s="84" t="b">
        <v>0</v>
      </c>
      <c r="H768" s="84" t="b">
        <v>0</v>
      </c>
      <c r="I768" s="84" t="b">
        <v>0</v>
      </c>
      <c r="J768" s="84" t="b">
        <v>0</v>
      </c>
      <c r="K768" s="84" t="b">
        <v>0</v>
      </c>
      <c r="L768" s="84" t="b">
        <v>0</v>
      </c>
    </row>
    <row r="769" spans="1:12" ht="15">
      <c r="A769" s="84" t="s">
        <v>6010</v>
      </c>
      <c r="B769" s="84" t="s">
        <v>6011</v>
      </c>
      <c r="C769" s="84">
        <v>2</v>
      </c>
      <c r="D769" s="118">
        <v>0.011954608185924347</v>
      </c>
      <c r="E769" s="118">
        <v>1.7888751157754168</v>
      </c>
      <c r="F769" s="84" t="s">
        <v>4560</v>
      </c>
      <c r="G769" s="84" t="b">
        <v>0</v>
      </c>
      <c r="H769" s="84" t="b">
        <v>0</v>
      </c>
      <c r="I769" s="84" t="b">
        <v>0</v>
      </c>
      <c r="J769" s="84" t="b">
        <v>0</v>
      </c>
      <c r="K769" s="84" t="b">
        <v>0</v>
      </c>
      <c r="L769" s="84" t="b">
        <v>0</v>
      </c>
    </row>
    <row r="770" spans="1:12" ht="15">
      <c r="A770" s="84" t="s">
        <v>6011</v>
      </c>
      <c r="B770" s="84" t="s">
        <v>6012</v>
      </c>
      <c r="C770" s="84">
        <v>2</v>
      </c>
      <c r="D770" s="118">
        <v>0.011954608185924347</v>
      </c>
      <c r="E770" s="118">
        <v>1.7888751157754168</v>
      </c>
      <c r="F770" s="84" t="s">
        <v>4560</v>
      </c>
      <c r="G770" s="84" t="b">
        <v>0</v>
      </c>
      <c r="H770" s="84" t="b">
        <v>0</v>
      </c>
      <c r="I770" s="84" t="b">
        <v>0</v>
      </c>
      <c r="J770" s="84" t="b">
        <v>0</v>
      </c>
      <c r="K770" s="84" t="b">
        <v>0</v>
      </c>
      <c r="L770" s="84" t="b">
        <v>0</v>
      </c>
    </row>
    <row r="771" spans="1:12" ht="15">
      <c r="A771" s="84" t="s">
        <v>951</v>
      </c>
      <c r="B771" s="84" t="s">
        <v>4740</v>
      </c>
      <c r="C771" s="84">
        <v>5</v>
      </c>
      <c r="D771" s="118">
        <v>0</v>
      </c>
      <c r="E771" s="118">
        <v>0.9999999999999999</v>
      </c>
      <c r="F771" s="84" t="s">
        <v>4563</v>
      </c>
      <c r="G771" s="84" t="b">
        <v>0</v>
      </c>
      <c r="H771" s="84" t="b">
        <v>0</v>
      </c>
      <c r="I771" s="84" t="b">
        <v>0</v>
      </c>
      <c r="J771" s="84" t="b">
        <v>0</v>
      </c>
      <c r="K771" s="84" t="b">
        <v>0</v>
      </c>
      <c r="L771" s="84" t="b">
        <v>0</v>
      </c>
    </row>
    <row r="772" spans="1:12" ht="15">
      <c r="A772" s="84" t="s">
        <v>5575</v>
      </c>
      <c r="B772" s="84" t="s">
        <v>951</v>
      </c>
      <c r="C772" s="84">
        <v>4</v>
      </c>
      <c r="D772" s="118">
        <v>0.007048000946040467</v>
      </c>
      <c r="E772" s="118">
        <v>1</v>
      </c>
      <c r="F772" s="84" t="s">
        <v>4563</v>
      </c>
      <c r="G772" s="84" t="b">
        <v>0</v>
      </c>
      <c r="H772" s="84" t="b">
        <v>0</v>
      </c>
      <c r="I772" s="84" t="b">
        <v>0</v>
      </c>
      <c r="J772" s="84" t="b">
        <v>0</v>
      </c>
      <c r="K772" s="84" t="b">
        <v>0</v>
      </c>
      <c r="L772" s="84" t="b">
        <v>0</v>
      </c>
    </row>
    <row r="773" spans="1:12" ht="15">
      <c r="A773" s="84" t="s">
        <v>4740</v>
      </c>
      <c r="B773" s="84" t="s">
        <v>5658</v>
      </c>
      <c r="C773" s="84">
        <v>4</v>
      </c>
      <c r="D773" s="118">
        <v>0.007048000946040467</v>
      </c>
      <c r="E773" s="118">
        <v>1</v>
      </c>
      <c r="F773" s="84" t="s">
        <v>4563</v>
      </c>
      <c r="G773" s="84" t="b">
        <v>0</v>
      </c>
      <c r="H773" s="84" t="b">
        <v>0</v>
      </c>
      <c r="I773" s="84" t="b">
        <v>0</v>
      </c>
      <c r="J773" s="84" t="b">
        <v>0</v>
      </c>
      <c r="K773" s="84" t="b">
        <v>0</v>
      </c>
      <c r="L773" s="84" t="b">
        <v>0</v>
      </c>
    </row>
    <row r="774" spans="1:12" ht="15">
      <c r="A774" s="84" t="s">
        <v>5658</v>
      </c>
      <c r="B774" s="84" t="s">
        <v>5560</v>
      </c>
      <c r="C774" s="84">
        <v>4</v>
      </c>
      <c r="D774" s="118">
        <v>0.007048000946040467</v>
      </c>
      <c r="E774" s="118">
        <v>1.0969100130080565</v>
      </c>
      <c r="F774" s="84" t="s">
        <v>4563</v>
      </c>
      <c r="G774" s="84" t="b">
        <v>0</v>
      </c>
      <c r="H774" s="84" t="b">
        <v>0</v>
      </c>
      <c r="I774" s="84" t="b">
        <v>0</v>
      </c>
      <c r="J774" s="84" t="b">
        <v>0</v>
      </c>
      <c r="K774" s="84" t="b">
        <v>0</v>
      </c>
      <c r="L774" s="84" t="b">
        <v>0</v>
      </c>
    </row>
    <row r="775" spans="1:12" ht="15">
      <c r="A775" s="84" t="s">
        <v>5560</v>
      </c>
      <c r="B775" s="84" t="s">
        <v>5608</v>
      </c>
      <c r="C775" s="84">
        <v>4</v>
      </c>
      <c r="D775" s="118">
        <v>0.007048000946040467</v>
      </c>
      <c r="E775" s="118">
        <v>1.0969100130080565</v>
      </c>
      <c r="F775" s="84" t="s">
        <v>4563</v>
      </c>
      <c r="G775" s="84" t="b">
        <v>0</v>
      </c>
      <c r="H775" s="84" t="b">
        <v>0</v>
      </c>
      <c r="I775" s="84" t="b">
        <v>0</v>
      </c>
      <c r="J775" s="84" t="b">
        <v>0</v>
      </c>
      <c r="K775" s="84" t="b">
        <v>0</v>
      </c>
      <c r="L775" s="84" t="b">
        <v>0</v>
      </c>
    </row>
    <row r="776" spans="1:12" ht="15">
      <c r="A776" s="84" t="s">
        <v>5608</v>
      </c>
      <c r="B776" s="84" t="s">
        <v>4803</v>
      </c>
      <c r="C776" s="84">
        <v>4</v>
      </c>
      <c r="D776" s="118">
        <v>0.007048000946040467</v>
      </c>
      <c r="E776" s="118">
        <v>1.0969100130080565</v>
      </c>
      <c r="F776" s="84" t="s">
        <v>4563</v>
      </c>
      <c r="G776" s="84" t="b">
        <v>0</v>
      </c>
      <c r="H776" s="84" t="b">
        <v>0</v>
      </c>
      <c r="I776" s="84" t="b">
        <v>0</v>
      </c>
      <c r="J776" s="84" t="b">
        <v>0</v>
      </c>
      <c r="K776" s="84" t="b">
        <v>0</v>
      </c>
      <c r="L776" s="84" t="b">
        <v>0</v>
      </c>
    </row>
    <row r="777" spans="1:12" ht="15">
      <c r="A777" s="84" t="s">
        <v>4803</v>
      </c>
      <c r="B777" s="84" t="s">
        <v>4742</v>
      </c>
      <c r="C777" s="84">
        <v>4</v>
      </c>
      <c r="D777" s="118">
        <v>0.007048000946040467</v>
      </c>
      <c r="E777" s="118">
        <v>1.0969100130080565</v>
      </c>
      <c r="F777" s="84" t="s">
        <v>4563</v>
      </c>
      <c r="G777" s="84" t="b">
        <v>0</v>
      </c>
      <c r="H777" s="84" t="b">
        <v>0</v>
      </c>
      <c r="I777" s="84" t="b">
        <v>0</v>
      </c>
      <c r="J777" s="84" t="b">
        <v>0</v>
      </c>
      <c r="K777" s="84" t="b">
        <v>0</v>
      </c>
      <c r="L777" s="84" t="b">
        <v>0</v>
      </c>
    </row>
    <row r="778" spans="1:12" ht="15">
      <c r="A778" s="84" t="s">
        <v>4742</v>
      </c>
      <c r="B778" s="84" t="s">
        <v>5609</v>
      </c>
      <c r="C778" s="84">
        <v>4</v>
      </c>
      <c r="D778" s="118">
        <v>0.007048000946040467</v>
      </c>
      <c r="E778" s="118">
        <v>1.0969100130080565</v>
      </c>
      <c r="F778" s="84" t="s">
        <v>4563</v>
      </c>
      <c r="G778" s="84" t="b">
        <v>0</v>
      </c>
      <c r="H778" s="84" t="b">
        <v>0</v>
      </c>
      <c r="I778" s="84" t="b">
        <v>0</v>
      </c>
      <c r="J778" s="84" t="b">
        <v>0</v>
      </c>
      <c r="K778" s="84" t="b">
        <v>0</v>
      </c>
      <c r="L778" s="84" t="b">
        <v>0</v>
      </c>
    </row>
    <row r="779" spans="1:12" ht="15">
      <c r="A779" s="84" t="s">
        <v>5609</v>
      </c>
      <c r="B779" s="84" t="s">
        <v>5595</v>
      </c>
      <c r="C779" s="84">
        <v>4</v>
      </c>
      <c r="D779" s="118">
        <v>0.007048000946040467</v>
      </c>
      <c r="E779" s="118">
        <v>1.0969100130080565</v>
      </c>
      <c r="F779" s="84" t="s">
        <v>4563</v>
      </c>
      <c r="G779" s="84" t="b">
        <v>0</v>
      </c>
      <c r="H779" s="84" t="b">
        <v>0</v>
      </c>
      <c r="I779" s="84" t="b">
        <v>0</v>
      </c>
      <c r="J779" s="84" t="b">
        <v>0</v>
      </c>
      <c r="K779" s="84" t="b">
        <v>0</v>
      </c>
      <c r="L779" s="84" t="b">
        <v>0</v>
      </c>
    </row>
    <row r="780" spans="1:12" ht="15">
      <c r="A780" s="84" t="s">
        <v>5595</v>
      </c>
      <c r="B780" s="84" t="s">
        <v>5659</v>
      </c>
      <c r="C780" s="84">
        <v>4</v>
      </c>
      <c r="D780" s="118">
        <v>0.007048000946040467</v>
      </c>
      <c r="E780" s="118">
        <v>1.0969100130080565</v>
      </c>
      <c r="F780" s="84" t="s">
        <v>4563</v>
      </c>
      <c r="G780" s="84" t="b">
        <v>0</v>
      </c>
      <c r="H780" s="84" t="b">
        <v>0</v>
      </c>
      <c r="I780" s="84" t="b">
        <v>0</v>
      </c>
      <c r="J780" s="84" t="b">
        <v>0</v>
      </c>
      <c r="K780" s="84" t="b">
        <v>1</v>
      </c>
      <c r="L780" s="84" t="b">
        <v>0</v>
      </c>
    </row>
    <row r="781" spans="1:12" ht="15">
      <c r="A781" s="84" t="s">
        <v>405</v>
      </c>
      <c r="B781" s="84" t="s">
        <v>5575</v>
      </c>
      <c r="C781" s="84">
        <v>3</v>
      </c>
      <c r="D781" s="118">
        <v>0.012100840888164894</v>
      </c>
      <c r="E781" s="118">
        <v>1.2218487496163564</v>
      </c>
      <c r="F781" s="84" t="s">
        <v>4563</v>
      </c>
      <c r="G781" s="84" t="b">
        <v>0</v>
      </c>
      <c r="H781" s="84" t="b">
        <v>0</v>
      </c>
      <c r="I781" s="84" t="b">
        <v>0</v>
      </c>
      <c r="J781" s="84" t="b">
        <v>0</v>
      </c>
      <c r="K781" s="84" t="b">
        <v>0</v>
      </c>
      <c r="L781" s="84" t="b">
        <v>0</v>
      </c>
    </row>
    <row r="782" spans="1:12" ht="15">
      <c r="A782" s="84" t="s">
        <v>565</v>
      </c>
      <c r="B782" s="84" t="s">
        <v>564</v>
      </c>
      <c r="C782" s="84">
        <v>3</v>
      </c>
      <c r="D782" s="118">
        <v>0</v>
      </c>
      <c r="E782" s="118">
        <v>1.1856365769619117</v>
      </c>
      <c r="F782" s="84" t="s">
        <v>4565</v>
      </c>
      <c r="G782" s="84" t="b">
        <v>0</v>
      </c>
      <c r="H782" s="84" t="b">
        <v>0</v>
      </c>
      <c r="I782" s="84" t="b">
        <v>0</v>
      </c>
      <c r="J782" s="84" t="b">
        <v>0</v>
      </c>
      <c r="K782" s="84" t="b">
        <v>0</v>
      </c>
      <c r="L782" s="84" t="b">
        <v>0</v>
      </c>
    </row>
    <row r="783" spans="1:12" ht="15">
      <c r="A783" s="84" t="s">
        <v>564</v>
      </c>
      <c r="B783" s="84" t="s">
        <v>5707</v>
      </c>
      <c r="C783" s="84">
        <v>3</v>
      </c>
      <c r="D783" s="118">
        <v>0</v>
      </c>
      <c r="E783" s="118">
        <v>1.1856365769619117</v>
      </c>
      <c r="F783" s="84" t="s">
        <v>4565</v>
      </c>
      <c r="G783" s="84" t="b">
        <v>0</v>
      </c>
      <c r="H783" s="84" t="b">
        <v>0</v>
      </c>
      <c r="I783" s="84" t="b">
        <v>0</v>
      </c>
      <c r="J783" s="84" t="b">
        <v>0</v>
      </c>
      <c r="K783" s="84" t="b">
        <v>0</v>
      </c>
      <c r="L783" s="84" t="b">
        <v>0</v>
      </c>
    </row>
    <row r="784" spans="1:12" ht="15">
      <c r="A784" s="84" t="s">
        <v>5707</v>
      </c>
      <c r="B784" s="84" t="s">
        <v>5565</v>
      </c>
      <c r="C784" s="84">
        <v>3</v>
      </c>
      <c r="D784" s="118">
        <v>0</v>
      </c>
      <c r="E784" s="118">
        <v>1.1856365769619117</v>
      </c>
      <c r="F784" s="84" t="s">
        <v>4565</v>
      </c>
      <c r="G784" s="84" t="b">
        <v>0</v>
      </c>
      <c r="H784" s="84" t="b">
        <v>0</v>
      </c>
      <c r="I784" s="84" t="b">
        <v>0</v>
      </c>
      <c r="J784" s="84" t="b">
        <v>0</v>
      </c>
      <c r="K784" s="84" t="b">
        <v>0</v>
      </c>
      <c r="L784" s="84" t="b">
        <v>0</v>
      </c>
    </row>
    <row r="785" spans="1:12" ht="15">
      <c r="A785" s="84" t="s">
        <v>5565</v>
      </c>
      <c r="B785" s="84" t="s">
        <v>5599</v>
      </c>
      <c r="C785" s="84">
        <v>3</v>
      </c>
      <c r="D785" s="118">
        <v>0</v>
      </c>
      <c r="E785" s="118">
        <v>1.1856365769619117</v>
      </c>
      <c r="F785" s="84" t="s">
        <v>4565</v>
      </c>
      <c r="G785" s="84" t="b">
        <v>0</v>
      </c>
      <c r="H785" s="84" t="b">
        <v>0</v>
      </c>
      <c r="I785" s="84" t="b">
        <v>0</v>
      </c>
      <c r="J785" s="84" t="b">
        <v>0</v>
      </c>
      <c r="K785" s="84" t="b">
        <v>0</v>
      </c>
      <c r="L785" s="84" t="b">
        <v>0</v>
      </c>
    </row>
    <row r="786" spans="1:12" ht="15">
      <c r="A786" s="84" t="s">
        <v>5599</v>
      </c>
      <c r="B786" s="84" t="s">
        <v>5708</v>
      </c>
      <c r="C786" s="84">
        <v>3</v>
      </c>
      <c r="D786" s="118">
        <v>0</v>
      </c>
      <c r="E786" s="118">
        <v>1.1856365769619117</v>
      </c>
      <c r="F786" s="84" t="s">
        <v>4565</v>
      </c>
      <c r="G786" s="84" t="b">
        <v>0</v>
      </c>
      <c r="H786" s="84" t="b">
        <v>0</v>
      </c>
      <c r="I786" s="84" t="b">
        <v>0</v>
      </c>
      <c r="J786" s="84" t="b">
        <v>0</v>
      </c>
      <c r="K786" s="84" t="b">
        <v>0</v>
      </c>
      <c r="L786" s="84" t="b">
        <v>0</v>
      </c>
    </row>
    <row r="787" spans="1:12" ht="15">
      <c r="A787" s="84" t="s">
        <v>5708</v>
      </c>
      <c r="B787" s="84" t="s">
        <v>5709</v>
      </c>
      <c r="C787" s="84">
        <v>3</v>
      </c>
      <c r="D787" s="118">
        <v>0</v>
      </c>
      <c r="E787" s="118">
        <v>1.1856365769619117</v>
      </c>
      <c r="F787" s="84" t="s">
        <v>4565</v>
      </c>
      <c r="G787" s="84" t="b">
        <v>0</v>
      </c>
      <c r="H787" s="84" t="b">
        <v>0</v>
      </c>
      <c r="I787" s="84" t="b">
        <v>0</v>
      </c>
      <c r="J787" s="84" t="b">
        <v>0</v>
      </c>
      <c r="K787" s="84" t="b">
        <v>1</v>
      </c>
      <c r="L787" s="84" t="b">
        <v>0</v>
      </c>
    </row>
    <row r="788" spans="1:12" ht="15">
      <c r="A788" s="84" t="s">
        <v>5709</v>
      </c>
      <c r="B788" s="84" t="s">
        <v>5710</v>
      </c>
      <c r="C788" s="84">
        <v>3</v>
      </c>
      <c r="D788" s="118">
        <v>0</v>
      </c>
      <c r="E788" s="118">
        <v>1.1856365769619117</v>
      </c>
      <c r="F788" s="84" t="s">
        <v>4565</v>
      </c>
      <c r="G788" s="84" t="b">
        <v>0</v>
      </c>
      <c r="H788" s="84" t="b">
        <v>1</v>
      </c>
      <c r="I788" s="84" t="b">
        <v>0</v>
      </c>
      <c r="J788" s="84" t="b">
        <v>0</v>
      </c>
      <c r="K788" s="84" t="b">
        <v>0</v>
      </c>
      <c r="L788" s="84" t="b">
        <v>0</v>
      </c>
    </row>
    <row r="789" spans="1:12" ht="15">
      <c r="A789" s="84" t="s">
        <v>5710</v>
      </c>
      <c r="B789" s="84" t="s">
        <v>5643</v>
      </c>
      <c r="C789" s="84">
        <v>3</v>
      </c>
      <c r="D789" s="118">
        <v>0</v>
      </c>
      <c r="E789" s="118">
        <v>1.1856365769619117</v>
      </c>
      <c r="F789" s="84" t="s">
        <v>4565</v>
      </c>
      <c r="G789" s="84" t="b">
        <v>0</v>
      </c>
      <c r="H789" s="84" t="b">
        <v>0</v>
      </c>
      <c r="I789" s="84" t="b">
        <v>0</v>
      </c>
      <c r="J789" s="84" t="b">
        <v>0</v>
      </c>
      <c r="K789" s="84" t="b">
        <v>0</v>
      </c>
      <c r="L789" s="84" t="b">
        <v>0</v>
      </c>
    </row>
    <row r="790" spans="1:12" ht="15">
      <c r="A790" s="84" t="s">
        <v>5643</v>
      </c>
      <c r="B790" s="84" t="s">
        <v>4827</v>
      </c>
      <c r="C790" s="84">
        <v>3</v>
      </c>
      <c r="D790" s="118">
        <v>0</v>
      </c>
      <c r="E790" s="118">
        <v>1.1856365769619117</v>
      </c>
      <c r="F790" s="84" t="s">
        <v>4565</v>
      </c>
      <c r="G790" s="84" t="b">
        <v>0</v>
      </c>
      <c r="H790" s="84" t="b">
        <v>0</v>
      </c>
      <c r="I790" s="84" t="b">
        <v>0</v>
      </c>
      <c r="J790" s="84" t="b">
        <v>0</v>
      </c>
      <c r="K790" s="84" t="b">
        <v>1</v>
      </c>
      <c r="L790" s="84" t="b">
        <v>0</v>
      </c>
    </row>
    <row r="791" spans="1:12" ht="15">
      <c r="A791" s="84" t="s">
        <v>4827</v>
      </c>
      <c r="B791" s="84" t="s">
        <v>5711</v>
      </c>
      <c r="C791" s="84">
        <v>3</v>
      </c>
      <c r="D791" s="118">
        <v>0</v>
      </c>
      <c r="E791" s="118">
        <v>1.1856365769619117</v>
      </c>
      <c r="F791" s="84" t="s">
        <v>4565</v>
      </c>
      <c r="G791" s="84" t="b">
        <v>0</v>
      </c>
      <c r="H791" s="84" t="b">
        <v>1</v>
      </c>
      <c r="I791" s="84" t="b">
        <v>0</v>
      </c>
      <c r="J791" s="84" t="b">
        <v>0</v>
      </c>
      <c r="K791" s="84" t="b">
        <v>0</v>
      </c>
      <c r="L791" s="84" t="b">
        <v>0</v>
      </c>
    </row>
    <row r="792" spans="1:12" ht="15">
      <c r="A792" s="84" t="s">
        <v>5711</v>
      </c>
      <c r="B792" s="84" t="s">
        <v>4743</v>
      </c>
      <c r="C792" s="84">
        <v>3</v>
      </c>
      <c r="D792" s="118">
        <v>0</v>
      </c>
      <c r="E792" s="118">
        <v>1.0606978403536116</v>
      </c>
      <c r="F792" s="84" t="s">
        <v>4565</v>
      </c>
      <c r="G792" s="84" t="b">
        <v>0</v>
      </c>
      <c r="H792" s="84" t="b">
        <v>0</v>
      </c>
      <c r="I792" s="84" t="b">
        <v>0</v>
      </c>
      <c r="J792" s="84" t="b">
        <v>0</v>
      </c>
      <c r="K792" s="84" t="b">
        <v>0</v>
      </c>
      <c r="L792" s="84" t="b">
        <v>0</v>
      </c>
    </row>
    <row r="793" spans="1:12" ht="15">
      <c r="A793" s="84" t="s">
        <v>422</v>
      </c>
      <c r="B793" s="84" t="s">
        <v>565</v>
      </c>
      <c r="C793" s="84">
        <v>2</v>
      </c>
      <c r="D793" s="118">
        <v>0.0071873983288033155</v>
      </c>
      <c r="E793" s="118">
        <v>1.3617278360175928</v>
      </c>
      <c r="F793" s="84" t="s">
        <v>4565</v>
      </c>
      <c r="G793" s="84" t="b">
        <v>0</v>
      </c>
      <c r="H793" s="84" t="b">
        <v>0</v>
      </c>
      <c r="I793" s="84" t="b">
        <v>0</v>
      </c>
      <c r="J793" s="84" t="b">
        <v>0</v>
      </c>
      <c r="K793" s="84" t="b">
        <v>0</v>
      </c>
      <c r="L793" s="84" t="b">
        <v>0</v>
      </c>
    </row>
    <row r="794" spans="1:12" ht="15">
      <c r="A794" s="84" t="s">
        <v>4743</v>
      </c>
      <c r="B794" s="84" t="s">
        <v>5699</v>
      </c>
      <c r="C794" s="84">
        <v>2</v>
      </c>
      <c r="D794" s="118">
        <v>0.0071873983288033155</v>
      </c>
      <c r="E794" s="118">
        <v>1.0606978403536116</v>
      </c>
      <c r="F794" s="84" t="s">
        <v>4565</v>
      </c>
      <c r="G794" s="84" t="b">
        <v>0</v>
      </c>
      <c r="H794" s="84" t="b">
        <v>0</v>
      </c>
      <c r="I794" s="84" t="b">
        <v>0</v>
      </c>
      <c r="J794" s="84" t="b">
        <v>0</v>
      </c>
      <c r="K794" s="84" t="b">
        <v>0</v>
      </c>
      <c r="L794" s="84" t="b">
        <v>0</v>
      </c>
    </row>
    <row r="795" spans="1:12" ht="15">
      <c r="A795" s="84" t="s">
        <v>5559</v>
      </c>
      <c r="B795" s="84" t="s">
        <v>5614</v>
      </c>
      <c r="C795" s="84">
        <v>4</v>
      </c>
      <c r="D795" s="118">
        <v>0.004307111689246952</v>
      </c>
      <c r="E795" s="118">
        <v>1.3273589343863303</v>
      </c>
      <c r="F795" s="84" t="s">
        <v>4566</v>
      </c>
      <c r="G795" s="84" t="b">
        <v>0</v>
      </c>
      <c r="H795" s="84" t="b">
        <v>0</v>
      </c>
      <c r="I795" s="84" t="b">
        <v>0</v>
      </c>
      <c r="J795" s="84" t="b">
        <v>0</v>
      </c>
      <c r="K795" s="84" t="b">
        <v>0</v>
      </c>
      <c r="L795" s="84" t="b">
        <v>0</v>
      </c>
    </row>
    <row r="796" spans="1:12" ht="15">
      <c r="A796" s="84" t="s">
        <v>5614</v>
      </c>
      <c r="B796" s="84" t="s">
        <v>4742</v>
      </c>
      <c r="C796" s="84">
        <v>4</v>
      </c>
      <c r="D796" s="118">
        <v>0.004307111689246952</v>
      </c>
      <c r="E796" s="118">
        <v>1.2304489213782739</v>
      </c>
      <c r="F796" s="84" t="s">
        <v>4566</v>
      </c>
      <c r="G796" s="84" t="b">
        <v>0</v>
      </c>
      <c r="H796" s="84" t="b">
        <v>0</v>
      </c>
      <c r="I796" s="84" t="b">
        <v>0</v>
      </c>
      <c r="J796" s="84" t="b">
        <v>0</v>
      </c>
      <c r="K796" s="84" t="b">
        <v>0</v>
      </c>
      <c r="L796" s="84" t="b">
        <v>0</v>
      </c>
    </row>
    <row r="797" spans="1:12" ht="15">
      <c r="A797" s="84" t="s">
        <v>4742</v>
      </c>
      <c r="B797" s="84" t="s">
        <v>5666</v>
      </c>
      <c r="C797" s="84">
        <v>4</v>
      </c>
      <c r="D797" s="118">
        <v>0.004307111689246952</v>
      </c>
      <c r="E797" s="118">
        <v>1.2304489213782739</v>
      </c>
      <c r="F797" s="84" t="s">
        <v>4566</v>
      </c>
      <c r="G797" s="84" t="b">
        <v>0</v>
      </c>
      <c r="H797" s="84" t="b">
        <v>0</v>
      </c>
      <c r="I797" s="84" t="b">
        <v>0</v>
      </c>
      <c r="J797" s="84" t="b">
        <v>0</v>
      </c>
      <c r="K797" s="84" t="b">
        <v>0</v>
      </c>
      <c r="L797" s="84" t="b">
        <v>0</v>
      </c>
    </row>
    <row r="798" spans="1:12" ht="15">
      <c r="A798" s="84" t="s">
        <v>5666</v>
      </c>
      <c r="B798" s="84" t="s">
        <v>5667</v>
      </c>
      <c r="C798" s="84">
        <v>4</v>
      </c>
      <c r="D798" s="118">
        <v>0.004307111689246952</v>
      </c>
      <c r="E798" s="118">
        <v>1.3273589343863303</v>
      </c>
      <c r="F798" s="84" t="s">
        <v>4566</v>
      </c>
      <c r="G798" s="84" t="b">
        <v>0</v>
      </c>
      <c r="H798" s="84" t="b">
        <v>0</v>
      </c>
      <c r="I798" s="84" t="b">
        <v>0</v>
      </c>
      <c r="J798" s="84" t="b">
        <v>0</v>
      </c>
      <c r="K798" s="84" t="b">
        <v>1</v>
      </c>
      <c r="L798" s="84" t="b">
        <v>0</v>
      </c>
    </row>
    <row r="799" spans="1:12" ht="15">
      <c r="A799" s="84" t="s">
        <v>5667</v>
      </c>
      <c r="B799" s="84" t="s">
        <v>5570</v>
      </c>
      <c r="C799" s="84">
        <v>4</v>
      </c>
      <c r="D799" s="118">
        <v>0.004307111689246952</v>
      </c>
      <c r="E799" s="118">
        <v>1.3273589343863303</v>
      </c>
      <c r="F799" s="84" t="s">
        <v>4566</v>
      </c>
      <c r="G799" s="84" t="b">
        <v>0</v>
      </c>
      <c r="H799" s="84" t="b">
        <v>1</v>
      </c>
      <c r="I799" s="84" t="b">
        <v>0</v>
      </c>
      <c r="J799" s="84" t="b">
        <v>0</v>
      </c>
      <c r="K799" s="84" t="b">
        <v>0</v>
      </c>
      <c r="L799" s="84" t="b">
        <v>0</v>
      </c>
    </row>
    <row r="800" spans="1:12" ht="15">
      <c r="A800" s="84" t="s">
        <v>5570</v>
      </c>
      <c r="B800" s="84" t="s">
        <v>5668</v>
      </c>
      <c r="C800" s="84">
        <v>4</v>
      </c>
      <c r="D800" s="118">
        <v>0.004307111689246952</v>
      </c>
      <c r="E800" s="118">
        <v>1.3273589343863303</v>
      </c>
      <c r="F800" s="84" t="s">
        <v>4566</v>
      </c>
      <c r="G800" s="84" t="b">
        <v>0</v>
      </c>
      <c r="H800" s="84" t="b">
        <v>0</v>
      </c>
      <c r="I800" s="84" t="b">
        <v>0</v>
      </c>
      <c r="J800" s="84" t="b">
        <v>0</v>
      </c>
      <c r="K800" s="84" t="b">
        <v>1</v>
      </c>
      <c r="L800" s="84" t="b">
        <v>0</v>
      </c>
    </row>
    <row r="801" spans="1:12" ht="15">
      <c r="A801" s="84" t="s">
        <v>5668</v>
      </c>
      <c r="B801" s="84" t="s">
        <v>5568</v>
      </c>
      <c r="C801" s="84">
        <v>4</v>
      </c>
      <c r="D801" s="118">
        <v>0.004307111689246952</v>
      </c>
      <c r="E801" s="118">
        <v>1.3273589343863303</v>
      </c>
      <c r="F801" s="84" t="s">
        <v>4566</v>
      </c>
      <c r="G801" s="84" t="b">
        <v>0</v>
      </c>
      <c r="H801" s="84" t="b">
        <v>1</v>
      </c>
      <c r="I801" s="84" t="b">
        <v>0</v>
      </c>
      <c r="J801" s="84" t="b">
        <v>0</v>
      </c>
      <c r="K801" s="84" t="b">
        <v>0</v>
      </c>
      <c r="L801" s="84" t="b">
        <v>0</v>
      </c>
    </row>
    <row r="802" spans="1:12" ht="15">
      <c r="A802" s="84" t="s">
        <v>5568</v>
      </c>
      <c r="B802" s="84" t="s">
        <v>5669</v>
      </c>
      <c r="C802" s="84">
        <v>4</v>
      </c>
      <c r="D802" s="118">
        <v>0.004307111689246952</v>
      </c>
      <c r="E802" s="118">
        <v>1.3273589343863303</v>
      </c>
      <c r="F802" s="84" t="s">
        <v>4566</v>
      </c>
      <c r="G802" s="84" t="b">
        <v>0</v>
      </c>
      <c r="H802" s="84" t="b">
        <v>0</v>
      </c>
      <c r="I802" s="84" t="b">
        <v>0</v>
      </c>
      <c r="J802" s="84" t="b">
        <v>0</v>
      </c>
      <c r="K802" s="84" t="b">
        <v>0</v>
      </c>
      <c r="L802" s="84" t="b">
        <v>0</v>
      </c>
    </row>
    <row r="803" spans="1:12" ht="15">
      <c r="A803" s="84" t="s">
        <v>5669</v>
      </c>
      <c r="B803" s="84" t="s">
        <v>5555</v>
      </c>
      <c r="C803" s="84">
        <v>4</v>
      </c>
      <c r="D803" s="118">
        <v>0.004307111689246952</v>
      </c>
      <c r="E803" s="118">
        <v>1.2304489213782739</v>
      </c>
      <c r="F803" s="84" t="s">
        <v>4566</v>
      </c>
      <c r="G803" s="84" t="b">
        <v>0</v>
      </c>
      <c r="H803" s="84" t="b">
        <v>0</v>
      </c>
      <c r="I803" s="84" t="b">
        <v>0</v>
      </c>
      <c r="J803" s="84" t="b">
        <v>0</v>
      </c>
      <c r="K803" s="84" t="b">
        <v>0</v>
      </c>
      <c r="L803" s="84" t="b">
        <v>0</v>
      </c>
    </row>
    <row r="804" spans="1:12" ht="15">
      <c r="A804" s="84" t="s">
        <v>5555</v>
      </c>
      <c r="B804" s="84" t="s">
        <v>4764</v>
      </c>
      <c r="C804" s="84">
        <v>4</v>
      </c>
      <c r="D804" s="118">
        <v>0.004307111689246952</v>
      </c>
      <c r="E804" s="118">
        <v>1.2304489213782739</v>
      </c>
      <c r="F804" s="84" t="s">
        <v>4566</v>
      </c>
      <c r="G804" s="84" t="b">
        <v>0</v>
      </c>
      <c r="H804" s="84" t="b">
        <v>0</v>
      </c>
      <c r="I804" s="84" t="b">
        <v>0</v>
      </c>
      <c r="J804" s="84" t="b">
        <v>0</v>
      </c>
      <c r="K804" s="84" t="b">
        <v>0</v>
      </c>
      <c r="L804" s="84" t="b">
        <v>0</v>
      </c>
    </row>
    <row r="805" spans="1:12" ht="15">
      <c r="A805" s="84" t="s">
        <v>4764</v>
      </c>
      <c r="B805" s="84" t="s">
        <v>5579</v>
      </c>
      <c r="C805" s="84">
        <v>4</v>
      </c>
      <c r="D805" s="118">
        <v>0.004307111689246952</v>
      </c>
      <c r="E805" s="118">
        <v>1.2304489213782739</v>
      </c>
      <c r="F805" s="84" t="s">
        <v>4566</v>
      </c>
      <c r="G805" s="84" t="b">
        <v>0</v>
      </c>
      <c r="H805" s="84" t="b">
        <v>0</v>
      </c>
      <c r="I805" s="84" t="b">
        <v>0</v>
      </c>
      <c r="J805" s="84" t="b">
        <v>0</v>
      </c>
      <c r="K805" s="84" t="b">
        <v>0</v>
      </c>
      <c r="L805" s="84" t="b">
        <v>0</v>
      </c>
    </row>
    <row r="806" spans="1:12" ht="15">
      <c r="A806" s="84" t="s">
        <v>368</v>
      </c>
      <c r="B806" s="84" t="s">
        <v>5559</v>
      </c>
      <c r="C806" s="84">
        <v>3</v>
      </c>
      <c r="D806" s="118">
        <v>0.007394958320545213</v>
      </c>
      <c r="E806" s="118">
        <v>1.3273589343863303</v>
      </c>
      <c r="F806" s="84" t="s">
        <v>4566</v>
      </c>
      <c r="G806" s="84" t="b">
        <v>0</v>
      </c>
      <c r="H806" s="84" t="b">
        <v>0</v>
      </c>
      <c r="I806" s="84" t="b">
        <v>0</v>
      </c>
      <c r="J806" s="84" t="b">
        <v>0</v>
      </c>
      <c r="K806" s="84" t="b">
        <v>0</v>
      </c>
      <c r="L806" s="84" t="b">
        <v>0</v>
      </c>
    </row>
    <row r="807" spans="1:12" ht="15">
      <c r="A807" s="84" t="s">
        <v>5579</v>
      </c>
      <c r="B807" s="84" t="s">
        <v>5749</v>
      </c>
      <c r="C807" s="84">
        <v>3</v>
      </c>
      <c r="D807" s="118">
        <v>0.007394958320545213</v>
      </c>
      <c r="E807" s="118">
        <v>1.2304489213782739</v>
      </c>
      <c r="F807" s="84" t="s">
        <v>4566</v>
      </c>
      <c r="G807" s="84" t="b">
        <v>0</v>
      </c>
      <c r="H807" s="84" t="b">
        <v>0</v>
      </c>
      <c r="I807" s="84" t="b">
        <v>0</v>
      </c>
      <c r="J807" s="84" t="b">
        <v>0</v>
      </c>
      <c r="K807" s="84" t="b">
        <v>0</v>
      </c>
      <c r="L807" s="84" t="b">
        <v>0</v>
      </c>
    </row>
    <row r="808" spans="1:12" ht="15">
      <c r="A808" s="84" t="s">
        <v>464</v>
      </c>
      <c r="B808" s="84" t="s">
        <v>463</v>
      </c>
      <c r="C808" s="84">
        <v>2</v>
      </c>
      <c r="D808" s="118">
        <v>0</v>
      </c>
      <c r="E808" s="118">
        <v>1.0969100130080565</v>
      </c>
      <c r="F808" s="84" t="s">
        <v>4567</v>
      </c>
      <c r="G808" s="84" t="b">
        <v>0</v>
      </c>
      <c r="H808" s="84" t="b">
        <v>0</v>
      </c>
      <c r="I808" s="84" t="b">
        <v>0</v>
      </c>
      <c r="J808" s="84" t="b">
        <v>0</v>
      </c>
      <c r="K808" s="84" t="b">
        <v>0</v>
      </c>
      <c r="L808" s="84" t="b">
        <v>0</v>
      </c>
    </row>
    <row r="809" spans="1:12" ht="15">
      <c r="A809" s="84" t="s">
        <v>463</v>
      </c>
      <c r="B809" s="84" t="s">
        <v>462</v>
      </c>
      <c r="C809" s="84">
        <v>2</v>
      </c>
      <c r="D809" s="118">
        <v>0</v>
      </c>
      <c r="E809" s="118">
        <v>1.0969100130080565</v>
      </c>
      <c r="F809" s="84" t="s">
        <v>4567</v>
      </c>
      <c r="G809" s="84" t="b">
        <v>0</v>
      </c>
      <c r="H809" s="84" t="b">
        <v>0</v>
      </c>
      <c r="I809" s="84" t="b">
        <v>0</v>
      </c>
      <c r="J809" s="84" t="b">
        <v>0</v>
      </c>
      <c r="K809" s="84" t="b">
        <v>0</v>
      </c>
      <c r="L809" s="84" t="b">
        <v>0</v>
      </c>
    </row>
    <row r="810" spans="1:12" ht="15">
      <c r="A810" s="84" t="s">
        <v>4790</v>
      </c>
      <c r="B810" s="84" t="s">
        <v>951</v>
      </c>
      <c r="C810" s="84">
        <v>2</v>
      </c>
      <c r="D810" s="118">
        <v>0</v>
      </c>
      <c r="E810" s="118">
        <v>1.0969100130080565</v>
      </c>
      <c r="F810" s="84" t="s">
        <v>4567</v>
      </c>
      <c r="G810" s="84" t="b">
        <v>0</v>
      </c>
      <c r="H810" s="84" t="b">
        <v>0</v>
      </c>
      <c r="I810" s="84" t="b">
        <v>0</v>
      </c>
      <c r="J810" s="84" t="b">
        <v>0</v>
      </c>
      <c r="K810" s="84" t="b">
        <v>0</v>
      </c>
      <c r="L810" s="84" t="b">
        <v>0</v>
      </c>
    </row>
    <row r="811" spans="1:12" ht="15">
      <c r="A811" s="84" t="s">
        <v>5623</v>
      </c>
      <c r="B811" s="84" t="s">
        <v>5624</v>
      </c>
      <c r="C811" s="84">
        <v>5</v>
      </c>
      <c r="D811" s="118">
        <v>0</v>
      </c>
      <c r="E811" s="118">
        <v>0.8325089127062363</v>
      </c>
      <c r="F811" s="84" t="s">
        <v>4568</v>
      </c>
      <c r="G811" s="84" t="b">
        <v>0</v>
      </c>
      <c r="H811" s="84" t="b">
        <v>0</v>
      </c>
      <c r="I811" s="84" t="b">
        <v>0</v>
      </c>
      <c r="J811" s="84" t="b">
        <v>0</v>
      </c>
      <c r="K811" s="84" t="b">
        <v>0</v>
      </c>
      <c r="L811" s="84" t="b">
        <v>0</v>
      </c>
    </row>
    <row r="812" spans="1:12" ht="15">
      <c r="A812" s="84" t="s">
        <v>5624</v>
      </c>
      <c r="B812" s="84" t="s">
        <v>5625</v>
      </c>
      <c r="C812" s="84">
        <v>5</v>
      </c>
      <c r="D812" s="118">
        <v>0</v>
      </c>
      <c r="E812" s="118">
        <v>0.8325089127062363</v>
      </c>
      <c r="F812" s="84" t="s">
        <v>4568</v>
      </c>
      <c r="G812" s="84" t="b">
        <v>0</v>
      </c>
      <c r="H812" s="84" t="b">
        <v>0</v>
      </c>
      <c r="I812" s="84" t="b">
        <v>0</v>
      </c>
      <c r="J812" s="84" t="b">
        <v>0</v>
      </c>
      <c r="K812" s="84" t="b">
        <v>0</v>
      </c>
      <c r="L812" s="84" t="b">
        <v>0</v>
      </c>
    </row>
    <row r="813" spans="1:12" ht="15">
      <c r="A813" s="84" t="s">
        <v>5625</v>
      </c>
      <c r="B813" s="84" t="s">
        <v>5626</v>
      </c>
      <c r="C813" s="84">
        <v>5</v>
      </c>
      <c r="D813" s="118">
        <v>0</v>
      </c>
      <c r="E813" s="118">
        <v>0.8325089127062363</v>
      </c>
      <c r="F813" s="84" t="s">
        <v>4568</v>
      </c>
      <c r="G813" s="84" t="b">
        <v>0</v>
      </c>
      <c r="H813" s="84" t="b">
        <v>0</v>
      </c>
      <c r="I813" s="84" t="b">
        <v>0</v>
      </c>
      <c r="J813" s="84" t="b">
        <v>0</v>
      </c>
      <c r="K813" s="84" t="b">
        <v>0</v>
      </c>
      <c r="L813" s="84" t="b">
        <v>0</v>
      </c>
    </row>
    <row r="814" spans="1:12" ht="15">
      <c r="A814" s="84" t="s">
        <v>5626</v>
      </c>
      <c r="B814" s="84" t="s">
        <v>5627</v>
      </c>
      <c r="C814" s="84">
        <v>5</v>
      </c>
      <c r="D814" s="118">
        <v>0</v>
      </c>
      <c r="E814" s="118">
        <v>0.8325089127062363</v>
      </c>
      <c r="F814" s="84" t="s">
        <v>4568</v>
      </c>
      <c r="G814" s="84" t="b">
        <v>0</v>
      </c>
      <c r="H814" s="84" t="b">
        <v>0</v>
      </c>
      <c r="I814" s="84" t="b">
        <v>0</v>
      </c>
      <c r="J814" s="84" t="b">
        <v>0</v>
      </c>
      <c r="K814" s="84" t="b">
        <v>0</v>
      </c>
      <c r="L814" s="84" t="b">
        <v>0</v>
      </c>
    </row>
    <row r="815" spans="1:12" ht="15">
      <c r="A815" s="84" t="s">
        <v>5627</v>
      </c>
      <c r="B815" s="84" t="s">
        <v>951</v>
      </c>
      <c r="C815" s="84">
        <v>5</v>
      </c>
      <c r="D815" s="118">
        <v>0</v>
      </c>
      <c r="E815" s="118">
        <v>0.8325089127062363</v>
      </c>
      <c r="F815" s="84" t="s">
        <v>4568</v>
      </c>
      <c r="G815" s="84" t="b">
        <v>0</v>
      </c>
      <c r="H815" s="84" t="b">
        <v>0</v>
      </c>
      <c r="I815" s="84" t="b">
        <v>0</v>
      </c>
      <c r="J815" s="84" t="b">
        <v>0</v>
      </c>
      <c r="K815" s="84" t="b">
        <v>0</v>
      </c>
      <c r="L815" s="84" t="b">
        <v>0</v>
      </c>
    </row>
    <row r="816" spans="1:12" ht="15">
      <c r="A816" s="84" t="s">
        <v>951</v>
      </c>
      <c r="B816" s="84" t="s">
        <v>4740</v>
      </c>
      <c r="C816" s="84">
        <v>5</v>
      </c>
      <c r="D816" s="118">
        <v>0</v>
      </c>
      <c r="E816" s="118">
        <v>0.8325089127062363</v>
      </c>
      <c r="F816" s="84" t="s">
        <v>4568</v>
      </c>
      <c r="G816" s="84" t="b">
        <v>0</v>
      </c>
      <c r="H816" s="84" t="b">
        <v>0</v>
      </c>
      <c r="I816" s="84" t="b">
        <v>0</v>
      </c>
      <c r="J816" s="84" t="b">
        <v>0</v>
      </c>
      <c r="K816" s="84" t="b">
        <v>0</v>
      </c>
      <c r="L816" s="84" t="b">
        <v>0</v>
      </c>
    </row>
    <row r="817" spans="1:12" ht="15">
      <c r="A817" s="84" t="s">
        <v>226</v>
      </c>
      <c r="B817" s="84" t="s">
        <v>5623</v>
      </c>
      <c r="C817" s="84">
        <v>4</v>
      </c>
      <c r="D817" s="118">
        <v>0.009939488513646812</v>
      </c>
      <c r="E817" s="118">
        <v>0.9294189257142927</v>
      </c>
      <c r="F817" s="84" t="s">
        <v>4568</v>
      </c>
      <c r="G817" s="84" t="b">
        <v>0</v>
      </c>
      <c r="H817" s="84" t="b">
        <v>0</v>
      </c>
      <c r="I817" s="84" t="b">
        <v>0</v>
      </c>
      <c r="J817" s="84" t="b">
        <v>0</v>
      </c>
      <c r="K817" s="84" t="b">
        <v>0</v>
      </c>
      <c r="L817" s="84" t="b">
        <v>0</v>
      </c>
    </row>
    <row r="818" spans="1:12" ht="15">
      <c r="A818" s="84" t="s">
        <v>548</v>
      </c>
      <c r="B818" s="84" t="s">
        <v>547</v>
      </c>
      <c r="C818" s="84">
        <v>2</v>
      </c>
      <c r="D818" s="118">
        <v>0</v>
      </c>
      <c r="E818" s="118">
        <v>1.4393326938302626</v>
      </c>
      <c r="F818" s="84" t="s">
        <v>4570</v>
      </c>
      <c r="G818" s="84" t="b">
        <v>0</v>
      </c>
      <c r="H818" s="84" t="b">
        <v>0</v>
      </c>
      <c r="I818" s="84" t="b">
        <v>0</v>
      </c>
      <c r="J818" s="84" t="b">
        <v>0</v>
      </c>
      <c r="K818" s="84" t="b">
        <v>0</v>
      </c>
      <c r="L818" s="84" t="b">
        <v>0</v>
      </c>
    </row>
    <row r="819" spans="1:12" ht="15">
      <c r="A819" s="84" t="s">
        <v>5611</v>
      </c>
      <c r="B819" s="84" t="s">
        <v>5612</v>
      </c>
      <c r="C819" s="84">
        <v>5</v>
      </c>
      <c r="D819" s="118">
        <v>0</v>
      </c>
      <c r="E819" s="118">
        <v>1.0718820073061255</v>
      </c>
      <c r="F819" s="84" t="s">
        <v>4572</v>
      </c>
      <c r="G819" s="84" t="b">
        <v>0</v>
      </c>
      <c r="H819" s="84" t="b">
        <v>0</v>
      </c>
      <c r="I819" s="84" t="b">
        <v>0</v>
      </c>
      <c r="J819" s="84" t="b">
        <v>0</v>
      </c>
      <c r="K819" s="84" t="b">
        <v>0</v>
      </c>
      <c r="L819" s="84" t="b">
        <v>0</v>
      </c>
    </row>
    <row r="820" spans="1:12" ht="15">
      <c r="A820" s="84" t="s">
        <v>5612</v>
      </c>
      <c r="B820" s="84" t="s">
        <v>951</v>
      </c>
      <c r="C820" s="84">
        <v>5</v>
      </c>
      <c r="D820" s="118">
        <v>0</v>
      </c>
      <c r="E820" s="118">
        <v>1.0718820073061255</v>
      </c>
      <c r="F820" s="84" t="s">
        <v>4572</v>
      </c>
      <c r="G820" s="84" t="b">
        <v>0</v>
      </c>
      <c r="H820" s="84" t="b">
        <v>0</v>
      </c>
      <c r="I820" s="84" t="b">
        <v>0</v>
      </c>
      <c r="J820" s="84" t="b">
        <v>0</v>
      </c>
      <c r="K820" s="84" t="b">
        <v>0</v>
      </c>
      <c r="L820" s="84" t="b">
        <v>0</v>
      </c>
    </row>
    <row r="821" spans="1:12" ht="15">
      <c r="A821" s="84" t="s">
        <v>5581</v>
      </c>
      <c r="B821" s="84" t="s">
        <v>5611</v>
      </c>
      <c r="C821" s="84">
        <v>4</v>
      </c>
      <c r="D821" s="118">
        <v>0.006056875813003526</v>
      </c>
      <c r="E821" s="118">
        <v>1.0718820073061253</v>
      </c>
      <c r="F821" s="84" t="s">
        <v>4572</v>
      </c>
      <c r="G821" s="84" t="b">
        <v>0</v>
      </c>
      <c r="H821" s="84" t="b">
        <v>0</v>
      </c>
      <c r="I821" s="84" t="b">
        <v>0</v>
      </c>
      <c r="J821" s="84" t="b">
        <v>0</v>
      </c>
      <c r="K821" s="84" t="b">
        <v>0</v>
      </c>
      <c r="L821" s="84" t="b">
        <v>0</v>
      </c>
    </row>
    <row r="822" spans="1:12" ht="15">
      <c r="A822" s="84" t="s">
        <v>5662</v>
      </c>
      <c r="B822" s="84" t="s">
        <v>5581</v>
      </c>
      <c r="C822" s="84">
        <v>3</v>
      </c>
      <c r="D822" s="118">
        <v>0.010399160138266706</v>
      </c>
      <c r="E822" s="118">
        <v>1.1687920203141817</v>
      </c>
      <c r="F822" s="84" t="s">
        <v>4572</v>
      </c>
      <c r="G822" s="84" t="b">
        <v>0</v>
      </c>
      <c r="H822" s="84" t="b">
        <v>0</v>
      </c>
      <c r="I822" s="84" t="b">
        <v>0</v>
      </c>
      <c r="J822" s="84" t="b">
        <v>0</v>
      </c>
      <c r="K822" s="84" t="b">
        <v>0</v>
      </c>
      <c r="L822" s="84" t="b">
        <v>0</v>
      </c>
    </row>
    <row r="823" spans="1:12" ht="15">
      <c r="A823" s="84" t="s">
        <v>951</v>
      </c>
      <c r="B823" s="84" t="s">
        <v>5739</v>
      </c>
      <c r="C823" s="84">
        <v>3</v>
      </c>
      <c r="D823" s="118">
        <v>0.010399160138266706</v>
      </c>
      <c r="E823" s="118">
        <v>1.1687920203141817</v>
      </c>
      <c r="F823" s="84" t="s">
        <v>4572</v>
      </c>
      <c r="G823" s="84" t="b">
        <v>0</v>
      </c>
      <c r="H823" s="84" t="b">
        <v>0</v>
      </c>
      <c r="I823" s="84" t="b">
        <v>0</v>
      </c>
      <c r="J823" s="84" t="b">
        <v>0</v>
      </c>
      <c r="K823" s="84" t="b">
        <v>0</v>
      </c>
      <c r="L823" s="84" t="b">
        <v>0</v>
      </c>
    </row>
    <row r="824" spans="1:12" ht="15">
      <c r="A824" s="84" t="s">
        <v>5739</v>
      </c>
      <c r="B824" s="84" t="s">
        <v>969</v>
      </c>
      <c r="C824" s="84">
        <v>3</v>
      </c>
      <c r="D824" s="118">
        <v>0.010399160138266706</v>
      </c>
      <c r="E824" s="118">
        <v>1.2937307569224816</v>
      </c>
      <c r="F824" s="84" t="s">
        <v>4572</v>
      </c>
      <c r="G824" s="84" t="b">
        <v>0</v>
      </c>
      <c r="H824" s="84" t="b">
        <v>0</v>
      </c>
      <c r="I824" s="84" t="b">
        <v>0</v>
      </c>
      <c r="J824" s="84" t="b">
        <v>0</v>
      </c>
      <c r="K824" s="84" t="b">
        <v>0</v>
      </c>
      <c r="L824" s="84" t="b">
        <v>0</v>
      </c>
    </row>
    <row r="825" spans="1:12" ht="15">
      <c r="A825" s="84" t="s">
        <v>969</v>
      </c>
      <c r="B825" s="84" t="s">
        <v>5740</v>
      </c>
      <c r="C825" s="84">
        <v>3</v>
      </c>
      <c r="D825" s="118">
        <v>0.010399160138266706</v>
      </c>
      <c r="E825" s="118">
        <v>1.2937307569224816</v>
      </c>
      <c r="F825" s="84" t="s">
        <v>4572</v>
      </c>
      <c r="G825" s="84" t="b">
        <v>0</v>
      </c>
      <c r="H825" s="84" t="b">
        <v>0</v>
      </c>
      <c r="I825" s="84" t="b">
        <v>0</v>
      </c>
      <c r="J825" s="84" t="b">
        <v>0</v>
      </c>
      <c r="K825" s="84" t="b">
        <v>0</v>
      </c>
      <c r="L825" s="84" t="b">
        <v>0</v>
      </c>
    </row>
    <row r="826" spans="1:12" ht="15">
      <c r="A826" s="84" t="s">
        <v>5740</v>
      </c>
      <c r="B826" s="84" t="s">
        <v>5741</v>
      </c>
      <c r="C826" s="84">
        <v>3</v>
      </c>
      <c r="D826" s="118">
        <v>0.010399160138266706</v>
      </c>
      <c r="E826" s="118">
        <v>1.2937307569224816</v>
      </c>
      <c r="F826" s="84" t="s">
        <v>4572</v>
      </c>
      <c r="G826" s="84" t="b">
        <v>0</v>
      </c>
      <c r="H826" s="84" t="b">
        <v>0</v>
      </c>
      <c r="I826" s="84" t="b">
        <v>0</v>
      </c>
      <c r="J826" s="84" t="b">
        <v>1</v>
      </c>
      <c r="K826" s="84" t="b">
        <v>0</v>
      </c>
      <c r="L826" s="84" t="b">
        <v>0</v>
      </c>
    </row>
    <row r="827" spans="1:12" ht="15">
      <c r="A827" s="84" t="s">
        <v>5741</v>
      </c>
      <c r="B827" s="84" t="s">
        <v>5742</v>
      </c>
      <c r="C827" s="84">
        <v>3</v>
      </c>
      <c r="D827" s="118">
        <v>0.010399160138266706</v>
      </c>
      <c r="E827" s="118">
        <v>1.2937307569224816</v>
      </c>
      <c r="F827" s="84" t="s">
        <v>4572</v>
      </c>
      <c r="G827" s="84" t="b">
        <v>1</v>
      </c>
      <c r="H827" s="84" t="b">
        <v>0</v>
      </c>
      <c r="I827" s="84" t="b">
        <v>0</v>
      </c>
      <c r="J827" s="84" t="b">
        <v>0</v>
      </c>
      <c r="K827" s="84" t="b">
        <v>0</v>
      </c>
      <c r="L827" s="84" t="b">
        <v>0</v>
      </c>
    </row>
    <row r="828" spans="1:12" ht="15">
      <c r="A828" s="84" t="s">
        <v>5742</v>
      </c>
      <c r="B828" s="84" t="s">
        <v>5743</v>
      </c>
      <c r="C828" s="84">
        <v>3</v>
      </c>
      <c r="D828" s="118">
        <v>0.010399160138266706</v>
      </c>
      <c r="E828" s="118">
        <v>1.2937307569224816</v>
      </c>
      <c r="F828" s="84" t="s">
        <v>4572</v>
      </c>
      <c r="G828" s="84" t="b">
        <v>0</v>
      </c>
      <c r="H828" s="84" t="b">
        <v>0</v>
      </c>
      <c r="I828" s="84" t="b">
        <v>0</v>
      </c>
      <c r="J828" s="84" t="b">
        <v>0</v>
      </c>
      <c r="K828" s="84" t="b">
        <v>0</v>
      </c>
      <c r="L828" s="84" t="b">
        <v>0</v>
      </c>
    </row>
    <row r="829" spans="1:12" ht="15">
      <c r="A829" s="84" t="s">
        <v>5743</v>
      </c>
      <c r="B829" s="84" t="s">
        <v>5744</v>
      </c>
      <c r="C829" s="84">
        <v>3</v>
      </c>
      <c r="D829" s="118">
        <v>0.010399160138266706</v>
      </c>
      <c r="E829" s="118">
        <v>1.2937307569224816</v>
      </c>
      <c r="F829" s="84" t="s">
        <v>4572</v>
      </c>
      <c r="G829" s="84" t="b">
        <v>0</v>
      </c>
      <c r="H829" s="84" t="b">
        <v>0</v>
      </c>
      <c r="I829" s="84" t="b">
        <v>0</v>
      </c>
      <c r="J829" s="84" t="b">
        <v>0</v>
      </c>
      <c r="K829" s="84" t="b">
        <v>0</v>
      </c>
      <c r="L829" s="84" t="b">
        <v>0</v>
      </c>
    </row>
    <row r="830" spans="1:12" ht="15">
      <c r="A830" s="84" t="s">
        <v>5744</v>
      </c>
      <c r="B830" s="84" t="s">
        <v>5663</v>
      </c>
      <c r="C830" s="84">
        <v>3</v>
      </c>
      <c r="D830" s="118">
        <v>0.010399160138266706</v>
      </c>
      <c r="E830" s="118">
        <v>1.1687920203141817</v>
      </c>
      <c r="F830" s="84" t="s">
        <v>4572</v>
      </c>
      <c r="G830" s="84" t="b">
        <v>0</v>
      </c>
      <c r="H830" s="84" t="b">
        <v>0</v>
      </c>
      <c r="I830" s="84" t="b">
        <v>0</v>
      </c>
      <c r="J830" s="84" t="b">
        <v>0</v>
      </c>
      <c r="K830" s="84" t="b">
        <v>0</v>
      </c>
      <c r="L830" s="84" t="b">
        <v>0</v>
      </c>
    </row>
    <row r="831" spans="1:12" ht="15">
      <c r="A831" s="84" t="s">
        <v>5663</v>
      </c>
      <c r="B831" s="84" t="s">
        <v>531</v>
      </c>
      <c r="C831" s="84">
        <v>3</v>
      </c>
      <c r="D831" s="118">
        <v>0.010399160138266706</v>
      </c>
      <c r="E831" s="118">
        <v>1.1687920203141817</v>
      </c>
      <c r="F831" s="84" t="s">
        <v>4572</v>
      </c>
      <c r="G831" s="84" t="b">
        <v>0</v>
      </c>
      <c r="H831" s="84" t="b">
        <v>0</v>
      </c>
      <c r="I831" s="84" t="b">
        <v>0</v>
      </c>
      <c r="J831" s="84" t="b">
        <v>0</v>
      </c>
      <c r="K831" s="84" t="b">
        <v>0</v>
      </c>
      <c r="L831" s="84" t="b">
        <v>0</v>
      </c>
    </row>
    <row r="832" spans="1:12" ht="15">
      <c r="A832" s="84" t="s">
        <v>951</v>
      </c>
      <c r="B832" s="84" t="s">
        <v>5772</v>
      </c>
      <c r="C832" s="84">
        <v>3</v>
      </c>
      <c r="D832" s="118">
        <v>0</v>
      </c>
      <c r="E832" s="118">
        <v>0.6690067809585756</v>
      </c>
      <c r="F832" s="84" t="s">
        <v>4573</v>
      </c>
      <c r="G832" s="84" t="b">
        <v>0</v>
      </c>
      <c r="H832" s="84" t="b">
        <v>0</v>
      </c>
      <c r="I832" s="84" t="b">
        <v>0</v>
      </c>
      <c r="J832" s="84" t="b">
        <v>0</v>
      </c>
      <c r="K832" s="84" t="b">
        <v>0</v>
      </c>
      <c r="L832" s="84" t="b">
        <v>0</v>
      </c>
    </row>
    <row r="833" spans="1:12" ht="15">
      <c r="A833" s="84" t="s">
        <v>5772</v>
      </c>
      <c r="B833" s="84" t="s">
        <v>5773</v>
      </c>
      <c r="C833" s="84">
        <v>3</v>
      </c>
      <c r="D833" s="118">
        <v>0</v>
      </c>
      <c r="E833" s="118">
        <v>0.6690067809585756</v>
      </c>
      <c r="F833" s="84" t="s">
        <v>4573</v>
      </c>
      <c r="G833" s="84" t="b">
        <v>0</v>
      </c>
      <c r="H833" s="84" t="b">
        <v>0</v>
      </c>
      <c r="I833" s="84" t="b">
        <v>0</v>
      </c>
      <c r="J833" s="84" t="b">
        <v>0</v>
      </c>
      <c r="K833" s="84" t="b">
        <v>0</v>
      </c>
      <c r="L833" s="84" t="b">
        <v>0</v>
      </c>
    </row>
    <row r="834" spans="1:12" ht="15">
      <c r="A834" s="84" t="s">
        <v>5773</v>
      </c>
      <c r="B834" s="84" t="s">
        <v>5774</v>
      </c>
      <c r="C834" s="84">
        <v>3</v>
      </c>
      <c r="D834" s="118">
        <v>0</v>
      </c>
      <c r="E834" s="118">
        <v>0.6690067809585756</v>
      </c>
      <c r="F834" s="84" t="s">
        <v>4573</v>
      </c>
      <c r="G834" s="84" t="b">
        <v>0</v>
      </c>
      <c r="H834" s="84" t="b">
        <v>0</v>
      </c>
      <c r="I834" s="84" t="b">
        <v>0</v>
      </c>
      <c r="J834" s="84" t="b">
        <v>0</v>
      </c>
      <c r="K834" s="84" t="b">
        <v>0</v>
      </c>
      <c r="L834" s="84" t="b">
        <v>0</v>
      </c>
    </row>
    <row r="835" spans="1:12" ht="15">
      <c r="A835" s="84" t="s">
        <v>5774</v>
      </c>
      <c r="B835" s="84" t="s">
        <v>499</v>
      </c>
      <c r="C835" s="84">
        <v>3</v>
      </c>
      <c r="D835" s="118">
        <v>0</v>
      </c>
      <c r="E835" s="118">
        <v>0.6690067809585756</v>
      </c>
      <c r="F835" s="84" t="s">
        <v>4573</v>
      </c>
      <c r="G835" s="84" t="b">
        <v>0</v>
      </c>
      <c r="H835" s="84" t="b">
        <v>0</v>
      </c>
      <c r="I835" s="84" t="b">
        <v>0</v>
      </c>
      <c r="J835" s="84" t="b">
        <v>0</v>
      </c>
      <c r="K835" s="84" t="b">
        <v>0</v>
      </c>
      <c r="L835" s="84" t="b">
        <v>0</v>
      </c>
    </row>
    <row r="836" spans="1:12" ht="15">
      <c r="A836" s="84" t="s">
        <v>302</v>
      </c>
      <c r="B836" s="84" t="s">
        <v>951</v>
      </c>
      <c r="C836" s="84">
        <v>2</v>
      </c>
      <c r="D836" s="118">
        <v>0.020716618712433087</v>
      </c>
      <c r="E836" s="118">
        <v>0.8450980400142568</v>
      </c>
      <c r="F836" s="84" t="s">
        <v>4573</v>
      </c>
      <c r="G836" s="84" t="b">
        <v>0</v>
      </c>
      <c r="H836" s="84" t="b">
        <v>0</v>
      </c>
      <c r="I836" s="84" t="b">
        <v>0</v>
      </c>
      <c r="J836" s="84" t="b">
        <v>0</v>
      </c>
      <c r="K836" s="84" t="b">
        <v>0</v>
      </c>
      <c r="L836" s="84" t="b">
        <v>0</v>
      </c>
    </row>
    <row r="837" spans="1:12" ht="15">
      <c r="A837" s="84" t="s">
        <v>451</v>
      </c>
      <c r="B837" s="84" t="s">
        <v>951</v>
      </c>
      <c r="C837" s="84">
        <v>3</v>
      </c>
      <c r="D837" s="118">
        <v>0</v>
      </c>
      <c r="E837" s="118">
        <v>0.5642714304385626</v>
      </c>
      <c r="F837" s="84" t="s">
        <v>4577</v>
      </c>
      <c r="G837" s="84" t="b">
        <v>0</v>
      </c>
      <c r="H837" s="84" t="b">
        <v>0</v>
      </c>
      <c r="I837" s="84" t="b">
        <v>0</v>
      </c>
      <c r="J837" s="84" t="b">
        <v>0</v>
      </c>
      <c r="K837" s="84" t="b">
        <v>0</v>
      </c>
      <c r="L837" s="84" t="b">
        <v>0</v>
      </c>
    </row>
    <row r="838" spans="1:12" ht="15">
      <c r="A838" s="84" t="s">
        <v>572</v>
      </c>
      <c r="B838" s="84" t="s">
        <v>5641</v>
      </c>
      <c r="C838" s="84">
        <v>2</v>
      </c>
      <c r="D838" s="118">
        <v>0</v>
      </c>
      <c r="E838" s="118">
        <v>1.0969100130080565</v>
      </c>
      <c r="F838" s="84" t="s">
        <v>4578</v>
      </c>
      <c r="G838" s="84" t="b">
        <v>0</v>
      </c>
      <c r="H838" s="84" t="b">
        <v>0</v>
      </c>
      <c r="I838" s="84" t="b">
        <v>0</v>
      </c>
      <c r="J838" s="84" t="b">
        <v>0</v>
      </c>
      <c r="K838" s="84" t="b">
        <v>0</v>
      </c>
      <c r="L838" s="84" t="b">
        <v>0</v>
      </c>
    </row>
    <row r="839" spans="1:12" ht="15">
      <c r="A839" s="84" t="s">
        <v>5641</v>
      </c>
      <c r="B839" s="84" t="s">
        <v>5829</v>
      </c>
      <c r="C839" s="84">
        <v>2</v>
      </c>
      <c r="D839" s="118">
        <v>0</v>
      </c>
      <c r="E839" s="118">
        <v>1.0969100130080565</v>
      </c>
      <c r="F839" s="84" t="s">
        <v>4578</v>
      </c>
      <c r="G839" s="84" t="b">
        <v>0</v>
      </c>
      <c r="H839" s="84" t="b">
        <v>0</v>
      </c>
      <c r="I839" s="84" t="b">
        <v>0</v>
      </c>
      <c r="J839" s="84" t="b">
        <v>0</v>
      </c>
      <c r="K839" s="84" t="b">
        <v>0</v>
      </c>
      <c r="L839" s="84" t="b">
        <v>0</v>
      </c>
    </row>
    <row r="840" spans="1:12" ht="15">
      <c r="A840" s="84" t="s">
        <v>5829</v>
      </c>
      <c r="B840" s="84" t="s">
        <v>5574</v>
      </c>
      <c r="C840" s="84">
        <v>2</v>
      </c>
      <c r="D840" s="118">
        <v>0</v>
      </c>
      <c r="E840" s="118">
        <v>1.0969100130080565</v>
      </c>
      <c r="F840" s="84" t="s">
        <v>4578</v>
      </c>
      <c r="G840" s="84" t="b">
        <v>0</v>
      </c>
      <c r="H840" s="84" t="b">
        <v>0</v>
      </c>
      <c r="I840" s="84" t="b">
        <v>0</v>
      </c>
      <c r="J840" s="84" t="b">
        <v>0</v>
      </c>
      <c r="K840" s="84" t="b">
        <v>0</v>
      </c>
      <c r="L840" s="84" t="b">
        <v>0</v>
      </c>
    </row>
    <row r="841" spans="1:12" ht="15">
      <c r="A841" s="84" t="s">
        <v>5574</v>
      </c>
      <c r="B841" s="84" t="s">
        <v>5705</v>
      </c>
      <c r="C841" s="84">
        <v>2</v>
      </c>
      <c r="D841" s="118">
        <v>0</v>
      </c>
      <c r="E841" s="118">
        <v>1.0969100130080565</v>
      </c>
      <c r="F841" s="84" t="s">
        <v>4578</v>
      </c>
      <c r="G841" s="84" t="b">
        <v>0</v>
      </c>
      <c r="H841" s="84" t="b">
        <v>0</v>
      </c>
      <c r="I841" s="84" t="b">
        <v>0</v>
      </c>
      <c r="J841" s="84" t="b">
        <v>0</v>
      </c>
      <c r="K841" s="84" t="b">
        <v>0</v>
      </c>
      <c r="L841" s="84" t="b">
        <v>0</v>
      </c>
    </row>
    <row r="842" spans="1:12" ht="15">
      <c r="A842" s="84" t="s">
        <v>5705</v>
      </c>
      <c r="B842" s="84" t="s">
        <v>5565</v>
      </c>
      <c r="C842" s="84">
        <v>2</v>
      </c>
      <c r="D842" s="118">
        <v>0</v>
      </c>
      <c r="E842" s="118">
        <v>1.0969100130080565</v>
      </c>
      <c r="F842" s="84" t="s">
        <v>4578</v>
      </c>
      <c r="G842" s="84" t="b">
        <v>0</v>
      </c>
      <c r="H842" s="84" t="b">
        <v>0</v>
      </c>
      <c r="I842" s="84" t="b">
        <v>0</v>
      </c>
      <c r="J842" s="84" t="b">
        <v>0</v>
      </c>
      <c r="K842" s="84" t="b">
        <v>0</v>
      </c>
      <c r="L842" s="84" t="b">
        <v>0</v>
      </c>
    </row>
    <row r="843" spans="1:12" ht="15">
      <c r="A843" s="84" t="s">
        <v>5565</v>
      </c>
      <c r="B843" s="84" t="s">
        <v>5591</v>
      </c>
      <c r="C843" s="84">
        <v>2</v>
      </c>
      <c r="D843" s="118">
        <v>0</v>
      </c>
      <c r="E843" s="118">
        <v>1.0969100130080565</v>
      </c>
      <c r="F843" s="84" t="s">
        <v>4578</v>
      </c>
      <c r="G843" s="84" t="b">
        <v>0</v>
      </c>
      <c r="H843" s="84" t="b">
        <v>0</v>
      </c>
      <c r="I843" s="84" t="b">
        <v>0</v>
      </c>
      <c r="J843" s="84" t="b">
        <v>0</v>
      </c>
      <c r="K843" s="84" t="b">
        <v>0</v>
      </c>
      <c r="L843" s="84" t="b">
        <v>0</v>
      </c>
    </row>
    <row r="844" spans="1:12" ht="15">
      <c r="A844" s="84" t="s">
        <v>5591</v>
      </c>
      <c r="B844" s="84" t="s">
        <v>5642</v>
      </c>
      <c r="C844" s="84">
        <v>2</v>
      </c>
      <c r="D844" s="118">
        <v>0</v>
      </c>
      <c r="E844" s="118">
        <v>1.0969100130080565</v>
      </c>
      <c r="F844" s="84" t="s">
        <v>4578</v>
      </c>
      <c r="G844" s="84" t="b">
        <v>0</v>
      </c>
      <c r="H844" s="84" t="b">
        <v>0</v>
      </c>
      <c r="I844" s="84" t="b">
        <v>0</v>
      </c>
      <c r="J844" s="84" t="b">
        <v>0</v>
      </c>
      <c r="K844" s="84" t="b">
        <v>0</v>
      </c>
      <c r="L844" s="84" t="b">
        <v>0</v>
      </c>
    </row>
    <row r="845" spans="1:12" ht="15">
      <c r="A845" s="84" t="s">
        <v>5642</v>
      </c>
      <c r="B845" s="84" t="s">
        <v>5830</v>
      </c>
      <c r="C845" s="84">
        <v>2</v>
      </c>
      <c r="D845" s="118">
        <v>0</v>
      </c>
      <c r="E845" s="118">
        <v>1.0969100130080565</v>
      </c>
      <c r="F845" s="84" t="s">
        <v>4578</v>
      </c>
      <c r="G845" s="84" t="b">
        <v>0</v>
      </c>
      <c r="H845" s="84" t="b">
        <v>0</v>
      </c>
      <c r="I845" s="84" t="b">
        <v>0</v>
      </c>
      <c r="J845" s="84" t="b">
        <v>0</v>
      </c>
      <c r="K845" s="84" t="b">
        <v>0</v>
      </c>
      <c r="L845" s="84" t="b">
        <v>0</v>
      </c>
    </row>
    <row r="846" spans="1:12" ht="15">
      <c r="A846" s="84" t="s">
        <v>5830</v>
      </c>
      <c r="B846" s="84" t="s">
        <v>5831</v>
      </c>
      <c r="C846" s="84">
        <v>2</v>
      </c>
      <c r="D846" s="118">
        <v>0</v>
      </c>
      <c r="E846" s="118">
        <v>1.0969100130080565</v>
      </c>
      <c r="F846" s="84" t="s">
        <v>4578</v>
      </c>
      <c r="G846" s="84" t="b">
        <v>0</v>
      </c>
      <c r="H846" s="84" t="b">
        <v>0</v>
      </c>
      <c r="I846" s="84" t="b">
        <v>0</v>
      </c>
      <c r="J846" s="84" t="b">
        <v>0</v>
      </c>
      <c r="K846" s="84" t="b">
        <v>0</v>
      </c>
      <c r="L846" s="84" t="b">
        <v>0</v>
      </c>
    </row>
    <row r="847" spans="1:12" ht="15">
      <c r="A847" s="84" t="s">
        <v>5831</v>
      </c>
      <c r="B847" s="84" t="s">
        <v>5832</v>
      </c>
      <c r="C847" s="84">
        <v>2</v>
      </c>
      <c r="D847" s="118">
        <v>0</v>
      </c>
      <c r="E847" s="118">
        <v>1.0969100130080565</v>
      </c>
      <c r="F847" s="84" t="s">
        <v>4578</v>
      </c>
      <c r="G847" s="84" t="b">
        <v>0</v>
      </c>
      <c r="H847" s="84" t="b">
        <v>0</v>
      </c>
      <c r="I847" s="84" t="b">
        <v>0</v>
      </c>
      <c r="J847" s="84" t="b">
        <v>0</v>
      </c>
      <c r="K847" s="84" t="b">
        <v>0</v>
      </c>
      <c r="L847" s="84" t="b">
        <v>0</v>
      </c>
    </row>
    <row r="848" spans="1:12" ht="15">
      <c r="A848" s="84" t="s">
        <v>5832</v>
      </c>
      <c r="B848" s="84" t="s">
        <v>951</v>
      </c>
      <c r="C848" s="84">
        <v>2</v>
      </c>
      <c r="D848" s="118">
        <v>0</v>
      </c>
      <c r="E848" s="118">
        <v>1.0969100130080565</v>
      </c>
      <c r="F848" s="84" t="s">
        <v>4578</v>
      </c>
      <c r="G848" s="84" t="b">
        <v>0</v>
      </c>
      <c r="H848" s="84" t="b">
        <v>0</v>
      </c>
      <c r="I848" s="84" t="b">
        <v>0</v>
      </c>
      <c r="J848" s="84" t="b">
        <v>0</v>
      </c>
      <c r="K848" s="84" t="b">
        <v>0</v>
      </c>
      <c r="L848" s="84" t="b">
        <v>0</v>
      </c>
    </row>
    <row r="849" spans="1:12" ht="15">
      <c r="A849" s="84" t="s">
        <v>5735</v>
      </c>
      <c r="B849" s="84" t="s">
        <v>5584</v>
      </c>
      <c r="C849" s="84">
        <v>3</v>
      </c>
      <c r="D849" s="118">
        <v>0</v>
      </c>
      <c r="E849" s="118">
        <v>0.7132104434506291</v>
      </c>
      <c r="F849" s="84" t="s">
        <v>4580</v>
      </c>
      <c r="G849" s="84" t="b">
        <v>0</v>
      </c>
      <c r="H849" s="84" t="b">
        <v>0</v>
      </c>
      <c r="I849" s="84" t="b">
        <v>0</v>
      </c>
      <c r="J849" s="84" t="b">
        <v>0</v>
      </c>
      <c r="K849" s="84" t="b">
        <v>0</v>
      </c>
      <c r="L849" s="84" t="b">
        <v>0</v>
      </c>
    </row>
    <row r="850" spans="1:12" ht="15">
      <c r="A850" s="84" t="s">
        <v>5584</v>
      </c>
      <c r="B850" s="84" t="s">
        <v>5584</v>
      </c>
      <c r="C850" s="84">
        <v>3</v>
      </c>
      <c r="D850" s="118">
        <v>0</v>
      </c>
      <c r="E850" s="118">
        <v>0.41218044778664786</v>
      </c>
      <c r="F850" s="84" t="s">
        <v>4580</v>
      </c>
      <c r="G850" s="84" t="b">
        <v>0</v>
      </c>
      <c r="H850" s="84" t="b">
        <v>0</v>
      </c>
      <c r="I850" s="84" t="b">
        <v>0</v>
      </c>
      <c r="J850" s="84" t="b">
        <v>0</v>
      </c>
      <c r="K850" s="84" t="b">
        <v>0</v>
      </c>
      <c r="L850" s="84" t="b">
        <v>0</v>
      </c>
    </row>
    <row r="851" spans="1:12" ht="15">
      <c r="A851" s="84" t="s">
        <v>5584</v>
      </c>
      <c r="B851" s="84" t="s">
        <v>5736</v>
      </c>
      <c r="C851" s="84">
        <v>3</v>
      </c>
      <c r="D851" s="118">
        <v>0</v>
      </c>
      <c r="E851" s="118">
        <v>0.7132104434506291</v>
      </c>
      <c r="F851" s="84" t="s">
        <v>4580</v>
      </c>
      <c r="G851" s="84" t="b">
        <v>0</v>
      </c>
      <c r="H851" s="84" t="b">
        <v>0</v>
      </c>
      <c r="I851" s="84" t="b">
        <v>0</v>
      </c>
      <c r="J851" s="84" t="b">
        <v>0</v>
      </c>
      <c r="K851" s="84" t="b">
        <v>0</v>
      </c>
      <c r="L851" s="84" t="b">
        <v>0</v>
      </c>
    </row>
    <row r="852" spans="1:12" ht="15">
      <c r="A852" s="84" t="s">
        <v>5736</v>
      </c>
      <c r="B852" s="84" t="s">
        <v>4743</v>
      </c>
      <c r="C852" s="84">
        <v>3</v>
      </c>
      <c r="D852" s="118">
        <v>0</v>
      </c>
      <c r="E852" s="118">
        <v>1.0142404391146103</v>
      </c>
      <c r="F852" s="84" t="s">
        <v>4580</v>
      </c>
      <c r="G852" s="84" t="b">
        <v>0</v>
      </c>
      <c r="H852" s="84" t="b">
        <v>0</v>
      </c>
      <c r="I852" s="84" t="b">
        <v>0</v>
      </c>
      <c r="J852" s="84" t="b">
        <v>0</v>
      </c>
      <c r="K852" s="84" t="b">
        <v>0</v>
      </c>
      <c r="L852" s="84" t="b">
        <v>0</v>
      </c>
    </row>
    <row r="853" spans="1:12" ht="15">
      <c r="A853" s="84" t="s">
        <v>4743</v>
      </c>
      <c r="B853" s="84" t="s">
        <v>5568</v>
      </c>
      <c r="C853" s="84">
        <v>3</v>
      </c>
      <c r="D853" s="118">
        <v>0</v>
      </c>
      <c r="E853" s="118">
        <v>1.0142404391146103</v>
      </c>
      <c r="F853" s="84" t="s">
        <v>4580</v>
      </c>
      <c r="G853" s="84" t="b">
        <v>0</v>
      </c>
      <c r="H853" s="84" t="b">
        <v>0</v>
      </c>
      <c r="I853" s="84" t="b">
        <v>0</v>
      </c>
      <c r="J853" s="84" t="b">
        <v>0</v>
      </c>
      <c r="K853" s="84" t="b">
        <v>0</v>
      </c>
      <c r="L853" s="84" t="b">
        <v>0</v>
      </c>
    </row>
    <row r="854" spans="1:12" ht="15">
      <c r="A854" s="84" t="s">
        <v>5568</v>
      </c>
      <c r="B854" s="84" t="s">
        <v>5737</v>
      </c>
      <c r="C854" s="84">
        <v>3</v>
      </c>
      <c r="D854" s="118">
        <v>0</v>
      </c>
      <c r="E854" s="118">
        <v>1.0142404391146103</v>
      </c>
      <c r="F854" s="84" t="s">
        <v>4580</v>
      </c>
      <c r="G854" s="84" t="b">
        <v>0</v>
      </c>
      <c r="H854" s="84" t="b">
        <v>0</v>
      </c>
      <c r="I854" s="84" t="b">
        <v>0</v>
      </c>
      <c r="J854" s="84" t="b">
        <v>0</v>
      </c>
      <c r="K854" s="84" t="b">
        <v>0</v>
      </c>
      <c r="L854" s="84" t="b">
        <v>0</v>
      </c>
    </row>
    <row r="855" spans="1:12" ht="15">
      <c r="A855" s="84" t="s">
        <v>5737</v>
      </c>
      <c r="B855" s="84" t="s">
        <v>951</v>
      </c>
      <c r="C855" s="84">
        <v>3</v>
      </c>
      <c r="D855" s="118">
        <v>0</v>
      </c>
      <c r="E855" s="118">
        <v>1.0142404391146103</v>
      </c>
      <c r="F855" s="84" t="s">
        <v>4580</v>
      </c>
      <c r="G855" s="84" t="b">
        <v>0</v>
      </c>
      <c r="H855" s="84" t="b">
        <v>0</v>
      </c>
      <c r="I855" s="84" t="b">
        <v>0</v>
      </c>
      <c r="J855" s="84" t="b">
        <v>0</v>
      </c>
      <c r="K855" s="84" t="b">
        <v>0</v>
      </c>
      <c r="L855" s="84" t="b">
        <v>0</v>
      </c>
    </row>
    <row r="856" spans="1:12" ht="15">
      <c r="A856" s="84" t="s">
        <v>951</v>
      </c>
      <c r="B856" s="84" t="s">
        <v>385</v>
      </c>
      <c r="C856" s="84">
        <v>3</v>
      </c>
      <c r="D856" s="118">
        <v>0</v>
      </c>
      <c r="E856" s="118">
        <v>1.0142404391146103</v>
      </c>
      <c r="F856" s="84" t="s">
        <v>4580</v>
      </c>
      <c r="G856" s="84" t="b">
        <v>0</v>
      </c>
      <c r="H856" s="84" t="b">
        <v>0</v>
      </c>
      <c r="I856" s="84" t="b">
        <v>0</v>
      </c>
      <c r="J856" s="84" t="b">
        <v>0</v>
      </c>
      <c r="K856" s="84" t="b">
        <v>0</v>
      </c>
      <c r="L856" s="84" t="b">
        <v>0</v>
      </c>
    </row>
    <row r="857" spans="1:12" ht="15">
      <c r="A857" s="84" t="s">
        <v>384</v>
      </c>
      <c r="B857" s="84" t="s">
        <v>5735</v>
      </c>
      <c r="C857" s="84">
        <v>2</v>
      </c>
      <c r="D857" s="118">
        <v>0.010358309356216544</v>
      </c>
      <c r="E857" s="118">
        <v>1.1903316981702916</v>
      </c>
      <c r="F857" s="84" t="s">
        <v>4580</v>
      </c>
      <c r="G857" s="84" t="b">
        <v>0</v>
      </c>
      <c r="H857" s="84" t="b">
        <v>0</v>
      </c>
      <c r="I857" s="84" t="b">
        <v>0</v>
      </c>
      <c r="J857" s="84" t="b">
        <v>0</v>
      </c>
      <c r="K857" s="84" t="b">
        <v>0</v>
      </c>
      <c r="L857" s="84" t="b">
        <v>0</v>
      </c>
    </row>
    <row r="858" spans="1:12" ht="15">
      <c r="A858" s="84" t="s">
        <v>511</v>
      </c>
      <c r="B858" s="84" t="s">
        <v>5646</v>
      </c>
      <c r="C858" s="84">
        <v>2</v>
      </c>
      <c r="D858" s="118">
        <v>0</v>
      </c>
      <c r="E858" s="118">
        <v>1.278753600952829</v>
      </c>
      <c r="F858" s="84" t="s">
        <v>4584</v>
      </c>
      <c r="G858" s="84" t="b">
        <v>0</v>
      </c>
      <c r="H858" s="84" t="b">
        <v>0</v>
      </c>
      <c r="I858" s="84" t="b">
        <v>0</v>
      </c>
      <c r="J858" s="84" t="b">
        <v>0</v>
      </c>
      <c r="K858" s="84" t="b">
        <v>0</v>
      </c>
      <c r="L858" s="84" t="b">
        <v>0</v>
      </c>
    </row>
    <row r="859" spans="1:12" ht="15">
      <c r="A859" s="84" t="s">
        <v>5646</v>
      </c>
      <c r="B859" s="84" t="s">
        <v>5964</v>
      </c>
      <c r="C859" s="84">
        <v>2</v>
      </c>
      <c r="D859" s="118">
        <v>0</v>
      </c>
      <c r="E859" s="118">
        <v>1.278753600952829</v>
      </c>
      <c r="F859" s="84" t="s">
        <v>4584</v>
      </c>
      <c r="G859" s="84" t="b">
        <v>0</v>
      </c>
      <c r="H859" s="84" t="b">
        <v>0</v>
      </c>
      <c r="I859" s="84" t="b">
        <v>0</v>
      </c>
      <c r="J859" s="84" t="b">
        <v>0</v>
      </c>
      <c r="K859" s="84" t="b">
        <v>0</v>
      </c>
      <c r="L859" s="84" t="b">
        <v>0</v>
      </c>
    </row>
    <row r="860" spans="1:12" ht="15">
      <c r="A860" s="84" t="s">
        <v>5964</v>
      </c>
      <c r="B860" s="84" t="s">
        <v>5965</v>
      </c>
      <c r="C860" s="84">
        <v>2</v>
      </c>
      <c r="D860" s="118">
        <v>0</v>
      </c>
      <c r="E860" s="118">
        <v>1.278753600952829</v>
      </c>
      <c r="F860" s="84" t="s">
        <v>4584</v>
      </c>
      <c r="G860" s="84" t="b">
        <v>0</v>
      </c>
      <c r="H860" s="84" t="b">
        <v>0</v>
      </c>
      <c r="I860" s="84" t="b">
        <v>0</v>
      </c>
      <c r="J860" s="84" t="b">
        <v>0</v>
      </c>
      <c r="K860" s="84" t="b">
        <v>0</v>
      </c>
      <c r="L860" s="84" t="b">
        <v>0</v>
      </c>
    </row>
    <row r="861" spans="1:12" ht="15">
      <c r="A861" s="84" t="s">
        <v>5965</v>
      </c>
      <c r="B861" s="84" t="s">
        <v>5966</v>
      </c>
      <c r="C861" s="84">
        <v>2</v>
      </c>
      <c r="D861" s="118">
        <v>0</v>
      </c>
      <c r="E861" s="118">
        <v>1.278753600952829</v>
      </c>
      <c r="F861" s="84" t="s">
        <v>4584</v>
      </c>
      <c r="G861" s="84" t="b">
        <v>0</v>
      </c>
      <c r="H861" s="84" t="b">
        <v>0</v>
      </c>
      <c r="I861" s="84" t="b">
        <v>0</v>
      </c>
      <c r="J861" s="84" t="b">
        <v>0</v>
      </c>
      <c r="K861" s="84" t="b">
        <v>0</v>
      </c>
      <c r="L861" s="84" t="b">
        <v>0</v>
      </c>
    </row>
    <row r="862" spans="1:12" ht="15">
      <c r="A862" s="84" t="s">
        <v>5966</v>
      </c>
      <c r="B862" s="84" t="s">
        <v>5967</v>
      </c>
      <c r="C862" s="84">
        <v>2</v>
      </c>
      <c r="D862" s="118">
        <v>0</v>
      </c>
      <c r="E862" s="118">
        <v>1.278753600952829</v>
      </c>
      <c r="F862" s="84" t="s">
        <v>4584</v>
      </c>
      <c r="G862" s="84" t="b">
        <v>0</v>
      </c>
      <c r="H862" s="84" t="b">
        <v>0</v>
      </c>
      <c r="I862" s="84" t="b">
        <v>0</v>
      </c>
      <c r="J862" s="84" t="b">
        <v>0</v>
      </c>
      <c r="K862" s="84" t="b">
        <v>0</v>
      </c>
      <c r="L862" s="84" t="b">
        <v>0</v>
      </c>
    </row>
    <row r="863" spans="1:12" ht="15">
      <c r="A863" s="84" t="s">
        <v>5967</v>
      </c>
      <c r="B863" s="84" t="s">
        <v>5968</v>
      </c>
      <c r="C863" s="84">
        <v>2</v>
      </c>
      <c r="D863" s="118">
        <v>0</v>
      </c>
      <c r="E863" s="118">
        <v>1.278753600952829</v>
      </c>
      <c r="F863" s="84" t="s">
        <v>4584</v>
      </c>
      <c r="G863" s="84" t="b">
        <v>0</v>
      </c>
      <c r="H863" s="84" t="b">
        <v>0</v>
      </c>
      <c r="I863" s="84" t="b">
        <v>0</v>
      </c>
      <c r="J863" s="84" t="b">
        <v>0</v>
      </c>
      <c r="K863" s="84" t="b">
        <v>0</v>
      </c>
      <c r="L863" s="84" t="b">
        <v>0</v>
      </c>
    </row>
    <row r="864" spans="1:12" ht="15">
      <c r="A864" s="84" t="s">
        <v>5968</v>
      </c>
      <c r="B864" s="84" t="s">
        <v>5652</v>
      </c>
      <c r="C864" s="84">
        <v>2</v>
      </c>
      <c r="D864" s="118">
        <v>0</v>
      </c>
      <c r="E864" s="118">
        <v>1.278753600952829</v>
      </c>
      <c r="F864" s="84" t="s">
        <v>4584</v>
      </c>
      <c r="G864" s="84" t="b">
        <v>0</v>
      </c>
      <c r="H864" s="84" t="b">
        <v>0</v>
      </c>
      <c r="I864" s="84" t="b">
        <v>0</v>
      </c>
      <c r="J864" s="84" t="b">
        <v>0</v>
      </c>
      <c r="K864" s="84" t="b">
        <v>0</v>
      </c>
      <c r="L864" s="84" t="b">
        <v>0</v>
      </c>
    </row>
    <row r="865" spans="1:12" ht="15">
      <c r="A865" s="84" t="s">
        <v>5652</v>
      </c>
      <c r="B865" s="84" t="s">
        <v>951</v>
      </c>
      <c r="C865" s="84">
        <v>2</v>
      </c>
      <c r="D865" s="118">
        <v>0</v>
      </c>
      <c r="E865" s="118">
        <v>1.278753600952829</v>
      </c>
      <c r="F865" s="84" t="s">
        <v>4584</v>
      </c>
      <c r="G865" s="84" t="b">
        <v>0</v>
      </c>
      <c r="H865" s="84" t="b">
        <v>0</v>
      </c>
      <c r="I865" s="84" t="b">
        <v>0</v>
      </c>
      <c r="J865" s="84" t="b">
        <v>0</v>
      </c>
      <c r="K865" s="84" t="b">
        <v>0</v>
      </c>
      <c r="L865" s="84" t="b">
        <v>0</v>
      </c>
    </row>
    <row r="866" spans="1:12" ht="15">
      <c r="A866" s="84" t="s">
        <v>951</v>
      </c>
      <c r="B866" s="84" t="s">
        <v>5969</v>
      </c>
      <c r="C866" s="84">
        <v>2</v>
      </c>
      <c r="D866" s="118">
        <v>0</v>
      </c>
      <c r="E866" s="118">
        <v>1.278753600952829</v>
      </c>
      <c r="F866" s="84" t="s">
        <v>4584</v>
      </c>
      <c r="G866" s="84" t="b">
        <v>0</v>
      </c>
      <c r="H866" s="84" t="b">
        <v>0</v>
      </c>
      <c r="I866" s="84" t="b">
        <v>0</v>
      </c>
      <c r="J866" s="84" t="b">
        <v>0</v>
      </c>
      <c r="K866" s="84" t="b">
        <v>0</v>
      </c>
      <c r="L866" s="84" t="b">
        <v>0</v>
      </c>
    </row>
    <row r="867" spans="1:12" ht="15">
      <c r="A867" s="84" t="s">
        <v>5969</v>
      </c>
      <c r="B867" s="84" t="s">
        <v>5970</v>
      </c>
      <c r="C867" s="84">
        <v>2</v>
      </c>
      <c r="D867" s="118">
        <v>0</v>
      </c>
      <c r="E867" s="118">
        <v>1.278753600952829</v>
      </c>
      <c r="F867" s="84" t="s">
        <v>4584</v>
      </c>
      <c r="G867" s="84" t="b">
        <v>0</v>
      </c>
      <c r="H867" s="84" t="b">
        <v>0</v>
      </c>
      <c r="I867" s="84" t="b">
        <v>0</v>
      </c>
      <c r="J867" s="84" t="b">
        <v>0</v>
      </c>
      <c r="K867" s="84" t="b">
        <v>0</v>
      </c>
      <c r="L867" s="84" t="b">
        <v>0</v>
      </c>
    </row>
    <row r="868" spans="1:12" ht="15">
      <c r="A868" s="84" t="s">
        <v>5970</v>
      </c>
      <c r="B868" s="84" t="s">
        <v>5971</v>
      </c>
      <c r="C868" s="84">
        <v>2</v>
      </c>
      <c r="D868" s="118">
        <v>0</v>
      </c>
      <c r="E868" s="118">
        <v>1.278753600952829</v>
      </c>
      <c r="F868" s="84" t="s">
        <v>4584</v>
      </c>
      <c r="G868" s="84" t="b">
        <v>0</v>
      </c>
      <c r="H868" s="84" t="b">
        <v>0</v>
      </c>
      <c r="I868" s="84" t="b">
        <v>0</v>
      </c>
      <c r="J868" s="84" t="b">
        <v>0</v>
      </c>
      <c r="K868" s="84" t="b">
        <v>0</v>
      </c>
      <c r="L868" s="84" t="b">
        <v>0</v>
      </c>
    </row>
    <row r="869" spans="1:12" ht="15">
      <c r="A869" s="84" t="s">
        <v>5971</v>
      </c>
      <c r="B869" s="84" t="s">
        <v>5664</v>
      </c>
      <c r="C869" s="84">
        <v>2</v>
      </c>
      <c r="D869" s="118">
        <v>0</v>
      </c>
      <c r="E869" s="118">
        <v>1.1026623418971477</v>
      </c>
      <c r="F869" s="84" t="s">
        <v>4584</v>
      </c>
      <c r="G869" s="84" t="b">
        <v>0</v>
      </c>
      <c r="H869" s="84" t="b">
        <v>0</v>
      </c>
      <c r="I869" s="84" t="b">
        <v>0</v>
      </c>
      <c r="J869" s="84" t="b">
        <v>0</v>
      </c>
      <c r="K869" s="84" t="b">
        <v>0</v>
      </c>
      <c r="L869" s="84" t="b">
        <v>0</v>
      </c>
    </row>
    <row r="870" spans="1:12" ht="15">
      <c r="A870" s="84" t="s">
        <v>5664</v>
      </c>
      <c r="B870" s="84" t="s">
        <v>5972</v>
      </c>
      <c r="C870" s="84">
        <v>2</v>
      </c>
      <c r="D870" s="118">
        <v>0</v>
      </c>
      <c r="E870" s="118">
        <v>1.1026623418971477</v>
      </c>
      <c r="F870" s="84" t="s">
        <v>4584</v>
      </c>
      <c r="G870" s="84" t="b">
        <v>0</v>
      </c>
      <c r="H870" s="84" t="b">
        <v>0</v>
      </c>
      <c r="I870" s="84" t="b">
        <v>0</v>
      </c>
      <c r="J870" s="84" t="b">
        <v>0</v>
      </c>
      <c r="K870" s="84" t="b">
        <v>0</v>
      </c>
      <c r="L870" s="84" t="b">
        <v>0</v>
      </c>
    </row>
    <row r="871" spans="1:12" ht="15">
      <c r="A871" s="84" t="s">
        <v>951</v>
      </c>
      <c r="B871" s="84" t="s">
        <v>4740</v>
      </c>
      <c r="C871" s="84">
        <v>3</v>
      </c>
      <c r="D871" s="118">
        <v>0.009645597809406799</v>
      </c>
      <c r="E871" s="118">
        <v>1.1072099696478683</v>
      </c>
      <c r="F871" s="84" t="s">
        <v>4585</v>
      </c>
      <c r="G871" s="84" t="b">
        <v>0</v>
      </c>
      <c r="H871" s="84" t="b">
        <v>0</v>
      </c>
      <c r="I871" s="84" t="b">
        <v>0</v>
      </c>
      <c r="J871" s="84" t="b">
        <v>0</v>
      </c>
      <c r="K871" s="84" t="b">
        <v>0</v>
      </c>
      <c r="L871" s="84" t="b">
        <v>0</v>
      </c>
    </row>
    <row r="872" spans="1:12" ht="15">
      <c r="A872" s="84" t="s">
        <v>5577</v>
      </c>
      <c r="B872" s="84" t="s">
        <v>5775</v>
      </c>
      <c r="C872" s="84">
        <v>3</v>
      </c>
      <c r="D872" s="118">
        <v>0.009645597809406799</v>
      </c>
      <c r="E872" s="118">
        <v>1.3290587192642247</v>
      </c>
      <c r="F872" s="84" t="s">
        <v>4585</v>
      </c>
      <c r="G872" s="84" t="b">
        <v>1</v>
      </c>
      <c r="H872" s="84" t="b">
        <v>0</v>
      </c>
      <c r="I872" s="84" t="b">
        <v>0</v>
      </c>
      <c r="J872" s="84" t="b">
        <v>0</v>
      </c>
      <c r="K872" s="84" t="b">
        <v>0</v>
      </c>
      <c r="L872" s="84" t="b">
        <v>0</v>
      </c>
    </row>
    <row r="873" spans="1:12" ht="15">
      <c r="A873" s="84" t="s">
        <v>5620</v>
      </c>
      <c r="B873" s="84" t="s">
        <v>5616</v>
      </c>
      <c r="C873" s="84">
        <v>3</v>
      </c>
      <c r="D873" s="118">
        <v>0.009645597809406799</v>
      </c>
      <c r="E873" s="118">
        <v>1.3290587192642247</v>
      </c>
      <c r="F873" s="84" t="s">
        <v>4585</v>
      </c>
      <c r="G873" s="84" t="b">
        <v>0</v>
      </c>
      <c r="H873" s="84" t="b">
        <v>0</v>
      </c>
      <c r="I873" s="84" t="b">
        <v>0</v>
      </c>
      <c r="J873" s="84" t="b">
        <v>0</v>
      </c>
      <c r="K873" s="84" t="b">
        <v>0</v>
      </c>
      <c r="L873" s="84" t="b">
        <v>0</v>
      </c>
    </row>
    <row r="874" spans="1:12" ht="15">
      <c r="A874" s="84" t="s">
        <v>5616</v>
      </c>
      <c r="B874" s="84" t="s">
        <v>951</v>
      </c>
      <c r="C874" s="84">
        <v>3</v>
      </c>
      <c r="D874" s="118">
        <v>0.009645597809406799</v>
      </c>
      <c r="E874" s="118">
        <v>1.1072099696478683</v>
      </c>
      <c r="F874" s="84" t="s">
        <v>4585</v>
      </c>
      <c r="G874" s="84" t="b">
        <v>0</v>
      </c>
      <c r="H874" s="84" t="b">
        <v>0</v>
      </c>
      <c r="I874" s="84" t="b">
        <v>0</v>
      </c>
      <c r="J874" s="84" t="b">
        <v>0</v>
      </c>
      <c r="K874" s="84" t="b">
        <v>0</v>
      </c>
      <c r="L874" s="84" t="b">
        <v>0</v>
      </c>
    </row>
    <row r="875" spans="1:12" ht="15">
      <c r="A875" s="84" t="s">
        <v>294</v>
      </c>
      <c r="B875" s="84" t="s">
        <v>5728</v>
      </c>
      <c r="C875" s="84">
        <v>2</v>
      </c>
      <c r="D875" s="118">
        <v>0.011534493004986598</v>
      </c>
      <c r="E875" s="118">
        <v>1.2041199826559248</v>
      </c>
      <c r="F875" s="84" t="s">
        <v>4585</v>
      </c>
      <c r="G875" s="84" t="b">
        <v>0</v>
      </c>
      <c r="H875" s="84" t="b">
        <v>0</v>
      </c>
      <c r="I875" s="84" t="b">
        <v>0</v>
      </c>
      <c r="J875" s="84" t="b">
        <v>0</v>
      </c>
      <c r="K875" s="84" t="b">
        <v>0</v>
      </c>
      <c r="L875" s="84" t="b">
        <v>0</v>
      </c>
    </row>
    <row r="876" spans="1:12" ht="15">
      <c r="A876" s="84" t="s">
        <v>5728</v>
      </c>
      <c r="B876" s="84" t="s">
        <v>951</v>
      </c>
      <c r="C876" s="84">
        <v>2</v>
      </c>
      <c r="D876" s="118">
        <v>0.011534493004986598</v>
      </c>
      <c r="E876" s="118">
        <v>1.1072099696478683</v>
      </c>
      <c r="F876" s="84" t="s">
        <v>4585</v>
      </c>
      <c r="G876" s="84" t="b">
        <v>0</v>
      </c>
      <c r="H876" s="84" t="b">
        <v>0</v>
      </c>
      <c r="I876" s="84" t="b">
        <v>0</v>
      </c>
      <c r="J876" s="84" t="b">
        <v>0</v>
      </c>
      <c r="K876" s="84" t="b">
        <v>0</v>
      </c>
      <c r="L876" s="84" t="b">
        <v>0</v>
      </c>
    </row>
    <row r="877" spans="1:12" ht="15">
      <c r="A877" s="84" t="s">
        <v>4740</v>
      </c>
      <c r="B877" s="84" t="s">
        <v>6001</v>
      </c>
      <c r="C877" s="84">
        <v>2</v>
      </c>
      <c r="D877" s="118">
        <v>0.011534493004986598</v>
      </c>
      <c r="E877" s="118">
        <v>1.3290587192642247</v>
      </c>
      <c r="F877" s="84" t="s">
        <v>4585</v>
      </c>
      <c r="G877" s="84" t="b">
        <v>0</v>
      </c>
      <c r="H877" s="84" t="b">
        <v>0</v>
      </c>
      <c r="I877" s="84" t="b">
        <v>0</v>
      </c>
      <c r="J877" s="84" t="b">
        <v>0</v>
      </c>
      <c r="K877" s="84" t="b">
        <v>0</v>
      </c>
      <c r="L877" s="84" t="b">
        <v>0</v>
      </c>
    </row>
    <row r="878" spans="1:12" ht="15">
      <c r="A878" s="84" t="s">
        <v>6001</v>
      </c>
      <c r="B878" s="84" t="s">
        <v>5752</v>
      </c>
      <c r="C878" s="84">
        <v>2</v>
      </c>
      <c r="D878" s="118">
        <v>0.011534493004986598</v>
      </c>
      <c r="E878" s="118">
        <v>1.505149978319906</v>
      </c>
      <c r="F878" s="84" t="s">
        <v>4585</v>
      </c>
      <c r="G878" s="84" t="b">
        <v>0</v>
      </c>
      <c r="H878" s="84" t="b">
        <v>0</v>
      </c>
      <c r="I878" s="84" t="b">
        <v>0</v>
      </c>
      <c r="J878" s="84" t="b">
        <v>0</v>
      </c>
      <c r="K878" s="84" t="b">
        <v>0</v>
      </c>
      <c r="L878" s="84" t="b">
        <v>0</v>
      </c>
    </row>
    <row r="879" spans="1:12" ht="15">
      <c r="A879" s="84" t="s">
        <v>5752</v>
      </c>
      <c r="B879" s="84" t="s">
        <v>5577</v>
      </c>
      <c r="C879" s="84">
        <v>2</v>
      </c>
      <c r="D879" s="118">
        <v>0.011534493004986598</v>
      </c>
      <c r="E879" s="118">
        <v>1.3290587192642247</v>
      </c>
      <c r="F879" s="84" t="s">
        <v>4585</v>
      </c>
      <c r="G879" s="84" t="b">
        <v>0</v>
      </c>
      <c r="H879" s="84" t="b">
        <v>0</v>
      </c>
      <c r="I879" s="84" t="b">
        <v>0</v>
      </c>
      <c r="J879" s="84" t="b">
        <v>1</v>
      </c>
      <c r="K879" s="84" t="b">
        <v>0</v>
      </c>
      <c r="L879" s="84" t="b">
        <v>0</v>
      </c>
    </row>
    <row r="880" spans="1:12" ht="15">
      <c r="A880" s="84" t="s">
        <v>5775</v>
      </c>
      <c r="B880" s="84" t="s">
        <v>6002</v>
      </c>
      <c r="C880" s="84">
        <v>2</v>
      </c>
      <c r="D880" s="118">
        <v>0.011534493004986598</v>
      </c>
      <c r="E880" s="118">
        <v>1.3290587192642247</v>
      </c>
      <c r="F880" s="84" t="s">
        <v>4585</v>
      </c>
      <c r="G880" s="84" t="b">
        <v>0</v>
      </c>
      <c r="H880" s="84" t="b">
        <v>0</v>
      </c>
      <c r="I880" s="84" t="b">
        <v>0</v>
      </c>
      <c r="J880" s="84" t="b">
        <v>0</v>
      </c>
      <c r="K880" s="84" t="b">
        <v>0</v>
      </c>
      <c r="L880" s="84" t="b">
        <v>0</v>
      </c>
    </row>
    <row r="881" spans="1:12" ht="15">
      <c r="A881" s="84" t="s">
        <v>6002</v>
      </c>
      <c r="B881" s="84" t="s">
        <v>5686</v>
      </c>
      <c r="C881" s="84">
        <v>2</v>
      </c>
      <c r="D881" s="118">
        <v>0.011534493004986598</v>
      </c>
      <c r="E881" s="118">
        <v>1.505149978319906</v>
      </c>
      <c r="F881" s="84" t="s">
        <v>4585</v>
      </c>
      <c r="G881" s="84" t="b">
        <v>0</v>
      </c>
      <c r="H881" s="84" t="b">
        <v>0</v>
      </c>
      <c r="I881" s="84" t="b">
        <v>0</v>
      </c>
      <c r="J881" s="84" t="b">
        <v>1</v>
      </c>
      <c r="K881" s="84" t="b">
        <v>0</v>
      </c>
      <c r="L881" s="84" t="b">
        <v>0</v>
      </c>
    </row>
    <row r="882" spans="1:12" ht="15">
      <c r="A882" s="84" t="s">
        <v>5686</v>
      </c>
      <c r="B882" s="84" t="s">
        <v>6003</v>
      </c>
      <c r="C882" s="84">
        <v>2</v>
      </c>
      <c r="D882" s="118">
        <v>0.011534493004986598</v>
      </c>
      <c r="E882" s="118">
        <v>1.505149978319906</v>
      </c>
      <c r="F882" s="84" t="s">
        <v>4585</v>
      </c>
      <c r="G882" s="84" t="b">
        <v>1</v>
      </c>
      <c r="H882" s="84" t="b">
        <v>0</v>
      </c>
      <c r="I882" s="84" t="b">
        <v>0</v>
      </c>
      <c r="J882" s="84" t="b">
        <v>0</v>
      </c>
      <c r="K882" s="84" t="b">
        <v>0</v>
      </c>
      <c r="L882" s="84" t="b">
        <v>0</v>
      </c>
    </row>
    <row r="883" spans="1:12" ht="15">
      <c r="A883" s="84" t="s">
        <v>294</v>
      </c>
      <c r="B883" s="84" t="s">
        <v>295</v>
      </c>
      <c r="C883" s="84">
        <v>2</v>
      </c>
      <c r="D883" s="118">
        <v>0.011534493004986598</v>
      </c>
      <c r="E883" s="118">
        <v>1.0280287236002434</v>
      </c>
      <c r="F883" s="84" t="s">
        <v>4585</v>
      </c>
      <c r="G883" s="84" t="b">
        <v>0</v>
      </c>
      <c r="H883" s="84" t="b">
        <v>0</v>
      </c>
      <c r="I883" s="84" t="b">
        <v>0</v>
      </c>
      <c r="J883" s="84" t="b">
        <v>0</v>
      </c>
      <c r="K883" s="84" t="b">
        <v>0</v>
      </c>
      <c r="L883" s="84" t="b">
        <v>0</v>
      </c>
    </row>
    <row r="884" spans="1:12" ht="15">
      <c r="A884" s="84" t="s">
        <v>295</v>
      </c>
      <c r="B884" s="84" t="s">
        <v>6004</v>
      </c>
      <c r="C884" s="84">
        <v>2</v>
      </c>
      <c r="D884" s="118">
        <v>0.011534493004986598</v>
      </c>
      <c r="E884" s="118">
        <v>1.2041199826559248</v>
      </c>
      <c r="F884" s="84" t="s">
        <v>4585</v>
      </c>
      <c r="G884" s="84" t="b">
        <v>0</v>
      </c>
      <c r="H884" s="84" t="b">
        <v>0</v>
      </c>
      <c r="I884" s="84" t="b">
        <v>0</v>
      </c>
      <c r="J884" s="84" t="b">
        <v>1</v>
      </c>
      <c r="K884" s="84" t="b">
        <v>0</v>
      </c>
      <c r="L884" s="84" t="b">
        <v>0</v>
      </c>
    </row>
    <row r="885" spans="1:12" ht="15">
      <c r="A885" s="84" t="s">
        <v>6004</v>
      </c>
      <c r="B885" s="84" t="s">
        <v>6005</v>
      </c>
      <c r="C885" s="84">
        <v>2</v>
      </c>
      <c r="D885" s="118">
        <v>0.011534493004986598</v>
      </c>
      <c r="E885" s="118">
        <v>1.505149978319906</v>
      </c>
      <c r="F885" s="84" t="s">
        <v>4585</v>
      </c>
      <c r="G885" s="84" t="b">
        <v>1</v>
      </c>
      <c r="H885" s="84" t="b">
        <v>0</v>
      </c>
      <c r="I885" s="84" t="b">
        <v>0</v>
      </c>
      <c r="J885" s="84" t="b">
        <v>0</v>
      </c>
      <c r="K885" s="84" t="b">
        <v>0</v>
      </c>
      <c r="L885" s="84" t="b">
        <v>0</v>
      </c>
    </row>
    <row r="886" spans="1:12" ht="15">
      <c r="A886" s="84" t="s">
        <v>6005</v>
      </c>
      <c r="B886" s="84" t="s">
        <v>5620</v>
      </c>
      <c r="C886" s="84">
        <v>2</v>
      </c>
      <c r="D886" s="118">
        <v>0.011534493004986598</v>
      </c>
      <c r="E886" s="118">
        <v>1.3290587192642247</v>
      </c>
      <c r="F886" s="84" t="s">
        <v>4585</v>
      </c>
      <c r="G886" s="84" t="b">
        <v>0</v>
      </c>
      <c r="H886" s="84" t="b">
        <v>0</v>
      </c>
      <c r="I886" s="84" t="b">
        <v>0</v>
      </c>
      <c r="J886" s="84" t="b">
        <v>0</v>
      </c>
      <c r="K886" s="84" t="b">
        <v>0</v>
      </c>
      <c r="L886" s="84" t="b">
        <v>0</v>
      </c>
    </row>
    <row r="887" spans="1:12" ht="15">
      <c r="A887" s="84" t="s">
        <v>951</v>
      </c>
      <c r="B887" s="84" t="s">
        <v>5554</v>
      </c>
      <c r="C887" s="84">
        <v>2</v>
      </c>
      <c r="D887" s="118">
        <v>0.011534493004986598</v>
      </c>
      <c r="E887" s="118">
        <v>1.1072099696478683</v>
      </c>
      <c r="F887" s="84" t="s">
        <v>4585</v>
      </c>
      <c r="G887" s="84" t="b">
        <v>0</v>
      </c>
      <c r="H887" s="84" t="b">
        <v>0</v>
      </c>
      <c r="I887" s="84" t="b">
        <v>0</v>
      </c>
      <c r="J887" s="84" t="b">
        <v>0</v>
      </c>
      <c r="K887" s="84" t="b">
        <v>0</v>
      </c>
      <c r="L887" s="84" t="b">
        <v>0</v>
      </c>
    </row>
    <row r="888" spans="1:12" ht="15">
      <c r="A888" s="84" t="s">
        <v>951</v>
      </c>
      <c r="B888" s="84" t="s">
        <v>4740</v>
      </c>
      <c r="C888" s="84">
        <v>3</v>
      </c>
      <c r="D888" s="118">
        <v>0</v>
      </c>
      <c r="E888" s="118">
        <v>1.1949766032160551</v>
      </c>
      <c r="F888" s="84" t="s">
        <v>4587</v>
      </c>
      <c r="G888" s="84" t="b">
        <v>0</v>
      </c>
      <c r="H888" s="84" t="b">
        <v>0</v>
      </c>
      <c r="I888" s="84" t="b">
        <v>0</v>
      </c>
      <c r="J888" s="84" t="b">
        <v>0</v>
      </c>
      <c r="K888" s="84" t="b">
        <v>0</v>
      </c>
      <c r="L888" s="84" t="b">
        <v>0</v>
      </c>
    </row>
    <row r="889" spans="1:12" ht="15">
      <c r="A889" s="84" t="s">
        <v>4740</v>
      </c>
      <c r="B889" s="84" t="s">
        <v>5615</v>
      </c>
      <c r="C889" s="84">
        <v>3</v>
      </c>
      <c r="D889" s="118">
        <v>0</v>
      </c>
      <c r="E889" s="118">
        <v>1.1949766032160551</v>
      </c>
      <c r="F889" s="84" t="s">
        <v>4587</v>
      </c>
      <c r="G889" s="84" t="b">
        <v>0</v>
      </c>
      <c r="H889" s="84" t="b">
        <v>0</v>
      </c>
      <c r="I889" s="84" t="b">
        <v>0</v>
      </c>
      <c r="J889" s="84" t="b">
        <v>0</v>
      </c>
      <c r="K889" s="84" t="b">
        <v>0</v>
      </c>
      <c r="L889" s="84" t="b">
        <v>0</v>
      </c>
    </row>
    <row r="890" spans="1:12" ht="15">
      <c r="A890" s="84" t="s">
        <v>5615</v>
      </c>
      <c r="B890" s="84" t="s">
        <v>5779</v>
      </c>
      <c r="C890" s="84">
        <v>3</v>
      </c>
      <c r="D890" s="118">
        <v>0</v>
      </c>
      <c r="E890" s="118">
        <v>1.1949766032160551</v>
      </c>
      <c r="F890" s="84" t="s">
        <v>4587</v>
      </c>
      <c r="G890" s="84" t="b">
        <v>0</v>
      </c>
      <c r="H890" s="84" t="b">
        <v>0</v>
      </c>
      <c r="I890" s="84" t="b">
        <v>0</v>
      </c>
      <c r="J890" s="84" t="b">
        <v>0</v>
      </c>
      <c r="K890" s="84" t="b">
        <v>0</v>
      </c>
      <c r="L890" s="84" t="b">
        <v>0</v>
      </c>
    </row>
    <row r="891" spans="1:12" ht="15">
      <c r="A891" s="84" t="s">
        <v>5779</v>
      </c>
      <c r="B891" s="84" t="s">
        <v>5780</v>
      </c>
      <c r="C891" s="84">
        <v>3</v>
      </c>
      <c r="D891" s="118">
        <v>0</v>
      </c>
      <c r="E891" s="118">
        <v>1.1949766032160551</v>
      </c>
      <c r="F891" s="84" t="s">
        <v>4587</v>
      </c>
      <c r="G891" s="84" t="b">
        <v>0</v>
      </c>
      <c r="H891" s="84" t="b">
        <v>0</v>
      </c>
      <c r="I891" s="84" t="b">
        <v>0</v>
      </c>
      <c r="J891" s="84" t="b">
        <v>0</v>
      </c>
      <c r="K891" s="84" t="b">
        <v>0</v>
      </c>
      <c r="L891" s="84" t="b">
        <v>0</v>
      </c>
    </row>
    <row r="892" spans="1:12" ht="15">
      <c r="A892" s="84" t="s">
        <v>5780</v>
      </c>
      <c r="B892" s="84" t="s">
        <v>5572</v>
      </c>
      <c r="C892" s="84">
        <v>3</v>
      </c>
      <c r="D892" s="118">
        <v>0</v>
      </c>
      <c r="E892" s="118">
        <v>1.1949766032160551</v>
      </c>
      <c r="F892" s="84" t="s">
        <v>4587</v>
      </c>
      <c r="G892" s="84" t="b">
        <v>0</v>
      </c>
      <c r="H892" s="84" t="b">
        <v>0</v>
      </c>
      <c r="I892" s="84" t="b">
        <v>0</v>
      </c>
      <c r="J892" s="84" t="b">
        <v>0</v>
      </c>
      <c r="K892" s="84" t="b">
        <v>0</v>
      </c>
      <c r="L892" s="84" t="b">
        <v>0</v>
      </c>
    </row>
    <row r="893" spans="1:12" ht="15">
      <c r="A893" s="84" t="s">
        <v>5572</v>
      </c>
      <c r="B893" s="84" t="s">
        <v>5629</v>
      </c>
      <c r="C893" s="84">
        <v>3</v>
      </c>
      <c r="D893" s="118">
        <v>0</v>
      </c>
      <c r="E893" s="118">
        <v>1.1949766032160551</v>
      </c>
      <c r="F893" s="84" t="s">
        <v>4587</v>
      </c>
      <c r="G893" s="84" t="b">
        <v>0</v>
      </c>
      <c r="H893" s="84" t="b">
        <v>0</v>
      </c>
      <c r="I893" s="84" t="b">
        <v>0</v>
      </c>
      <c r="J893" s="84" t="b">
        <v>0</v>
      </c>
      <c r="K893" s="84" t="b">
        <v>0</v>
      </c>
      <c r="L893" s="84" t="b">
        <v>0</v>
      </c>
    </row>
    <row r="894" spans="1:12" ht="15">
      <c r="A894" s="84" t="s">
        <v>5629</v>
      </c>
      <c r="B894" s="84" t="s">
        <v>5607</v>
      </c>
      <c r="C894" s="84">
        <v>3</v>
      </c>
      <c r="D894" s="118">
        <v>0</v>
      </c>
      <c r="E894" s="118">
        <v>1.1949766032160551</v>
      </c>
      <c r="F894" s="84" t="s">
        <v>4587</v>
      </c>
      <c r="G894" s="84" t="b">
        <v>0</v>
      </c>
      <c r="H894" s="84" t="b">
        <v>0</v>
      </c>
      <c r="I894" s="84" t="b">
        <v>0</v>
      </c>
      <c r="J894" s="84" t="b">
        <v>0</v>
      </c>
      <c r="K894" s="84" t="b">
        <v>0</v>
      </c>
      <c r="L894" s="84" t="b">
        <v>0</v>
      </c>
    </row>
    <row r="895" spans="1:12" ht="15">
      <c r="A895" s="84" t="s">
        <v>5607</v>
      </c>
      <c r="B895" s="84" t="s">
        <v>5781</v>
      </c>
      <c r="C895" s="84">
        <v>3</v>
      </c>
      <c r="D895" s="118">
        <v>0</v>
      </c>
      <c r="E895" s="118">
        <v>1.1949766032160551</v>
      </c>
      <c r="F895" s="84" t="s">
        <v>4587</v>
      </c>
      <c r="G895" s="84" t="b">
        <v>0</v>
      </c>
      <c r="H895" s="84" t="b">
        <v>0</v>
      </c>
      <c r="I895" s="84" t="b">
        <v>0</v>
      </c>
      <c r="J895" s="84" t="b">
        <v>0</v>
      </c>
      <c r="K895" s="84" t="b">
        <v>0</v>
      </c>
      <c r="L895" s="84" t="b">
        <v>0</v>
      </c>
    </row>
    <row r="896" spans="1:12" ht="15">
      <c r="A896" s="84" t="s">
        <v>5781</v>
      </c>
      <c r="B896" s="84" t="s">
        <v>5782</v>
      </c>
      <c r="C896" s="84">
        <v>3</v>
      </c>
      <c r="D896" s="118">
        <v>0</v>
      </c>
      <c r="E896" s="118">
        <v>1.1949766032160551</v>
      </c>
      <c r="F896" s="84" t="s">
        <v>4587</v>
      </c>
      <c r="G896" s="84" t="b">
        <v>0</v>
      </c>
      <c r="H896" s="84" t="b">
        <v>0</v>
      </c>
      <c r="I896" s="84" t="b">
        <v>0</v>
      </c>
      <c r="J896" s="84" t="b">
        <v>0</v>
      </c>
      <c r="K896" s="84" t="b">
        <v>0</v>
      </c>
      <c r="L896" s="84" t="b">
        <v>0</v>
      </c>
    </row>
    <row r="897" spans="1:12" ht="15">
      <c r="A897" s="84" t="s">
        <v>5782</v>
      </c>
      <c r="B897" s="84" t="s">
        <v>5783</v>
      </c>
      <c r="C897" s="84">
        <v>3</v>
      </c>
      <c r="D897" s="118">
        <v>0</v>
      </c>
      <c r="E897" s="118">
        <v>1.1949766032160551</v>
      </c>
      <c r="F897" s="84" t="s">
        <v>4587</v>
      </c>
      <c r="G897" s="84" t="b">
        <v>0</v>
      </c>
      <c r="H897" s="84" t="b">
        <v>0</v>
      </c>
      <c r="I897" s="84" t="b">
        <v>0</v>
      </c>
      <c r="J897" s="84" t="b">
        <v>0</v>
      </c>
      <c r="K897" s="84" t="b">
        <v>0</v>
      </c>
      <c r="L897" s="84" t="b">
        <v>0</v>
      </c>
    </row>
    <row r="898" spans="1:12" ht="15">
      <c r="A898" s="84" t="s">
        <v>5783</v>
      </c>
      <c r="B898" s="84" t="s">
        <v>4750</v>
      </c>
      <c r="C898" s="84">
        <v>3</v>
      </c>
      <c r="D898" s="118">
        <v>0</v>
      </c>
      <c r="E898" s="118">
        <v>1.1949766032160551</v>
      </c>
      <c r="F898" s="84" t="s">
        <v>4587</v>
      </c>
      <c r="G898" s="84" t="b">
        <v>0</v>
      </c>
      <c r="H898" s="84" t="b">
        <v>0</v>
      </c>
      <c r="I898" s="84" t="b">
        <v>0</v>
      </c>
      <c r="J898" s="84" t="b">
        <v>0</v>
      </c>
      <c r="K898" s="84" t="b">
        <v>0</v>
      </c>
      <c r="L898" s="84" t="b">
        <v>0</v>
      </c>
    </row>
    <row r="899" spans="1:12" ht="15">
      <c r="A899" s="84" t="s">
        <v>4750</v>
      </c>
      <c r="B899" s="84" t="s">
        <v>5784</v>
      </c>
      <c r="C899" s="84">
        <v>3</v>
      </c>
      <c r="D899" s="118">
        <v>0</v>
      </c>
      <c r="E899" s="118">
        <v>1.1949766032160551</v>
      </c>
      <c r="F899" s="84" t="s">
        <v>4587</v>
      </c>
      <c r="G899" s="84" t="b">
        <v>0</v>
      </c>
      <c r="H899" s="84" t="b">
        <v>0</v>
      </c>
      <c r="I899" s="84" t="b">
        <v>0</v>
      </c>
      <c r="J899" s="84" t="b">
        <v>0</v>
      </c>
      <c r="K899" s="84" t="b">
        <v>0</v>
      </c>
      <c r="L899" s="84" t="b">
        <v>0</v>
      </c>
    </row>
    <row r="900" spans="1:12" ht="15">
      <c r="A900" s="84" t="s">
        <v>5784</v>
      </c>
      <c r="B900" s="84" t="s">
        <v>5622</v>
      </c>
      <c r="C900" s="84">
        <v>3</v>
      </c>
      <c r="D900" s="118">
        <v>0</v>
      </c>
      <c r="E900" s="118">
        <v>1.1949766032160551</v>
      </c>
      <c r="F900" s="84" t="s">
        <v>4587</v>
      </c>
      <c r="G900" s="84" t="b">
        <v>0</v>
      </c>
      <c r="H900" s="84" t="b">
        <v>0</v>
      </c>
      <c r="I900" s="84" t="b">
        <v>0</v>
      </c>
      <c r="J900" s="84" t="b">
        <v>0</v>
      </c>
      <c r="K900" s="84" t="b">
        <v>0</v>
      </c>
      <c r="L900" s="84" t="b">
        <v>0</v>
      </c>
    </row>
    <row r="901" spans="1:12" ht="15">
      <c r="A901" s="84" t="s">
        <v>5622</v>
      </c>
      <c r="B901" s="84" t="s">
        <v>5785</v>
      </c>
      <c r="C901" s="84">
        <v>3</v>
      </c>
      <c r="D901" s="118">
        <v>0</v>
      </c>
      <c r="E901" s="118">
        <v>1.1949766032160551</v>
      </c>
      <c r="F901" s="84" t="s">
        <v>4587</v>
      </c>
      <c r="G901" s="84" t="b">
        <v>0</v>
      </c>
      <c r="H901" s="84" t="b">
        <v>0</v>
      </c>
      <c r="I901" s="84" t="b">
        <v>0</v>
      </c>
      <c r="J901" s="84" t="b">
        <v>0</v>
      </c>
      <c r="K901" s="84" t="b">
        <v>0</v>
      </c>
      <c r="L901" s="84" t="b">
        <v>0</v>
      </c>
    </row>
    <row r="902" spans="1:12" ht="15">
      <c r="A902" s="84" t="s">
        <v>281</v>
      </c>
      <c r="B902" s="84" t="s">
        <v>951</v>
      </c>
      <c r="C902" s="84">
        <v>2</v>
      </c>
      <c r="D902" s="118">
        <v>0.007043650362227249</v>
      </c>
      <c r="E902" s="118">
        <v>1.3710678622717363</v>
      </c>
      <c r="F902" s="84" t="s">
        <v>4587</v>
      </c>
      <c r="G902" s="84" t="b">
        <v>0</v>
      </c>
      <c r="H902" s="84" t="b">
        <v>0</v>
      </c>
      <c r="I902" s="84" t="b">
        <v>0</v>
      </c>
      <c r="J902" s="84" t="b">
        <v>0</v>
      </c>
      <c r="K902" s="84" t="b">
        <v>0</v>
      </c>
      <c r="L902" s="84" t="b">
        <v>0</v>
      </c>
    </row>
    <row r="903" spans="1:12" ht="15">
      <c r="A903" s="84" t="s">
        <v>5785</v>
      </c>
      <c r="B903" s="84" t="s">
        <v>6016</v>
      </c>
      <c r="C903" s="84">
        <v>2</v>
      </c>
      <c r="D903" s="118">
        <v>0.007043650362227249</v>
      </c>
      <c r="E903" s="118">
        <v>1.1949766032160551</v>
      </c>
      <c r="F903" s="84" t="s">
        <v>4587</v>
      </c>
      <c r="G903" s="84" t="b">
        <v>0</v>
      </c>
      <c r="H903" s="84" t="b">
        <v>0</v>
      </c>
      <c r="I903" s="84" t="b">
        <v>0</v>
      </c>
      <c r="J903" s="84" t="b">
        <v>0</v>
      </c>
      <c r="K903" s="84" t="b">
        <v>0</v>
      </c>
      <c r="L903" s="84" t="b">
        <v>0</v>
      </c>
    </row>
    <row r="904" spans="1:12" ht="15">
      <c r="A904" s="84" t="s">
        <v>5606</v>
      </c>
      <c r="B904" s="84" t="s">
        <v>4803</v>
      </c>
      <c r="C904" s="84">
        <v>3</v>
      </c>
      <c r="D904" s="118">
        <v>0</v>
      </c>
      <c r="E904" s="118">
        <v>1.1760912590556813</v>
      </c>
      <c r="F904" s="84" t="s">
        <v>4600</v>
      </c>
      <c r="G904" s="84" t="b">
        <v>0</v>
      </c>
      <c r="H904" s="84" t="b">
        <v>0</v>
      </c>
      <c r="I904" s="84" t="b">
        <v>0</v>
      </c>
      <c r="J904" s="84" t="b">
        <v>0</v>
      </c>
      <c r="K904" s="84" t="b">
        <v>0</v>
      </c>
      <c r="L904" s="84" t="b">
        <v>0</v>
      </c>
    </row>
    <row r="905" spans="1:12" ht="15">
      <c r="A905" s="84" t="s">
        <v>4750</v>
      </c>
      <c r="B905" s="84" t="s">
        <v>541</v>
      </c>
      <c r="C905" s="84">
        <v>3</v>
      </c>
      <c r="D905" s="118">
        <v>0</v>
      </c>
      <c r="E905" s="118">
        <v>1.1760912590556813</v>
      </c>
      <c r="F905" s="84" t="s">
        <v>4600</v>
      </c>
      <c r="G905" s="84" t="b">
        <v>0</v>
      </c>
      <c r="H905" s="84" t="b">
        <v>0</v>
      </c>
      <c r="I905" s="84" t="b">
        <v>0</v>
      </c>
      <c r="J905" s="84" t="b">
        <v>0</v>
      </c>
      <c r="K905" s="84" t="b">
        <v>0</v>
      </c>
      <c r="L905" s="84" t="b">
        <v>0</v>
      </c>
    </row>
    <row r="906" spans="1:12" ht="15">
      <c r="A906" s="84" t="s">
        <v>4803</v>
      </c>
      <c r="B906" s="84" t="s">
        <v>5909</v>
      </c>
      <c r="C906" s="84">
        <v>2</v>
      </c>
      <c r="D906" s="118">
        <v>0.007337135793986718</v>
      </c>
      <c r="E906" s="118">
        <v>1.1760912590556813</v>
      </c>
      <c r="F906" s="84" t="s">
        <v>4600</v>
      </c>
      <c r="G906" s="84" t="b">
        <v>0</v>
      </c>
      <c r="H906" s="84" t="b">
        <v>0</v>
      </c>
      <c r="I906" s="84" t="b">
        <v>0</v>
      </c>
      <c r="J906" s="84" t="b">
        <v>0</v>
      </c>
      <c r="K906" s="84" t="b">
        <v>0</v>
      </c>
      <c r="L906" s="84" t="b">
        <v>0</v>
      </c>
    </row>
    <row r="907" spans="1:12" ht="15">
      <c r="A907" s="84" t="s">
        <v>5909</v>
      </c>
      <c r="B907" s="84" t="s">
        <v>951</v>
      </c>
      <c r="C907" s="84">
        <v>2</v>
      </c>
      <c r="D907" s="118">
        <v>0.007337135793986718</v>
      </c>
      <c r="E907" s="118">
        <v>1.1760912590556813</v>
      </c>
      <c r="F907" s="84" t="s">
        <v>4600</v>
      </c>
      <c r="G907" s="84" t="b">
        <v>0</v>
      </c>
      <c r="H907" s="84" t="b">
        <v>0</v>
      </c>
      <c r="I907" s="84" t="b">
        <v>0</v>
      </c>
      <c r="J907" s="84" t="b">
        <v>0</v>
      </c>
      <c r="K907" s="84" t="b">
        <v>0</v>
      </c>
      <c r="L907" s="84" t="b">
        <v>0</v>
      </c>
    </row>
    <row r="908" spans="1:12" ht="15">
      <c r="A908" s="84" t="s">
        <v>951</v>
      </c>
      <c r="B908" s="84" t="s">
        <v>5910</v>
      </c>
      <c r="C908" s="84">
        <v>2</v>
      </c>
      <c r="D908" s="118">
        <v>0.007337135793986718</v>
      </c>
      <c r="E908" s="118">
        <v>1.1760912590556813</v>
      </c>
      <c r="F908" s="84" t="s">
        <v>4600</v>
      </c>
      <c r="G908" s="84" t="b">
        <v>0</v>
      </c>
      <c r="H908" s="84" t="b">
        <v>0</v>
      </c>
      <c r="I908" s="84" t="b">
        <v>0</v>
      </c>
      <c r="J908" s="84" t="b">
        <v>0</v>
      </c>
      <c r="K908" s="84" t="b">
        <v>0</v>
      </c>
      <c r="L908" s="84" t="b">
        <v>0</v>
      </c>
    </row>
    <row r="909" spans="1:12" ht="15">
      <c r="A909" s="84" t="s">
        <v>5910</v>
      </c>
      <c r="B909" s="84" t="s">
        <v>5911</v>
      </c>
      <c r="C909" s="84">
        <v>2</v>
      </c>
      <c r="D909" s="118">
        <v>0.007337135793986718</v>
      </c>
      <c r="E909" s="118">
        <v>1.3521825181113625</v>
      </c>
      <c r="F909" s="84" t="s">
        <v>4600</v>
      </c>
      <c r="G909" s="84" t="b">
        <v>0</v>
      </c>
      <c r="H909" s="84" t="b">
        <v>0</v>
      </c>
      <c r="I909" s="84" t="b">
        <v>0</v>
      </c>
      <c r="J909" s="84" t="b">
        <v>0</v>
      </c>
      <c r="K909" s="84" t="b">
        <v>0</v>
      </c>
      <c r="L909" s="84" t="b">
        <v>0</v>
      </c>
    </row>
    <row r="910" spans="1:12" ht="15">
      <c r="A910" s="84" t="s">
        <v>5911</v>
      </c>
      <c r="B910" s="84" t="s">
        <v>5912</v>
      </c>
      <c r="C910" s="84">
        <v>2</v>
      </c>
      <c r="D910" s="118">
        <v>0.007337135793986718</v>
      </c>
      <c r="E910" s="118">
        <v>1.3521825181113625</v>
      </c>
      <c r="F910" s="84" t="s">
        <v>4600</v>
      </c>
      <c r="G910" s="84" t="b">
        <v>0</v>
      </c>
      <c r="H910" s="84" t="b">
        <v>0</v>
      </c>
      <c r="I910" s="84" t="b">
        <v>0</v>
      </c>
      <c r="J910" s="84" t="b">
        <v>0</v>
      </c>
      <c r="K910" s="84" t="b">
        <v>0</v>
      </c>
      <c r="L910" s="84" t="b">
        <v>0</v>
      </c>
    </row>
    <row r="911" spans="1:12" ht="15">
      <c r="A911" s="84" t="s">
        <v>5912</v>
      </c>
      <c r="B911" s="84" t="s">
        <v>5913</v>
      </c>
      <c r="C911" s="84">
        <v>2</v>
      </c>
      <c r="D911" s="118">
        <v>0.007337135793986718</v>
      </c>
      <c r="E911" s="118">
        <v>1.3521825181113625</v>
      </c>
      <c r="F911" s="84" t="s">
        <v>4600</v>
      </c>
      <c r="G911" s="84" t="b">
        <v>0</v>
      </c>
      <c r="H911" s="84" t="b">
        <v>0</v>
      </c>
      <c r="I911" s="84" t="b">
        <v>0</v>
      </c>
      <c r="J911" s="84" t="b">
        <v>0</v>
      </c>
      <c r="K911" s="84" t="b">
        <v>0</v>
      </c>
      <c r="L911" s="84" t="b">
        <v>0</v>
      </c>
    </row>
    <row r="912" spans="1:12" ht="15">
      <c r="A912" s="84" t="s">
        <v>5913</v>
      </c>
      <c r="B912" s="84" t="s">
        <v>4749</v>
      </c>
      <c r="C912" s="84">
        <v>2</v>
      </c>
      <c r="D912" s="118">
        <v>0.007337135793986718</v>
      </c>
      <c r="E912" s="118">
        <v>1.1760912590556813</v>
      </c>
      <c r="F912" s="84" t="s">
        <v>4600</v>
      </c>
      <c r="G912" s="84" t="b">
        <v>0</v>
      </c>
      <c r="H912" s="84" t="b">
        <v>0</v>
      </c>
      <c r="I912" s="84" t="b">
        <v>0</v>
      </c>
      <c r="J912" s="84" t="b">
        <v>0</v>
      </c>
      <c r="K912" s="84" t="b">
        <v>0</v>
      </c>
      <c r="L912" s="84" t="b">
        <v>0</v>
      </c>
    </row>
    <row r="913" spans="1:12" ht="15">
      <c r="A913" s="84" t="s">
        <v>4749</v>
      </c>
      <c r="B913" s="84" t="s">
        <v>4703</v>
      </c>
      <c r="C913" s="84">
        <v>2</v>
      </c>
      <c r="D913" s="118">
        <v>0.007337135793986718</v>
      </c>
      <c r="E913" s="118">
        <v>1</v>
      </c>
      <c r="F913" s="84" t="s">
        <v>4600</v>
      </c>
      <c r="G913" s="84" t="b">
        <v>0</v>
      </c>
      <c r="H913" s="84" t="b">
        <v>0</v>
      </c>
      <c r="I913" s="84" t="b">
        <v>0</v>
      </c>
      <c r="J913" s="84" t="b">
        <v>0</v>
      </c>
      <c r="K913" s="84" t="b">
        <v>0</v>
      </c>
      <c r="L913" s="84" t="b">
        <v>0</v>
      </c>
    </row>
    <row r="914" spans="1:12" ht="15">
      <c r="A914" s="84" t="s">
        <v>4703</v>
      </c>
      <c r="B914" s="84" t="s">
        <v>5571</v>
      </c>
      <c r="C914" s="84">
        <v>2</v>
      </c>
      <c r="D914" s="118">
        <v>0.007337135793986718</v>
      </c>
      <c r="E914" s="118">
        <v>1.1760912590556813</v>
      </c>
      <c r="F914" s="84" t="s">
        <v>4600</v>
      </c>
      <c r="G914" s="84" t="b">
        <v>0</v>
      </c>
      <c r="H914" s="84" t="b">
        <v>0</v>
      </c>
      <c r="I914" s="84" t="b">
        <v>0</v>
      </c>
      <c r="J914" s="84" t="b">
        <v>1</v>
      </c>
      <c r="K914" s="84" t="b">
        <v>0</v>
      </c>
      <c r="L914" s="84" t="b">
        <v>0</v>
      </c>
    </row>
    <row r="915" spans="1:12" ht="15">
      <c r="A915" s="84" t="s">
        <v>5571</v>
      </c>
      <c r="B915" s="84" t="s">
        <v>5914</v>
      </c>
      <c r="C915" s="84">
        <v>2</v>
      </c>
      <c r="D915" s="118">
        <v>0.007337135793986718</v>
      </c>
      <c r="E915" s="118">
        <v>1.3521825181113625</v>
      </c>
      <c r="F915" s="84" t="s">
        <v>4600</v>
      </c>
      <c r="G915" s="84" t="b">
        <v>1</v>
      </c>
      <c r="H915" s="84" t="b">
        <v>0</v>
      </c>
      <c r="I915" s="84" t="b">
        <v>0</v>
      </c>
      <c r="J915" s="84" t="b">
        <v>1</v>
      </c>
      <c r="K915" s="84" t="b">
        <v>0</v>
      </c>
      <c r="L915" s="84" t="b">
        <v>0</v>
      </c>
    </row>
    <row r="916" spans="1:12" ht="15">
      <c r="A916" s="84" t="s">
        <v>5914</v>
      </c>
      <c r="B916" s="84" t="s">
        <v>5593</v>
      </c>
      <c r="C916" s="84">
        <v>2</v>
      </c>
      <c r="D916" s="118">
        <v>0.007337135793986718</v>
      </c>
      <c r="E916" s="118">
        <v>1.3521825181113625</v>
      </c>
      <c r="F916" s="84" t="s">
        <v>4600</v>
      </c>
      <c r="G916" s="84" t="b">
        <v>1</v>
      </c>
      <c r="H916" s="84" t="b">
        <v>0</v>
      </c>
      <c r="I916" s="84" t="b">
        <v>0</v>
      </c>
      <c r="J916" s="84" t="b">
        <v>0</v>
      </c>
      <c r="K916" s="84" t="b">
        <v>0</v>
      </c>
      <c r="L916" s="84" t="b">
        <v>0</v>
      </c>
    </row>
    <row r="917" spans="1:12" ht="15">
      <c r="A917" s="84" t="s">
        <v>5593</v>
      </c>
      <c r="B917" s="84" t="s">
        <v>5915</v>
      </c>
      <c r="C917" s="84">
        <v>2</v>
      </c>
      <c r="D917" s="118">
        <v>0.007337135793986718</v>
      </c>
      <c r="E917" s="118">
        <v>1.3521825181113625</v>
      </c>
      <c r="F917" s="84" t="s">
        <v>4600</v>
      </c>
      <c r="G917" s="84" t="b">
        <v>0</v>
      </c>
      <c r="H917" s="84" t="b">
        <v>0</v>
      </c>
      <c r="I917" s="84" t="b">
        <v>0</v>
      </c>
      <c r="J917" s="84" t="b">
        <v>0</v>
      </c>
      <c r="K917" s="84" t="b">
        <v>0</v>
      </c>
      <c r="L917" s="84" t="b">
        <v>0</v>
      </c>
    </row>
    <row r="918" spans="1:12" ht="15">
      <c r="A918" s="84" t="s">
        <v>5915</v>
      </c>
      <c r="B918" s="84" t="s">
        <v>4750</v>
      </c>
      <c r="C918" s="84">
        <v>2</v>
      </c>
      <c r="D918" s="118">
        <v>0.007337135793986718</v>
      </c>
      <c r="E918" s="118">
        <v>1.1760912590556813</v>
      </c>
      <c r="F918" s="84" t="s">
        <v>4600</v>
      </c>
      <c r="G918" s="84" t="b">
        <v>0</v>
      </c>
      <c r="H918" s="84" t="b">
        <v>0</v>
      </c>
      <c r="I918" s="84" t="b">
        <v>0</v>
      </c>
      <c r="J918" s="84" t="b">
        <v>0</v>
      </c>
      <c r="K918" s="84" t="b">
        <v>0</v>
      </c>
      <c r="L918" s="84" t="b">
        <v>0</v>
      </c>
    </row>
    <row r="919" spans="1:12" ht="15">
      <c r="A919" s="84" t="s">
        <v>361</v>
      </c>
      <c r="B919" s="84" t="s">
        <v>5930</v>
      </c>
      <c r="C919" s="84">
        <v>2</v>
      </c>
      <c r="D919" s="118">
        <v>0</v>
      </c>
      <c r="E919" s="118">
        <v>0.39794000867203755</v>
      </c>
      <c r="F919" s="84" t="s">
        <v>4605</v>
      </c>
      <c r="G919" s="84" t="b">
        <v>0</v>
      </c>
      <c r="H919" s="84" t="b">
        <v>0</v>
      </c>
      <c r="I919" s="84" t="b">
        <v>0</v>
      </c>
      <c r="J919" s="84" t="b">
        <v>0</v>
      </c>
      <c r="K919" s="84" t="b">
        <v>0</v>
      </c>
      <c r="L919" s="84" t="b">
        <v>0</v>
      </c>
    </row>
    <row r="920" spans="1:12" ht="15">
      <c r="A920" s="84" t="s">
        <v>5930</v>
      </c>
      <c r="B920" s="84" t="s">
        <v>951</v>
      </c>
      <c r="C920" s="84">
        <v>2</v>
      </c>
      <c r="D920" s="118">
        <v>0</v>
      </c>
      <c r="E920" s="118">
        <v>0.39794000867203755</v>
      </c>
      <c r="F920" s="84" t="s">
        <v>4605</v>
      </c>
      <c r="G920" s="84" t="b">
        <v>0</v>
      </c>
      <c r="H920" s="84" t="b">
        <v>0</v>
      </c>
      <c r="I920" s="84" t="b">
        <v>0</v>
      </c>
      <c r="J920" s="84" t="b">
        <v>0</v>
      </c>
      <c r="K920" s="84" t="b">
        <v>0</v>
      </c>
      <c r="L920" s="84" t="b">
        <v>0</v>
      </c>
    </row>
    <row r="921" spans="1:12" ht="15">
      <c r="A921" s="84" t="s">
        <v>951</v>
      </c>
      <c r="B921" s="84" t="s">
        <v>5554</v>
      </c>
      <c r="C921" s="84">
        <v>2</v>
      </c>
      <c r="D921" s="118">
        <v>0</v>
      </c>
      <c r="E921" s="118">
        <v>0.9294189257142927</v>
      </c>
      <c r="F921" s="84" t="s">
        <v>4611</v>
      </c>
      <c r="G921" s="84" t="b">
        <v>0</v>
      </c>
      <c r="H921" s="84" t="b">
        <v>0</v>
      </c>
      <c r="I921" s="84" t="b">
        <v>0</v>
      </c>
      <c r="J921" s="84" t="b">
        <v>0</v>
      </c>
      <c r="K921" s="84" t="b">
        <v>0</v>
      </c>
      <c r="L921" s="84" t="b">
        <v>0</v>
      </c>
    </row>
    <row r="922" spans="1:12" ht="15">
      <c r="A922" s="84" t="s">
        <v>5554</v>
      </c>
      <c r="B922" s="84" t="s">
        <v>5597</v>
      </c>
      <c r="C922" s="84">
        <v>2</v>
      </c>
      <c r="D922" s="118">
        <v>0</v>
      </c>
      <c r="E922" s="118">
        <v>0.9294189257142927</v>
      </c>
      <c r="F922" s="84" t="s">
        <v>4611</v>
      </c>
      <c r="G922" s="84" t="b">
        <v>0</v>
      </c>
      <c r="H922" s="84" t="b">
        <v>0</v>
      </c>
      <c r="I922" s="84" t="b">
        <v>0</v>
      </c>
      <c r="J922" s="84" t="b">
        <v>0</v>
      </c>
      <c r="K922" s="84" t="b">
        <v>0</v>
      </c>
      <c r="L922" s="84" t="b">
        <v>0</v>
      </c>
    </row>
    <row r="923" spans="1:12" ht="15">
      <c r="A923" s="84" t="s">
        <v>5597</v>
      </c>
      <c r="B923" s="84" t="s">
        <v>5944</v>
      </c>
      <c r="C923" s="84">
        <v>2</v>
      </c>
      <c r="D923" s="118">
        <v>0</v>
      </c>
      <c r="E923" s="118">
        <v>0.9294189257142927</v>
      </c>
      <c r="F923" s="84" t="s">
        <v>4611</v>
      </c>
      <c r="G923" s="84" t="b">
        <v>0</v>
      </c>
      <c r="H923" s="84" t="b">
        <v>0</v>
      </c>
      <c r="I923" s="84" t="b">
        <v>0</v>
      </c>
      <c r="J923" s="84" t="b">
        <v>1</v>
      </c>
      <c r="K923" s="84" t="b">
        <v>0</v>
      </c>
      <c r="L923" s="84" t="b">
        <v>0</v>
      </c>
    </row>
    <row r="924" spans="1:12" ht="15">
      <c r="A924" s="84" t="s">
        <v>5944</v>
      </c>
      <c r="B924" s="84" t="s">
        <v>5945</v>
      </c>
      <c r="C924" s="84">
        <v>2</v>
      </c>
      <c r="D924" s="118">
        <v>0</v>
      </c>
      <c r="E924" s="118">
        <v>0.9294189257142927</v>
      </c>
      <c r="F924" s="84" t="s">
        <v>4611</v>
      </c>
      <c r="G924" s="84" t="b">
        <v>1</v>
      </c>
      <c r="H924" s="84" t="b">
        <v>0</v>
      </c>
      <c r="I924" s="84" t="b">
        <v>0</v>
      </c>
      <c r="J924" s="84" t="b">
        <v>0</v>
      </c>
      <c r="K924" s="84" t="b">
        <v>0</v>
      </c>
      <c r="L924" s="84" t="b">
        <v>0</v>
      </c>
    </row>
    <row r="925" spans="1:12" ht="15">
      <c r="A925" s="84" t="s">
        <v>5945</v>
      </c>
      <c r="B925" s="84" t="s">
        <v>5946</v>
      </c>
      <c r="C925" s="84">
        <v>2</v>
      </c>
      <c r="D925" s="118">
        <v>0</v>
      </c>
      <c r="E925" s="118">
        <v>0.9294189257142927</v>
      </c>
      <c r="F925" s="84" t="s">
        <v>4611</v>
      </c>
      <c r="G925" s="84" t="b">
        <v>0</v>
      </c>
      <c r="H925" s="84" t="b">
        <v>0</v>
      </c>
      <c r="I925" s="84" t="b">
        <v>0</v>
      </c>
      <c r="J925" s="84" t="b">
        <v>1</v>
      </c>
      <c r="K925" s="84" t="b">
        <v>0</v>
      </c>
      <c r="L925" s="84" t="b">
        <v>0</v>
      </c>
    </row>
    <row r="926" spans="1:12" ht="15">
      <c r="A926" s="84" t="s">
        <v>5946</v>
      </c>
      <c r="B926" s="84" t="s">
        <v>5947</v>
      </c>
      <c r="C926" s="84">
        <v>2</v>
      </c>
      <c r="D926" s="118">
        <v>0</v>
      </c>
      <c r="E926" s="118">
        <v>0.9294189257142927</v>
      </c>
      <c r="F926" s="84" t="s">
        <v>4611</v>
      </c>
      <c r="G926" s="84" t="b">
        <v>1</v>
      </c>
      <c r="H926" s="84" t="b">
        <v>0</v>
      </c>
      <c r="I926" s="84" t="b">
        <v>0</v>
      </c>
      <c r="J926" s="84" t="b">
        <v>0</v>
      </c>
      <c r="K926" s="84" t="b">
        <v>0</v>
      </c>
      <c r="L926" s="84" t="b">
        <v>0</v>
      </c>
    </row>
    <row r="927" spans="1:12" ht="15">
      <c r="A927" s="84" t="s">
        <v>5947</v>
      </c>
      <c r="B927" s="84" t="s">
        <v>5948</v>
      </c>
      <c r="C927" s="84">
        <v>2</v>
      </c>
      <c r="D927" s="118">
        <v>0</v>
      </c>
      <c r="E927" s="118">
        <v>0.9294189257142927</v>
      </c>
      <c r="F927" s="84" t="s">
        <v>4611</v>
      </c>
      <c r="G927" s="84" t="b">
        <v>0</v>
      </c>
      <c r="H927" s="84" t="b">
        <v>0</v>
      </c>
      <c r="I927" s="84" t="b">
        <v>0</v>
      </c>
      <c r="J927" s="84" t="b">
        <v>0</v>
      </c>
      <c r="K927" s="84" t="b">
        <v>0</v>
      </c>
      <c r="L927" s="84" t="b">
        <v>0</v>
      </c>
    </row>
    <row r="928" spans="1:12" ht="15">
      <c r="A928" s="84" t="s">
        <v>5948</v>
      </c>
      <c r="B928" s="84" t="s">
        <v>5949</v>
      </c>
      <c r="C928" s="84">
        <v>2</v>
      </c>
      <c r="D928" s="118">
        <v>0</v>
      </c>
      <c r="E928" s="118">
        <v>0.9294189257142927</v>
      </c>
      <c r="F928" s="84" t="s">
        <v>4611</v>
      </c>
      <c r="G928" s="84" t="b">
        <v>0</v>
      </c>
      <c r="H928" s="84" t="b">
        <v>0</v>
      </c>
      <c r="I928" s="84" t="b">
        <v>0</v>
      </c>
      <c r="J928" s="84" t="b">
        <v>0</v>
      </c>
      <c r="K928" s="84" t="b">
        <v>0</v>
      </c>
      <c r="L928" s="84" t="b">
        <v>0</v>
      </c>
    </row>
    <row r="929" spans="1:12" ht="15">
      <c r="A929" s="84" t="s">
        <v>5961</v>
      </c>
      <c r="B929" s="84" t="s">
        <v>5962</v>
      </c>
      <c r="C929" s="84">
        <v>2</v>
      </c>
      <c r="D929" s="118">
        <v>0</v>
      </c>
      <c r="E929" s="118">
        <v>1.0791812460476249</v>
      </c>
      <c r="F929" s="84" t="s">
        <v>4613</v>
      </c>
      <c r="G929" s="84" t="b">
        <v>0</v>
      </c>
      <c r="H929" s="84" t="b">
        <v>1</v>
      </c>
      <c r="I929" s="84" t="b">
        <v>0</v>
      </c>
      <c r="J929" s="84" t="b">
        <v>0</v>
      </c>
      <c r="K929" s="84" t="b">
        <v>0</v>
      </c>
      <c r="L929" s="84" t="b">
        <v>0</v>
      </c>
    </row>
    <row r="930" spans="1:12" ht="15">
      <c r="A930" s="84" t="s">
        <v>6021</v>
      </c>
      <c r="B930" s="84" t="s">
        <v>6022</v>
      </c>
      <c r="C930" s="84">
        <v>2</v>
      </c>
      <c r="D930" s="118">
        <v>0</v>
      </c>
      <c r="E930" s="118">
        <v>1.2041199826559248</v>
      </c>
      <c r="F930" s="84" t="s">
        <v>4627</v>
      </c>
      <c r="G930" s="84" t="b">
        <v>0</v>
      </c>
      <c r="H930" s="84" t="b">
        <v>0</v>
      </c>
      <c r="I930" s="84" t="b">
        <v>0</v>
      </c>
      <c r="J930" s="84" t="b">
        <v>0</v>
      </c>
      <c r="K930" s="84" t="b">
        <v>0</v>
      </c>
      <c r="L930" s="84" t="b">
        <v>0</v>
      </c>
    </row>
    <row r="931" spans="1:12" ht="15">
      <c r="A931" s="84" t="s">
        <v>6022</v>
      </c>
      <c r="B931" s="84" t="s">
        <v>6023</v>
      </c>
      <c r="C931" s="84">
        <v>2</v>
      </c>
      <c r="D931" s="118">
        <v>0</v>
      </c>
      <c r="E931" s="118">
        <v>1.2041199826559248</v>
      </c>
      <c r="F931" s="84" t="s">
        <v>4627</v>
      </c>
      <c r="G931" s="84" t="b">
        <v>0</v>
      </c>
      <c r="H931" s="84" t="b">
        <v>0</v>
      </c>
      <c r="I931" s="84" t="b">
        <v>0</v>
      </c>
      <c r="J931" s="84" t="b">
        <v>0</v>
      </c>
      <c r="K931" s="84" t="b">
        <v>0</v>
      </c>
      <c r="L931" s="84" t="b">
        <v>0</v>
      </c>
    </row>
    <row r="932" spans="1:12" ht="15">
      <c r="A932" s="84" t="s">
        <v>6023</v>
      </c>
      <c r="B932" s="84" t="s">
        <v>6024</v>
      </c>
      <c r="C932" s="84">
        <v>2</v>
      </c>
      <c r="D932" s="118">
        <v>0</v>
      </c>
      <c r="E932" s="118">
        <v>1.2041199826559248</v>
      </c>
      <c r="F932" s="84" t="s">
        <v>4627</v>
      </c>
      <c r="G932" s="84" t="b">
        <v>0</v>
      </c>
      <c r="H932" s="84" t="b">
        <v>0</v>
      </c>
      <c r="I932" s="84" t="b">
        <v>0</v>
      </c>
      <c r="J932" s="84" t="b">
        <v>0</v>
      </c>
      <c r="K932" s="84" t="b">
        <v>0</v>
      </c>
      <c r="L932" s="84" t="b">
        <v>0</v>
      </c>
    </row>
    <row r="933" spans="1:12" ht="15">
      <c r="A933" s="84" t="s">
        <v>6024</v>
      </c>
      <c r="B933" s="84" t="s">
        <v>5621</v>
      </c>
      <c r="C933" s="84">
        <v>2</v>
      </c>
      <c r="D933" s="118">
        <v>0</v>
      </c>
      <c r="E933" s="118">
        <v>1.2041199826559248</v>
      </c>
      <c r="F933" s="84" t="s">
        <v>4627</v>
      </c>
      <c r="G933" s="84" t="b">
        <v>0</v>
      </c>
      <c r="H933" s="84" t="b">
        <v>0</v>
      </c>
      <c r="I933" s="84" t="b">
        <v>0</v>
      </c>
      <c r="J933" s="84" t="b">
        <v>0</v>
      </c>
      <c r="K933" s="84" t="b">
        <v>0</v>
      </c>
      <c r="L933" s="84" t="b">
        <v>0</v>
      </c>
    </row>
    <row r="934" spans="1:12" ht="15">
      <c r="A934" s="84" t="s">
        <v>5621</v>
      </c>
      <c r="B934" s="84" t="s">
        <v>6025</v>
      </c>
      <c r="C934" s="84">
        <v>2</v>
      </c>
      <c r="D934" s="118">
        <v>0</v>
      </c>
      <c r="E934" s="118">
        <v>1.2041199826559248</v>
      </c>
      <c r="F934" s="84" t="s">
        <v>4627</v>
      </c>
      <c r="G934" s="84" t="b">
        <v>0</v>
      </c>
      <c r="H934" s="84" t="b">
        <v>0</v>
      </c>
      <c r="I934" s="84" t="b">
        <v>0</v>
      </c>
      <c r="J934" s="84" t="b">
        <v>0</v>
      </c>
      <c r="K934" s="84" t="b">
        <v>0</v>
      </c>
      <c r="L934" s="84" t="b">
        <v>0</v>
      </c>
    </row>
    <row r="935" spans="1:12" ht="15">
      <c r="A935" s="84" t="s">
        <v>6025</v>
      </c>
      <c r="B935" s="84" t="s">
        <v>5702</v>
      </c>
      <c r="C935" s="84">
        <v>2</v>
      </c>
      <c r="D935" s="118">
        <v>0</v>
      </c>
      <c r="E935" s="118">
        <v>1.2041199826559248</v>
      </c>
      <c r="F935" s="84" t="s">
        <v>4627</v>
      </c>
      <c r="G935" s="84" t="b">
        <v>0</v>
      </c>
      <c r="H935" s="84" t="b">
        <v>0</v>
      </c>
      <c r="I935" s="84" t="b">
        <v>0</v>
      </c>
      <c r="J935" s="84" t="b">
        <v>0</v>
      </c>
      <c r="K935" s="84" t="b">
        <v>0</v>
      </c>
      <c r="L935" s="84" t="b">
        <v>0</v>
      </c>
    </row>
    <row r="936" spans="1:12" ht="15">
      <c r="A936" s="84" t="s">
        <v>5702</v>
      </c>
      <c r="B936" s="84" t="s">
        <v>6026</v>
      </c>
      <c r="C936" s="84">
        <v>2</v>
      </c>
      <c r="D936" s="118">
        <v>0</v>
      </c>
      <c r="E936" s="118">
        <v>1.2041199826559248</v>
      </c>
      <c r="F936" s="84" t="s">
        <v>4627</v>
      </c>
      <c r="G936" s="84" t="b">
        <v>0</v>
      </c>
      <c r="H936" s="84" t="b">
        <v>0</v>
      </c>
      <c r="I936" s="84" t="b">
        <v>0</v>
      </c>
      <c r="J936" s="84" t="b">
        <v>0</v>
      </c>
      <c r="K936" s="84" t="b">
        <v>0</v>
      </c>
      <c r="L936" s="84" t="b">
        <v>0</v>
      </c>
    </row>
    <row r="937" spans="1:12" ht="15">
      <c r="A937" s="84" t="s">
        <v>6026</v>
      </c>
      <c r="B937" s="84" t="s">
        <v>951</v>
      </c>
      <c r="C937" s="84">
        <v>2</v>
      </c>
      <c r="D937" s="118">
        <v>0</v>
      </c>
      <c r="E937" s="118">
        <v>1.2041199826559248</v>
      </c>
      <c r="F937" s="84" t="s">
        <v>4627</v>
      </c>
      <c r="G937" s="84" t="b">
        <v>0</v>
      </c>
      <c r="H937" s="84" t="b">
        <v>0</v>
      </c>
      <c r="I937" s="84" t="b">
        <v>0</v>
      </c>
      <c r="J937" s="84" t="b">
        <v>0</v>
      </c>
      <c r="K937" s="84" t="b">
        <v>0</v>
      </c>
      <c r="L937" s="84" t="b">
        <v>0</v>
      </c>
    </row>
    <row r="938" spans="1:12" ht="15">
      <c r="A938" s="84" t="s">
        <v>951</v>
      </c>
      <c r="B938" s="84" t="s">
        <v>6027</v>
      </c>
      <c r="C938" s="84">
        <v>2</v>
      </c>
      <c r="D938" s="118">
        <v>0</v>
      </c>
      <c r="E938" s="118">
        <v>1.2041199826559248</v>
      </c>
      <c r="F938" s="84" t="s">
        <v>4627</v>
      </c>
      <c r="G938" s="84" t="b">
        <v>0</v>
      </c>
      <c r="H938" s="84" t="b">
        <v>0</v>
      </c>
      <c r="I938" s="84" t="b">
        <v>0</v>
      </c>
      <c r="J938" s="84" t="b">
        <v>0</v>
      </c>
      <c r="K938" s="84" t="b">
        <v>0</v>
      </c>
      <c r="L938" s="84" t="b">
        <v>0</v>
      </c>
    </row>
    <row r="939" spans="1:12" ht="15">
      <c r="A939" s="84" t="s">
        <v>6027</v>
      </c>
      <c r="B939" s="84" t="s">
        <v>6028</v>
      </c>
      <c r="C939" s="84">
        <v>2</v>
      </c>
      <c r="D939" s="118">
        <v>0</v>
      </c>
      <c r="E939" s="118">
        <v>1.2041199826559248</v>
      </c>
      <c r="F939" s="84" t="s">
        <v>4627</v>
      </c>
      <c r="G939" s="84" t="b">
        <v>0</v>
      </c>
      <c r="H939" s="84" t="b">
        <v>0</v>
      </c>
      <c r="I939" s="84" t="b">
        <v>0</v>
      </c>
      <c r="J939" s="84" t="b">
        <v>0</v>
      </c>
      <c r="K939" s="84" t="b">
        <v>0</v>
      </c>
      <c r="L939" s="84" t="b">
        <v>0</v>
      </c>
    </row>
    <row r="940" spans="1:12" ht="15">
      <c r="A940" s="84" t="s">
        <v>6028</v>
      </c>
      <c r="B940" s="84" t="s">
        <v>6029</v>
      </c>
      <c r="C940" s="84">
        <v>2</v>
      </c>
      <c r="D940" s="118">
        <v>0</v>
      </c>
      <c r="E940" s="118">
        <v>1.2041199826559248</v>
      </c>
      <c r="F940" s="84" t="s">
        <v>4627</v>
      </c>
      <c r="G940" s="84" t="b">
        <v>0</v>
      </c>
      <c r="H940" s="84" t="b">
        <v>0</v>
      </c>
      <c r="I940" s="84" t="b">
        <v>0</v>
      </c>
      <c r="J940" s="84" t="b">
        <v>0</v>
      </c>
      <c r="K940" s="84" t="b">
        <v>0</v>
      </c>
      <c r="L940" s="84" t="b">
        <v>0</v>
      </c>
    </row>
    <row r="941" spans="1:12" ht="15">
      <c r="A941" s="84" t="s">
        <v>951</v>
      </c>
      <c r="B941" s="84" t="s">
        <v>4704</v>
      </c>
      <c r="C941" s="84">
        <v>2</v>
      </c>
      <c r="D941" s="118">
        <v>0</v>
      </c>
      <c r="E941" s="118">
        <v>1.130333768495006</v>
      </c>
      <c r="F941" s="84" t="s">
        <v>4629</v>
      </c>
      <c r="G941" s="84" t="b">
        <v>0</v>
      </c>
      <c r="H941" s="84" t="b">
        <v>0</v>
      </c>
      <c r="I941" s="84" t="b">
        <v>0</v>
      </c>
      <c r="J941" s="84" t="b">
        <v>0</v>
      </c>
      <c r="K941" s="84" t="b">
        <v>0</v>
      </c>
      <c r="L941" s="84" t="b">
        <v>0</v>
      </c>
    </row>
    <row r="942" spans="1:12" ht="15">
      <c r="A942" s="84" t="s">
        <v>6033</v>
      </c>
      <c r="B942" s="84" t="s">
        <v>6034</v>
      </c>
      <c r="C942" s="84">
        <v>2</v>
      </c>
      <c r="D942" s="118">
        <v>0.02709096293164327</v>
      </c>
      <c r="E942" s="118">
        <v>0.6989700043360187</v>
      </c>
      <c r="F942" s="84" t="s">
        <v>4630</v>
      </c>
      <c r="G942" s="84" t="b">
        <v>0</v>
      </c>
      <c r="H942" s="84" t="b">
        <v>0</v>
      </c>
      <c r="I942" s="84" t="b">
        <v>0</v>
      </c>
      <c r="J942" s="84" t="b">
        <v>0</v>
      </c>
      <c r="K942" s="84" t="b">
        <v>0</v>
      </c>
      <c r="L942" s="84" t="b">
        <v>0</v>
      </c>
    </row>
    <row r="943" spans="1:12" ht="15">
      <c r="A943" s="84" t="s">
        <v>6034</v>
      </c>
      <c r="B943" s="84" t="s">
        <v>6035</v>
      </c>
      <c r="C943" s="84">
        <v>2</v>
      </c>
      <c r="D943" s="118">
        <v>0.02709096293164327</v>
      </c>
      <c r="E943" s="118">
        <v>0.6989700043360187</v>
      </c>
      <c r="F943" s="84" t="s">
        <v>4630</v>
      </c>
      <c r="G943" s="84" t="b">
        <v>0</v>
      </c>
      <c r="H943" s="84" t="b">
        <v>0</v>
      </c>
      <c r="I943" s="84" t="b">
        <v>0</v>
      </c>
      <c r="J943" s="84" t="b">
        <v>0</v>
      </c>
      <c r="K943" s="84" t="b">
        <v>0</v>
      </c>
      <c r="L943" s="84" t="b">
        <v>0</v>
      </c>
    </row>
    <row r="944" spans="1:12" ht="15">
      <c r="A944" s="84" t="s">
        <v>6035</v>
      </c>
      <c r="B944" s="84" t="s">
        <v>6036</v>
      </c>
      <c r="C944" s="84">
        <v>2</v>
      </c>
      <c r="D944" s="118">
        <v>0.02709096293164327</v>
      </c>
      <c r="E944" s="118">
        <v>0.6989700043360187</v>
      </c>
      <c r="F944" s="84" t="s">
        <v>4630</v>
      </c>
      <c r="G944" s="84" t="b">
        <v>0</v>
      </c>
      <c r="H944" s="84" t="b">
        <v>0</v>
      </c>
      <c r="I944" s="84" t="b">
        <v>0</v>
      </c>
      <c r="J944" s="84" t="b">
        <v>0</v>
      </c>
      <c r="K944" s="84" t="b">
        <v>0</v>
      </c>
      <c r="L944" s="84" t="b">
        <v>0</v>
      </c>
    </row>
    <row r="945" spans="1:12" ht="15">
      <c r="A945" s="84" t="s">
        <v>6036</v>
      </c>
      <c r="B945" s="84" t="s">
        <v>6037</v>
      </c>
      <c r="C945" s="84">
        <v>2</v>
      </c>
      <c r="D945" s="118">
        <v>0.02709096293164327</v>
      </c>
      <c r="E945" s="118">
        <v>0.6989700043360187</v>
      </c>
      <c r="F945" s="84" t="s">
        <v>4630</v>
      </c>
      <c r="G945" s="84" t="b">
        <v>0</v>
      </c>
      <c r="H945" s="84" t="b">
        <v>0</v>
      </c>
      <c r="I945" s="84" t="b">
        <v>0</v>
      </c>
      <c r="J945" s="84" t="b">
        <v>0</v>
      </c>
      <c r="K945" s="84" t="b">
        <v>0</v>
      </c>
      <c r="L945" s="84" t="b">
        <v>0</v>
      </c>
    </row>
    <row r="946" spans="1:12" ht="15">
      <c r="A946" s="84" t="s">
        <v>5760</v>
      </c>
      <c r="B946" s="84" t="s">
        <v>6051</v>
      </c>
      <c r="C946" s="84">
        <v>2</v>
      </c>
      <c r="D946" s="118">
        <v>0</v>
      </c>
      <c r="E946" s="118">
        <v>1.0791812460476249</v>
      </c>
      <c r="F946" s="84" t="s">
        <v>4634</v>
      </c>
      <c r="G946" s="84" t="b">
        <v>0</v>
      </c>
      <c r="H946" s="84" t="b">
        <v>0</v>
      </c>
      <c r="I946" s="84" t="b">
        <v>0</v>
      </c>
      <c r="J946" s="84" t="b">
        <v>0</v>
      </c>
      <c r="K946" s="84" t="b">
        <v>0</v>
      </c>
      <c r="L946" s="84" t="b">
        <v>0</v>
      </c>
    </row>
    <row r="947" spans="1:12" ht="15">
      <c r="A947" s="84" t="s">
        <v>6051</v>
      </c>
      <c r="B947" s="84" t="s">
        <v>6052</v>
      </c>
      <c r="C947" s="84">
        <v>2</v>
      </c>
      <c r="D947" s="118">
        <v>0</v>
      </c>
      <c r="E947" s="118">
        <v>1.0791812460476249</v>
      </c>
      <c r="F947" s="84" t="s">
        <v>4634</v>
      </c>
      <c r="G947" s="84" t="b">
        <v>0</v>
      </c>
      <c r="H947" s="84" t="b">
        <v>0</v>
      </c>
      <c r="I947" s="84" t="b">
        <v>0</v>
      </c>
      <c r="J947" s="84" t="b">
        <v>0</v>
      </c>
      <c r="K947" s="84" t="b">
        <v>0</v>
      </c>
      <c r="L947" s="84" t="b">
        <v>0</v>
      </c>
    </row>
    <row r="948" spans="1:12" ht="15">
      <c r="A948" s="84" t="s">
        <v>6052</v>
      </c>
      <c r="B948" s="84" t="s">
        <v>6053</v>
      </c>
      <c r="C948" s="84">
        <v>2</v>
      </c>
      <c r="D948" s="118">
        <v>0</v>
      </c>
      <c r="E948" s="118">
        <v>1.0791812460476249</v>
      </c>
      <c r="F948" s="84" t="s">
        <v>4634</v>
      </c>
      <c r="G948" s="84" t="b">
        <v>0</v>
      </c>
      <c r="H948" s="84" t="b">
        <v>0</v>
      </c>
      <c r="I948" s="84" t="b">
        <v>0</v>
      </c>
      <c r="J948" s="84" t="b">
        <v>0</v>
      </c>
      <c r="K948" s="84" t="b">
        <v>0</v>
      </c>
      <c r="L948" s="84" t="b">
        <v>0</v>
      </c>
    </row>
    <row r="949" spans="1:12" ht="15">
      <c r="A949" s="84" t="s">
        <v>6053</v>
      </c>
      <c r="B949" s="84" t="s">
        <v>6054</v>
      </c>
      <c r="C949" s="84">
        <v>2</v>
      </c>
      <c r="D949" s="118">
        <v>0</v>
      </c>
      <c r="E949" s="118">
        <v>1.0791812460476249</v>
      </c>
      <c r="F949" s="84" t="s">
        <v>4634</v>
      </c>
      <c r="G949" s="84" t="b">
        <v>0</v>
      </c>
      <c r="H949" s="84" t="b">
        <v>0</v>
      </c>
      <c r="I949" s="84" t="b">
        <v>0</v>
      </c>
      <c r="J949" s="84" t="b">
        <v>0</v>
      </c>
      <c r="K949" s="84" t="b">
        <v>0</v>
      </c>
      <c r="L949" s="84" t="b">
        <v>0</v>
      </c>
    </row>
    <row r="950" spans="1:12" ht="15">
      <c r="A950" s="84" t="s">
        <v>6054</v>
      </c>
      <c r="B950" s="84" t="s">
        <v>6055</v>
      </c>
      <c r="C950" s="84">
        <v>2</v>
      </c>
      <c r="D950" s="118">
        <v>0</v>
      </c>
      <c r="E950" s="118">
        <v>1.0791812460476249</v>
      </c>
      <c r="F950" s="84" t="s">
        <v>4634</v>
      </c>
      <c r="G950" s="84" t="b">
        <v>0</v>
      </c>
      <c r="H950" s="84" t="b">
        <v>0</v>
      </c>
      <c r="I950" s="84" t="b">
        <v>0</v>
      </c>
      <c r="J950" s="84" t="b">
        <v>0</v>
      </c>
      <c r="K950" s="84" t="b">
        <v>0</v>
      </c>
      <c r="L950" s="84" t="b">
        <v>0</v>
      </c>
    </row>
    <row r="951" spans="1:12" ht="15">
      <c r="A951" s="84" t="s">
        <v>6055</v>
      </c>
      <c r="B951" s="84" t="s">
        <v>6056</v>
      </c>
      <c r="C951" s="84">
        <v>2</v>
      </c>
      <c r="D951" s="118">
        <v>0</v>
      </c>
      <c r="E951" s="118">
        <v>1.0791812460476249</v>
      </c>
      <c r="F951" s="84" t="s">
        <v>4634</v>
      </c>
      <c r="G951" s="84" t="b">
        <v>0</v>
      </c>
      <c r="H951" s="84" t="b">
        <v>0</v>
      </c>
      <c r="I951" s="84" t="b">
        <v>0</v>
      </c>
      <c r="J951" s="84" t="b">
        <v>0</v>
      </c>
      <c r="K951" s="84" t="b">
        <v>0</v>
      </c>
      <c r="L951" s="84" t="b">
        <v>0</v>
      </c>
    </row>
    <row r="952" spans="1:12" ht="15">
      <c r="A952" s="84" t="s">
        <v>6056</v>
      </c>
      <c r="B952" s="84" t="s">
        <v>951</v>
      </c>
      <c r="C952" s="84">
        <v>2</v>
      </c>
      <c r="D952" s="118">
        <v>0</v>
      </c>
      <c r="E952" s="118">
        <v>1.0791812460476249</v>
      </c>
      <c r="F952" s="84" t="s">
        <v>4634</v>
      </c>
      <c r="G952" s="84" t="b">
        <v>0</v>
      </c>
      <c r="H952" s="84" t="b">
        <v>0</v>
      </c>
      <c r="I952" s="84" t="b">
        <v>0</v>
      </c>
      <c r="J952" s="84" t="b">
        <v>0</v>
      </c>
      <c r="K952" s="84" t="b">
        <v>0</v>
      </c>
      <c r="L952" s="84" t="b">
        <v>0</v>
      </c>
    </row>
    <row r="953" spans="1:12" ht="15">
      <c r="A953" s="84" t="s">
        <v>951</v>
      </c>
      <c r="B953" s="84" t="s">
        <v>4740</v>
      </c>
      <c r="C953" s="84">
        <v>2</v>
      </c>
      <c r="D953" s="118">
        <v>0</v>
      </c>
      <c r="E953" s="118">
        <v>1.0791812460476249</v>
      </c>
      <c r="F953" s="84" t="s">
        <v>4634</v>
      </c>
      <c r="G953" s="84" t="b">
        <v>0</v>
      </c>
      <c r="H953" s="84" t="b">
        <v>0</v>
      </c>
      <c r="I953" s="84" t="b">
        <v>0</v>
      </c>
      <c r="J953" s="84" t="b">
        <v>0</v>
      </c>
      <c r="K953" s="84" t="b">
        <v>0</v>
      </c>
      <c r="L953" s="84" t="b">
        <v>0</v>
      </c>
    </row>
    <row r="954" spans="1:12" ht="15">
      <c r="A954" s="84" t="s">
        <v>4740</v>
      </c>
      <c r="B954" s="84" t="s">
        <v>5763</v>
      </c>
      <c r="C954" s="84">
        <v>2</v>
      </c>
      <c r="D954" s="118">
        <v>0</v>
      </c>
      <c r="E954" s="118">
        <v>1.0791812460476249</v>
      </c>
      <c r="F954" s="84" t="s">
        <v>4634</v>
      </c>
      <c r="G954" s="84" t="b">
        <v>0</v>
      </c>
      <c r="H954" s="84" t="b">
        <v>0</v>
      </c>
      <c r="I954" s="84" t="b">
        <v>0</v>
      </c>
      <c r="J954" s="84" t="b">
        <v>0</v>
      </c>
      <c r="K954" s="84" t="b">
        <v>0</v>
      </c>
      <c r="L954" s="84" t="b">
        <v>0</v>
      </c>
    </row>
    <row r="955" spans="1:12" ht="15">
      <c r="A955" s="84" t="s">
        <v>4741</v>
      </c>
      <c r="B955" s="84" t="s">
        <v>951</v>
      </c>
      <c r="C955" s="84">
        <v>15</v>
      </c>
      <c r="D955" s="118">
        <v>0</v>
      </c>
      <c r="E955" s="118">
        <v>0.539912084579118</v>
      </c>
      <c r="F955" s="84" t="s">
        <v>4638</v>
      </c>
      <c r="G955" s="84" t="b">
        <v>0</v>
      </c>
      <c r="H955" s="84" t="b">
        <v>0</v>
      </c>
      <c r="I955" s="84" t="b">
        <v>0</v>
      </c>
      <c r="J955" s="84" t="b">
        <v>0</v>
      </c>
      <c r="K955" s="84" t="b">
        <v>0</v>
      </c>
      <c r="L955" s="84" t="b">
        <v>0</v>
      </c>
    </row>
    <row r="956" spans="1:12" ht="15">
      <c r="A956" s="84" t="s">
        <v>951</v>
      </c>
      <c r="B956" s="84" t="s">
        <v>4746</v>
      </c>
      <c r="C956" s="84">
        <v>9</v>
      </c>
      <c r="D956" s="118">
        <v>0.017569509835542178</v>
      </c>
      <c r="E956" s="118">
        <v>0.539912084579118</v>
      </c>
      <c r="F956" s="84" t="s">
        <v>4638</v>
      </c>
      <c r="G956" s="84" t="b">
        <v>0</v>
      </c>
      <c r="H956" s="84" t="b">
        <v>0</v>
      </c>
      <c r="I956" s="84" t="b">
        <v>0</v>
      </c>
      <c r="J956" s="84" t="b">
        <v>0</v>
      </c>
      <c r="K956" s="84" t="b">
        <v>0</v>
      </c>
      <c r="L956" s="84" t="b">
        <v>0</v>
      </c>
    </row>
    <row r="957" spans="1:12" ht="15">
      <c r="A957" s="84" t="s">
        <v>4746</v>
      </c>
      <c r="B957" s="84" t="s">
        <v>5564</v>
      </c>
      <c r="C957" s="84">
        <v>9</v>
      </c>
      <c r="D957" s="118">
        <v>0.017569509835542178</v>
      </c>
      <c r="E957" s="118">
        <v>0.7617608341954744</v>
      </c>
      <c r="F957" s="84" t="s">
        <v>4638</v>
      </c>
      <c r="G957" s="84" t="b">
        <v>0</v>
      </c>
      <c r="H957" s="84" t="b">
        <v>0</v>
      </c>
      <c r="I957" s="84" t="b">
        <v>0</v>
      </c>
      <c r="J957" s="84" t="b">
        <v>0</v>
      </c>
      <c r="K957" s="84" t="b">
        <v>0</v>
      </c>
      <c r="L957" s="84" t="b">
        <v>0</v>
      </c>
    </row>
    <row r="958" spans="1:12" ht="15">
      <c r="A958" s="84" t="s">
        <v>5564</v>
      </c>
      <c r="B958" s="84" t="s">
        <v>5628</v>
      </c>
      <c r="C958" s="84">
        <v>5</v>
      </c>
      <c r="D958" s="118">
        <v>0.02970400325871922</v>
      </c>
      <c r="E958" s="118">
        <v>0.7617608341954742</v>
      </c>
      <c r="F958" s="84" t="s">
        <v>4638</v>
      </c>
      <c r="G958" s="84" t="b">
        <v>0</v>
      </c>
      <c r="H958" s="84" t="b">
        <v>0</v>
      </c>
      <c r="I958" s="84" t="b">
        <v>0</v>
      </c>
      <c r="J958" s="84" t="b">
        <v>0</v>
      </c>
      <c r="K958" s="84" t="b">
        <v>0</v>
      </c>
      <c r="L958" s="84" t="b">
        <v>0</v>
      </c>
    </row>
    <row r="959" spans="1:12" ht="15">
      <c r="A959" s="84" t="s">
        <v>5564</v>
      </c>
      <c r="B959" s="84" t="s">
        <v>5793</v>
      </c>
      <c r="C959" s="84">
        <v>3</v>
      </c>
      <c r="D959" s="118">
        <v>0.028221562093498236</v>
      </c>
      <c r="E959" s="118">
        <v>0.7617608341954742</v>
      </c>
      <c r="F959" s="84" t="s">
        <v>4638</v>
      </c>
      <c r="G959" s="84" t="b">
        <v>0</v>
      </c>
      <c r="H959" s="84" t="b">
        <v>0</v>
      </c>
      <c r="I959" s="84" t="b">
        <v>0</v>
      </c>
      <c r="J959" s="84" t="b">
        <v>0</v>
      </c>
      <c r="K959" s="84" t="b">
        <v>0</v>
      </c>
      <c r="L959" s="84" t="b">
        <v>0</v>
      </c>
    </row>
    <row r="960" spans="1:12" ht="15">
      <c r="A960" s="84" t="s">
        <v>951</v>
      </c>
      <c r="B960" s="84" t="s">
        <v>4741</v>
      </c>
      <c r="C960" s="84">
        <v>3</v>
      </c>
      <c r="D960" s="118">
        <v>0.028221562093498236</v>
      </c>
      <c r="E960" s="118">
        <v>0.414973347970818</v>
      </c>
      <c r="F960" s="84" t="s">
        <v>4638</v>
      </c>
      <c r="G960" s="84" t="b">
        <v>0</v>
      </c>
      <c r="H960" s="84" t="b">
        <v>0</v>
      </c>
      <c r="I960" s="84" t="b">
        <v>0</v>
      </c>
      <c r="J960" s="84" t="b">
        <v>0</v>
      </c>
      <c r="K960" s="84" t="b">
        <v>0</v>
      </c>
      <c r="L960" s="84" t="b">
        <v>0</v>
      </c>
    </row>
    <row r="961" spans="1:12" ht="15">
      <c r="A961" s="84" t="s">
        <v>951</v>
      </c>
      <c r="B961" s="84" t="s">
        <v>5689</v>
      </c>
      <c r="C961" s="84">
        <v>3</v>
      </c>
      <c r="D961" s="118">
        <v>0.028221562093498236</v>
      </c>
      <c r="E961" s="118">
        <v>0.539912084579118</v>
      </c>
      <c r="F961" s="84" t="s">
        <v>4638</v>
      </c>
      <c r="G961" s="84" t="b">
        <v>0</v>
      </c>
      <c r="H961" s="84" t="b">
        <v>0</v>
      </c>
      <c r="I961" s="84" t="b">
        <v>0</v>
      </c>
      <c r="J961" s="84" t="b">
        <v>0</v>
      </c>
      <c r="K961" s="84" t="b">
        <v>0</v>
      </c>
      <c r="L961" s="84" t="b">
        <v>0</v>
      </c>
    </row>
    <row r="962" spans="1:12" ht="15">
      <c r="A962" s="84" t="s">
        <v>5689</v>
      </c>
      <c r="B962" s="84" t="s">
        <v>5792</v>
      </c>
      <c r="C962" s="84">
        <v>3</v>
      </c>
      <c r="D962" s="118">
        <v>0.028221562093498236</v>
      </c>
      <c r="E962" s="118">
        <v>1.2388820889151366</v>
      </c>
      <c r="F962" s="84" t="s">
        <v>4638</v>
      </c>
      <c r="G962" s="84" t="b">
        <v>0</v>
      </c>
      <c r="H962" s="84" t="b">
        <v>0</v>
      </c>
      <c r="I962" s="84" t="b">
        <v>0</v>
      </c>
      <c r="J962" s="84" t="b">
        <v>0</v>
      </c>
      <c r="K962" s="84" t="b">
        <v>0</v>
      </c>
      <c r="L96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6085</v>
      </c>
      <c r="B2" s="122" t="s">
        <v>6086</v>
      </c>
      <c r="C2" s="119" t="s">
        <v>6087</v>
      </c>
    </row>
    <row r="3" spans="1:3" ht="15">
      <c r="A3" s="121" t="s">
        <v>4553</v>
      </c>
      <c r="B3" s="121" t="s">
        <v>4553</v>
      </c>
      <c r="C3" s="34">
        <v>84</v>
      </c>
    </row>
    <row r="4" spans="1:3" ht="15">
      <c r="A4" s="121" t="s">
        <v>4554</v>
      </c>
      <c r="B4" s="121" t="s">
        <v>4554</v>
      </c>
      <c r="C4" s="34">
        <v>39</v>
      </c>
    </row>
    <row r="5" spans="1:3" ht="15">
      <c r="A5" s="121" t="s">
        <v>4555</v>
      </c>
      <c r="B5" s="121" t="s">
        <v>4555</v>
      </c>
      <c r="C5" s="34">
        <v>31</v>
      </c>
    </row>
    <row r="6" spans="1:3" ht="15">
      <c r="A6" s="121" t="s">
        <v>4556</v>
      </c>
      <c r="B6" s="121" t="s">
        <v>4556</v>
      </c>
      <c r="C6" s="34">
        <v>38</v>
      </c>
    </row>
    <row r="7" spans="1:3" ht="15">
      <c r="A7" s="121" t="s">
        <v>4557</v>
      </c>
      <c r="B7" s="121" t="s">
        <v>4557</v>
      </c>
      <c r="C7" s="34">
        <v>30</v>
      </c>
    </row>
    <row r="8" spans="1:3" ht="15">
      <c r="A8" s="121" t="s">
        <v>4558</v>
      </c>
      <c r="B8" s="121" t="s">
        <v>4558</v>
      </c>
      <c r="C8" s="34">
        <v>10</v>
      </c>
    </row>
    <row r="9" spans="1:3" ht="15">
      <c r="A9" s="121" t="s">
        <v>4559</v>
      </c>
      <c r="B9" s="121" t="s">
        <v>4559</v>
      </c>
      <c r="C9" s="34">
        <v>17</v>
      </c>
    </row>
    <row r="10" spans="1:3" ht="15">
      <c r="A10" s="121" t="s">
        <v>4560</v>
      </c>
      <c r="B10" s="121" t="s">
        <v>4560</v>
      </c>
      <c r="C10" s="34">
        <v>13</v>
      </c>
    </row>
    <row r="11" spans="1:3" ht="15">
      <c r="A11" s="121" t="s">
        <v>4561</v>
      </c>
      <c r="B11" s="121" t="s">
        <v>4561</v>
      </c>
      <c r="C11" s="34">
        <v>6</v>
      </c>
    </row>
    <row r="12" spans="1:3" ht="15">
      <c r="A12" s="121" t="s">
        <v>4562</v>
      </c>
      <c r="B12" s="121" t="s">
        <v>4562</v>
      </c>
      <c r="C12" s="34">
        <v>6</v>
      </c>
    </row>
    <row r="13" spans="1:3" ht="15">
      <c r="A13" s="121" t="s">
        <v>4563</v>
      </c>
      <c r="B13" s="121" t="s">
        <v>4563</v>
      </c>
      <c r="C13" s="34">
        <v>7</v>
      </c>
    </row>
    <row r="14" spans="1:3" ht="15">
      <c r="A14" s="121" t="s">
        <v>4564</v>
      </c>
      <c r="B14" s="121" t="s">
        <v>4564</v>
      </c>
      <c r="C14" s="34">
        <v>5</v>
      </c>
    </row>
    <row r="15" spans="1:3" ht="15">
      <c r="A15" s="121" t="s">
        <v>4565</v>
      </c>
      <c r="B15" s="121" t="s">
        <v>4565</v>
      </c>
      <c r="C15" s="34">
        <v>8</v>
      </c>
    </row>
    <row r="16" spans="1:3" ht="15">
      <c r="A16" s="121" t="s">
        <v>4566</v>
      </c>
      <c r="B16" s="121" t="s">
        <v>4566</v>
      </c>
      <c r="C16" s="34">
        <v>5</v>
      </c>
    </row>
    <row r="17" spans="1:3" ht="15">
      <c r="A17" s="121" t="s">
        <v>4567</v>
      </c>
      <c r="B17" s="121" t="s">
        <v>4567</v>
      </c>
      <c r="C17" s="34">
        <v>8</v>
      </c>
    </row>
    <row r="18" spans="1:3" ht="15">
      <c r="A18" s="121" t="s">
        <v>4568</v>
      </c>
      <c r="B18" s="121" t="s">
        <v>4568</v>
      </c>
      <c r="C18" s="34">
        <v>5</v>
      </c>
    </row>
    <row r="19" spans="1:3" ht="15">
      <c r="A19" s="121" t="s">
        <v>4569</v>
      </c>
      <c r="B19" s="121" t="s">
        <v>4569</v>
      </c>
      <c r="C19" s="34">
        <v>4</v>
      </c>
    </row>
    <row r="20" spans="1:3" ht="15">
      <c r="A20" s="121" t="s">
        <v>4570</v>
      </c>
      <c r="B20" s="121" t="s">
        <v>4570</v>
      </c>
      <c r="C20" s="34">
        <v>6</v>
      </c>
    </row>
    <row r="21" spans="1:3" ht="15">
      <c r="A21" s="121" t="s">
        <v>4571</v>
      </c>
      <c r="B21" s="121" t="s">
        <v>4571</v>
      </c>
      <c r="C21" s="34">
        <v>4</v>
      </c>
    </row>
    <row r="22" spans="1:3" ht="15">
      <c r="A22" s="121" t="s">
        <v>4572</v>
      </c>
      <c r="B22" s="121" t="s">
        <v>4572</v>
      </c>
      <c r="C22" s="34">
        <v>5</v>
      </c>
    </row>
    <row r="23" spans="1:3" ht="15">
      <c r="A23" s="121" t="s">
        <v>4573</v>
      </c>
      <c r="B23" s="121" t="s">
        <v>4573</v>
      </c>
      <c r="C23" s="34">
        <v>5</v>
      </c>
    </row>
    <row r="24" spans="1:3" ht="15">
      <c r="A24" s="121" t="s">
        <v>4574</v>
      </c>
      <c r="B24" s="121" t="s">
        <v>4574</v>
      </c>
      <c r="C24" s="34">
        <v>3</v>
      </c>
    </row>
    <row r="25" spans="1:3" ht="15">
      <c r="A25" s="121" t="s">
        <v>4575</v>
      </c>
      <c r="B25" s="121" t="s">
        <v>4575</v>
      </c>
      <c r="C25" s="34">
        <v>3</v>
      </c>
    </row>
    <row r="26" spans="1:3" ht="15">
      <c r="A26" s="121" t="s">
        <v>4576</v>
      </c>
      <c r="B26" s="121" t="s">
        <v>4576</v>
      </c>
      <c r="C26" s="34">
        <v>3</v>
      </c>
    </row>
    <row r="27" spans="1:3" ht="15">
      <c r="A27" s="121" t="s">
        <v>4577</v>
      </c>
      <c r="B27" s="121" t="s">
        <v>4577</v>
      </c>
      <c r="C27" s="34">
        <v>3</v>
      </c>
    </row>
    <row r="28" spans="1:3" ht="15">
      <c r="A28" s="121" t="s">
        <v>4578</v>
      </c>
      <c r="B28" s="121" t="s">
        <v>4578</v>
      </c>
      <c r="C28" s="34">
        <v>3</v>
      </c>
    </row>
    <row r="29" spans="1:3" ht="15">
      <c r="A29" s="121" t="s">
        <v>4579</v>
      </c>
      <c r="B29" s="121" t="s">
        <v>4579</v>
      </c>
      <c r="C29" s="34">
        <v>2</v>
      </c>
    </row>
    <row r="30" spans="1:3" ht="15">
      <c r="A30" s="121" t="s">
        <v>4580</v>
      </c>
      <c r="B30" s="121" t="s">
        <v>4580</v>
      </c>
      <c r="C30" s="34">
        <v>4</v>
      </c>
    </row>
    <row r="31" spans="1:3" ht="15">
      <c r="A31" s="121" t="s">
        <v>4581</v>
      </c>
      <c r="B31" s="121" t="s">
        <v>4581</v>
      </c>
      <c r="C31" s="34">
        <v>2</v>
      </c>
    </row>
    <row r="32" spans="1:3" ht="15">
      <c r="A32" s="121" t="s">
        <v>4582</v>
      </c>
      <c r="B32" s="121" t="s">
        <v>4582</v>
      </c>
      <c r="C32" s="34">
        <v>2</v>
      </c>
    </row>
    <row r="33" spans="1:3" ht="15">
      <c r="A33" s="121" t="s">
        <v>4583</v>
      </c>
      <c r="B33" s="121" t="s">
        <v>4583</v>
      </c>
      <c r="C33" s="34">
        <v>2</v>
      </c>
    </row>
    <row r="34" spans="1:3" ht="15">
      <c r="A34" s="121" t="s">
        <v>4584</v>
      </c>
      <c r="B34" s="121" t="s">
        <v>4584</v>
      </c>
      <c r="C34" s="34">
        <v>3</v>
      </c>
    </row>
    <row r="35" spans="1:3" ht="15">
      <c r="A35" s="121" t="s">
        <v>4585</v>
      </c>
      <c r="B35" s="121" t="s">
        <v>4585</v>
      </c>
      <c r="C35" s="34">
        <v>8</v>
      </c>
    </row>
    <row r="36" spans="1:3" ht="15">
      <c r="A36" s="121" t="s">
        <v>4586</v>
      </c>
      <c r="B36" s="121" t="s">
        <v>4586</v>
      </c>
      <c r="C36" s="34">
        <v>2</v>
      </c>
    </row>
    <row r="37" spans="1:3" ht="15">
      <c r="A37" s="121" t="s">
        <v>4587</v>
      </c>
      <c r="B37" s="121" t="s">
        <v>4587</v>
      </c>
      <c r="C37" s="34">
        <v>3</v>
      </c>
    </row>
    <row r="38" spans="1:3" ht="15">
      <c r="A38" s="121" t="s">
        <v>4588</v>
      </c>
      <c r="B38" s="121" t="s">
        <v>4588</v>
      </c>
      <c r="C38" s="34">
        <v>2</v>
      </c>
    </row>
    <row r="39" spans="1:3" ht="15">
      <c r="A39" s="121" t="s">
        <v>4589</v>
      </c>
      <c r="B39" s="121" t="s">
        <v>4589</v>
      </c>
      <c r="C39" s="34">
        <v>2</v>
      </c>
    </row>
    <row r="40" spans="1:3" ht="15">
      <c r="A40" s="121" t="s">
        <v>4590</v>
      </c>
      <c r="B40" s="121" t="s">
        <v>4590</v>
      </c>
      <c r="C40" s="34">
        <v>2</v>
      </c>
    </row>
    <row r="41" spans="1:3" ht="15">
      <c r="A41" s="121" t="s">
        <v>4591</v>
      </c>
      <c r="B41" s="121" t="s">
        <v>4591</v>
      </c>
      <c r="C41" s="34">
        <v>2</v>
      </c>
    </row>
    <row r="42" spans="1:3" ht="15">
      <c r="A42" s="121" t="s">
        <v>4592</v>
      </c>
      <c r="B42" s="121" t="s">
        <v>4592</v>
      </c>
      <c r="C42" s="34">
        <v>2</v>
      </c>
    </row>
    <row r="43" spans="1:3" ht="15">
      <c r="A43" s="121" t="s">
        <v>4593</v>
      </c>
      <c r="B43" s="121" t="s">
        <v>4593</v>
      </c>
      <c r="C43" s="34">
        <v>2</v>
      </c>
    </row>
    <row r="44" spans="1:3" ht="15">
      <c r="A44" s="121" t="s">
        <v>4594</v>
      </c>
      <c r="B44" s="121" t="s">
        <v>4594</v>
      </c>
      <c r="C44" s="34">
        <v>1</v>
      </c>
    </row>
    <row r="45" spans="1:3" ht="15">
      <c r="A45" s="121" t="s">
        <v>4595</v>
      </c>
      <c r="B45" s="121" t="s">
        <v>4595</v>
      </c>
      <c r="C45" s="34">
        <v>1</v>
      </c>
    </row>
    <row r="46" spans="1:3" ht="15">
      <c r="A46" s="121" t="s">
        <v>4596</v>
      </c>
      <c r="B46" s="121" t="s">
        <v>4596</v>
      </c>
      <c r="C46" s="34">
        <v>1</v>
      </c>
    </row>
    <row r="47" spans="1:3" ht="15">
      <c r="A47" s="121" t="s">
        <v>4597</v>
      </c>
      <c r="B47" s="121" t="s">
        <v>4597</v>
      </c>
      <c r="C47" s="34">
        <v>1</v>
      </c>
    </row>
    <row r="48" spans="1:3" ht="15">
      <c r="A48" s="121" t="s">
        <v>4598</v>
      </c>
      <c r="B48" s="121" t="s">
        <v>4598</v>
      </c>
      <c r="C48" s="34">
        <v>1</v>
      </c>
    </row>
    <row r="49" spans="1:3" ht="15">
      <c r="A49" s="121" t="s">
        <v>4599</v>
      </c>
      <c r="B49" s="121" t="s">
        <v>4599</v>
      </c>
      <c r="C49" s="34">
        <v>1</v>
      </c>
    </row>
    <row r="50" spans="1:3" ht="15">
      <c r="A50" s="121" t="s">
        <v>4600</v>
      </c>
      <c r="B50" s="121" t="s">
        <v>4600</v>
      </c>
      <c r="C50" s="34">
        <v>3</v>
      </c>
    </row>
    <row r="51" spans="1:3" ht="15">
      <c r="A51" s="121" t="s">
        <v>4601</v>
      </c>
      <c r="B51" s="121" t="s">
        <v>4601</v>
      </c>
      <c r="C51" s="34">
        <v>1</v>
      </c>
    </row>
    <row r="52" spans="1:3" ht="15">
      <c r="A52" s="121" t="s">
        <v>4602</v>
      </c>
      <c r="B52" s="121" t="s">
        <v>4602</v>
      </c>
      <c r="C52" s="34">
        <v>2</v>
      </c>
    </row>
    <row r="53" spans="1:3" ht="15">
      <c r="A53" s="121" t="s">
        <v>4603</v>
      </c>
      <c r="B53" s="121" t="s">
        <v>4603</v>
      </c>
      <c r="C53" s="34">
        <v>1</v>
      </c>
    </row>
    <row r="54" spans="1:3" ht="15">
      <c r="A54" s="121" t="s">
        <v>4604</v>
      </c>
      <c r="B54" s="121" t="s">
        <v>4604</v>
      </c>
      <c r="C54" s="34">
        <v>1</v>
      </c>
    </row>
    <row r="55" spans="1:3" ht="15">
      <c r="A55" s="121" t="s">
        <v>4605</v>
      </c>
      <c r="B55" s="121" t="s">
        <v>4605</v>
      </c>
      <c r="C55" s="34">
        <v>2</v>
      </c>
    </row>
    <row r="56" spans="1:3" ht="15">
      <c r="A56" s="121" t="s">
        <v>4606</v>
      </c>
      <c r="B56" s="121" t="s">
        <v>4606</v>
      </c>
      <c r="C56" s="34">
        <v>1</v>
      </c>
    </row>
    <row r="57" spans="1:3" ht="15">
      <c r="A57" s="121" t="s">
        <v>4607</v>
      </c>
      <c r="B57" s="121" t="s">
        <v>4607</v>
      </c>
      <c r="C57" s="34">
        <v>1</v>
      </c>
    </row>
    <row r="58" spans="1:3" ht="15">
      <c r="A58" s="121" t="s">
        <v>4608</v>
      </c>
      <c r="B58" s="121" t="s">
        <v>4608</v>
      </c>
      <c r="C58" s="34">
        <v>1</v>
      </c>
    </row>
    <row r="59" spans="1:3" ht="15">
      <c r="A59" s="121" t="s">
        <v>4609</v>
      </c>
      <c r="B59" s="121" t="s">
        <v>4609</v>
      </c>
      <c r="C59" s="34">
        <v>1</v>
      </c>
    </row>
    <row r="60" spans="1:3" ht="15">
      <c r="A60" s="121" t="s">
        <v>4610</v>
      </c>
      <c r="B60" s="121" t="s">
        <v>4610</v>
      </c>
      <c r="C60" s="34">
        <v>1</v>
      </c>
    </row>
    <row r="61" spans="1:3" ht="15">
      <c r="A61" s="121" t="s">
        <v>4611</v>
      </c>
      <c r="B61" s="121" t="s">
        <v>4611</v>
      </c>
      <c r="C61" s="34">
        <v>2</v>
      </c>
    </row>
    <row r="62" spans="1:3" ht="15">
      <c r="A62" s="121" t="s">
        <v>4612</v>
      </c>
      <c r="B62" s="121" t="s">
        <v>4612</v>
      </c>
      <c r="C62" s="34">
        <v>1</v>
      </c>
    </row>
    <row r="63" spans="1:3" ht="15">
      <c r="A63" s="121" t="s">
        <v>4613</v>
      </c>
      <c r="B63" s="121" t="s">
        <v>4613</v>
      </c>
      <c r="C63" s="34">
        <v>1</v>
      </c>
    </row>
    <row r="64" spans="1:3" ht="15">
      <c r="A64" s="121" t="s">
        <v>4614</v>
      </c>
      <c r="B64" s="121" t="s">
        <v>4614</v>
      </c>
      <c r="C64" s="34">
        <v>1</v>
      </c>
    </row>
    <row r="65" spans="1:3" ht="15">
      <c r="A65" s="121" t="s">
        <v>4615</v>
      </c>
      <c r="B65" s="121" t="s">
        <v>4615</v>
      </c>
      <c r="C65" s="34">
        <v>1</v>
      </c>
    </row>
    <row r="66" spans="1:3" ht="15">
      <c r="A66" s="121" t="s">
        <v>4616</v>
      </c>
      <c r="B66" s="121" t="s">
        <v>4616</v>
      </c>
      <c r="C66" s="34">
        <v>1</v>
      </c>
    </row>
    <row r="67" spans="1:3" ht="15">
      <c r="A67" s="121" t="s">
        <v>4617</v>
      </c>
      <c r="B67" s="121" t="s">
        <v>4617</v>
      </c>
      <c r="C67" s="34">
        <v>1</v>
      </c>
    </row>
    <row r="68" spans="1:3" ht="15">
      <c r="A68" s="121" t="s">
        <v>4618</v>
      </c>
      <c r="B68" s="121" t="s">
        <v>4618</v>
      </c>
      <c r="C68" s="34">
        <v>1</v>
      </c>
    </row>
    <row r="69" spans="1:3" ht="15">
      <c r="A69" s="121" t="s">
        <v>4619</v>
      </c>
      <c r="B69" s="121" t="s">
        <v>4619</v>
      </c>
      <c r="C69" s="34">
        <v>1</v>
      </c>
    </row>
    <row r="70" spans="1:3" ht="15">
      <c r="A70" s="121" t="s">
        <v>4620</v>
      </c>
      <c r="B70" s="121" t="s">
        <v>4620</v>
      </c>
      <c r="C70" s="34">
        <v>2</v>
      </c>
    </row>
    <row r="71" spans="1:3" ht="15">
      <c r="A71" s="121" t="s">
        <v>4621</v>
      </c>
      <c r="B71" s="121" t="s">
        <v>4621</v>
      </c>
      <c r="C71" s="34">
        <v>1</v>
      </c>
    </row>
    <row r="72" spans="1:3" ht="15">
      <c r="A72" s="121" t="s">
        <v>4622</v>
      </c>
      <c r="B72" s="121" t="s">
        <v>4622</v>
      </c>
      <c r="C72" s="34">
        <v>1</v>
      </c>
    </row>
    <row r="73" spans="1:3" ht="15">
      <c r="A73" s="121" t="s">
        <v>4623</v>
      </c>
      <c r="B73" s="121" t="s">
        <v>4623</v>
      </c>
      <c r="C73" s="34">
        <v>1</v>
      </c>
    </row>
    <row r="74" spans="1:3" ht="15">
      <c r="A74" s="121" t="s">
        <v>4624</v>
      </c>
      <c r="B74" s="121" t="s">
        <v>4624</v>
      </c>
      <c r="C74" s="34">
        <v>1</v>
      </c>
    </row>
    <row r="75" spans="1:3" ht="15">
      <c r="A75" s="121" t="s">
        <v>4625</v>
      </c>
      <c r="B75" s="121" t="s">
        <v>4625</v>
      </c>
      <c r="C75" s="34">
        <v>1</v>
      </c>
    </row>
    <row r="76" spans="1:3" ht="15">
      <c r="A76" s="121" t="s">
        <v>4626</v>
      </c>
      <c r="B76" s="121" t="s">
        <v>4626</v>
      </c>
      <c r="C76" s="34">
        <v>1</v>
      </c>
    </row>
    <row r="77" spans="1:3" ht="15">
      <c r="A77" s="121" t="s">
        <v>4627</v>
      </c>
      <c r="B77" s="121" t="s">
        <v>4627</v>
      </c>
      <c r="C77" s="34">
        <v>2</v>
      </c>
    </row>
    <row r="78" spans="1:3" ht="15">
      <c r="A78" s="121" t="s">
        <v>4628</v>
      </c>
      <c r="B78" s="121" t="s">
        <v>4628</v>
      </c>
      <c r="C78" s="34">
        <v>1</v>
      </c>
    </row>
    <row r="79" spans="1:3" ht="15">
      <c r="A79" s="121" t="s">
        <v>4629</v>
      </c>
      <c r="B79" s="121" t="s">
        <v>4629</v>
      </c>
      <c r="C79" s="34">
        <v>2</v>
      </c>
    </row>
    <row r="80" spans="1:3" ht="15">
      <c r="A80" s="121" t="s">
        <v>4630</v>
      </c>
      <c r="B80" s="121" t="s">
        <v>4630</v>
      </c>
      <c r="C80" s="34">
        <v>3</v>
      </c>
    </row>
    <row r="81" spans="1:3" ht="15">
      <c r="A81" s="121" t="s">
        <v>4631</v>
      </c>
      <c r="B81" s="121" t="s">
        <v>4631</v>
      </c>
      <c r="C81" s="34">
        <v>1</v>
      </c>
    </row>
    <row r="82" spans="1:3" ht="15">
      <c r="A82" s="121" t="s">
        <v>4632</v>
      </c>
      <c r="B82" s="121" t="s">
        <v>4632</v>
      </c>
      <c r="C82" s="34">
        <v>1</v>
      </c>
    </row>
    <row r="83" spans="1:3" ht="15">
      <c r="A83" s="121" t="s">
        <v>4633</v>
      </c>
      <c r="B83" s="121" t="s">
        <v>4633</v>
      </c>
      <c r="C83" s="34">
        <v>1</v>
      </c>
    </row>
    <row r="84" spans="1:3" ht="15">
      <c r="A84" s="121" t="s">
        <v>4634</v>
      </c>
      <c r="B84" s="121" t="s">
        <v>4634</v>
      </c>
      <c r="C84" s="34">
        <v>2</v>
      </c>
    </row>
    <row r="85" spans="1:3" ht="15">
      <c r="A85" s="121" t="s">
        <v>4635</v>
      </c>
      <c r="B85" s="121" t="s">
        <v>4635</v>
      </c>
      <c r="C85" s="34">
        <v>1</v>
      </c>
    </row>
    <row r="86" spans="1:3" ht="15">
      <c r="A86" s="121" t="s">
        <v>4636</v>
      </c>
      <c r="B86" s="121" t="s">
        <v>4636</v>
      </c>
      <c r="C86" s="34">
        <v>1</v>
      </c>
    </row>
    <row r="87" spans="1:3" ht="15">
      <c r="A87" s="121" t="s">
        <v>4637</v>
      </c>
      <c r="B87" s="121" t="s">
        <v>4637</v>
      </c>
      <c r="C87" s="34">
        <v>1</v>
      </c>
    </row>
    <row r="88" spans="1:3" ht="15">
      <c r="A88" s="121" t="s">
        <v>4638</v>
      </c>
      <c r="B88" s="121" t="s">
        <v>4638</v>
      </c>
      <c r="C88" s="34">
        <v>12</v>
      </c>
    </row>
    <row r="89" spans="1:3" ht="15">
      <c r="A89" s="121" t="s">
        <v>4639</v>
      </c>
      <c r="B89" s="121" t="s">
        <v>4639</v>
      </c>
      <c r="C8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6102</v>
      </c>
      <c r="B1" s="13" t="s">
        <v>17</v>
      </c>
    </row>
    <row r="2" spans="1:2" ht="15">
      <c r="A2" s="78" t="s">
        <v>6103</v>
      </c>
      <c r="B2" s="78" t="s">
        <v>6109</v>
      </c>
    </row>
    <row r="3" spans="1:2" ht="15">
      <c r="A3" s="78" t="s">
        <v>6104</v>
      </c>
      <c r="B3" s="78" t="s">
        <v>6110</v>
      </c>
    </row>
    <row r="4" spans="1:2" ht="15">
      <c r="A4" s="78" t="s">
        <v>6105</v>
      </c>
      <c r="B4" s="78" t="s">
        <v>6111</v>
      </c>
    </row>
    <row r="5" spans="1:2" ht="15">
      <c r="A5" s="78" t="s">
        <v>6106</v>
      </c>
      <c r="B5" s="78" t="s">
        <v>6112</v>
      </c>
    </row>
    <row r="6" spans="1:2" ht="15">
      <c r="A6" s="78" t="s">
        <v>6107</v>
      </c>
      <c r="B6" s="78" t="s">
        <v>6113</v>
      </c>
    </row>
    <row r="7" spans="1:2" ht="15">
      <c r="A7" s="78" t="s">
        <v>6108</v>
      </c>
      <c r="B7" s="78" t="s">
        <v>6110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4552</v>
      </c>
      <c r="BB2" s="13" t="s">
        <v>4653</v>
      </c>
      <c r="BC2" s="13" t="s">
        <v>4654</v>
      </c>
      <c r="BD2" s="119" t="s">
        <v>6074</v>
      </c>
      <c r="BE2" s="119" t="s">
        <v>6075</v>
      </c>
      <c r="BF2" s="119" t="s">
        <v>6076</v>
      </c>
      <c r="BG2" s="119" t="s">
        <v>6077</v>
      </c>
      <c r="BH2" s="119" t="s">
        <v>6078</v>
      </c>
      <c r="BI2" s="119" t="s">
        <v>6079</v>
      </c>
      <c r="BJ2" s="119" t="s">
        <v>6080</v>
      </c>
      <c r="BK2" s="119" t="s">
        <v>6081</v>
      </c>
      <c r="BL2" s="119" t="s">
        <v>6082</v>
      </c>
    </row>
    <row r="3" spans="1:64" ht="15" customHeight="1">
      <c r="A3" s="64" t="s">
        <v>212</v>
      </c>
      <c r="B3" s="64" t="s">
        <v>438</v>
      </c>
      <c r="C3" s="65"/>
      <c r="D3" s="66"/>
      <c r="E3" s="67"/>
      <c r="F3" s="68"/>
      <c r="G3" s="65"/>
      <c r="H3" s="69"/>
      <c r="I3" s="70"/>
      <c r="J3" s="70"/>
      <c r="K3" s="34" t="s">
        <v>65</v>
      </c>
      <c r="L3" s="71">
        <v>3</v>
      </c>
      <c r="M3" s="71"/>
      <c r="N3" s="72"/>
      <c r="O3" s="78" t="s">
        <v>591</v>
      </c>
      <c r="P3" s="80">
        <v>43712.605787037035</v>
      </c>
      <c r="Q3" s="78" t="s">
        <v>593</v>
      </c>
      <c r="R3" s="78"/>
      <c r="S3" s="78"/>
      <c r="T3" s="78" t="s">
        <v>945</v>
      </c>
      <c r="U3" s="78"/>
      <c r="V3" s="83" t="s">
        <v>1027</v>
      </c>
      <c r="W3" s="80">
        <v>43712.605787037035</v>
      </c>
      <c r="X3" s="83" t="s">
        <v>1233</v>
      </c>
      <c r="Y3" s="78"/>
      <c r="Z3" s="78"/>
      <c r="AA3" s="84" t="s">
        <v>1549</v>
      </c>
      <c r="AB3" s="84" t="s">
        <v>1865</v>
      </c>
      <c r="AC3" s="78" t="b">
        <v>0</v>
      </c>
      <c r="AD3" s="78">
        <v>68</v>
      </c>
      <c r="AE3" s="84" t="s">
        <v>1938</v>
      </c>
      <c r="AF3" s="78" t="b">
        <v>0</v>
      </c>
      <c r="AG3" s="78" t="s">
        <v>2020</v>
      </c>
      <c r="AH3" s="78"/>
      <c r="AI3" s="84" t="s">
        <v>1939</v>
      </c>
      <c r="AJ3" s="78" t="b">
        <v>0</v>
      </c>
      <c r="AK3" s="78">
        <v>14</v>
      </c>
      <c r="AL3" s="84" t="s">
        <v>1939</v>
      </c>
      <c r="AM3" s="78" t="s">
        <v>2035</v>
      </c>
      <c r="AN3" s="78" t="b">
        <v>0</v>
      </c>
      <c r="AO3" s="84" t="s">
        <v>1865</v>
      </c>
      <c r="AP3" s="78" t="s">
        <v>2059</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43742.13657407407</v>
      </c>
      <c r="Q4" s="79" t="s">
        <v>594</v>
      </c>
      <c r="R4" s="82" t="s">
        <v>857</v>
      </c>
      <c r="S4" s="79" t="s">
        <v>919</v>
      </c>
      <c r="T4" s="79"/>
      <c r="U4" s="79"/>
      <c r="V4" s="82" t="s">
        <v>1028</v>
      </c>
      <c r="W4" s="81">
        <v>43742.13657407407</v>
      </c>
      <c r="X4" s="82" t="s">
        <v>1234</v>
      </c>
      <c r="Y4" s="79"/>
      <c r="Z4" s="79"/>
      <c r="AA4" s="85" t="s">
        <v>1550</v>
      </c>
      <c r="AB4" s="79"/>
      <c r="AC4" s="79" t="b">
        <v>0</v>
      </c>
      <c r="AD4" s="79">
        <v>0</v>
      </c>
      <c r="AE4" s="85" t="s">
        <v>1939</v>
      </c>
      <c r="AF4" s="79" t="b">
        <v>1</v>
      </c>
      <c r="AG4" s="79" t="s">
        <v>2020</v>
      </c>
      <c r="AH4" s="79"/>
      <c r="AI4" s="85" t="s">
        <v>2030</v>
      </c>
      <c r="AJ4" s="79" t="b">
        <v>0</v>
      </c>
      <c r="AK4" s="79">
        <v>0</v>
      </c>
      <c r="AL4" s="85" t="s">
        <v>1939</v>
      </c>
      <c r="AM4" s="79" t="s">
        <v>2036</v>
      </c>
      <c r="AN4" s="79" t="b">
        <v>0</v>
      </c>
      <c r="AO4" s="85" t="s">
        <v>1550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0</v>
      </c>
      <c r="BE4" s="49">
        <v>0</v>
      </c>
      <c r="BF4" s="48">
        <v>1</v>
      </c>
      <c r="BG4" s="49">
        <v>7.142857142857143</v>
      </c>
      <c r="BH4" s="48">
        <v>0</v>
      </c>
      <c r="BI4" s="49">
        <v>0</v>
      </c>
      <c r="BJ4" s="48">
        <v>13</v>
      </c>
      <c r="BK4" s="49">
        <v>92.85714285714286</v>
      </c>
      <c r="BL4" s="48">
        <v>14</v>
      </c>
    </row>
    <row r="5" spans="1:64" ht="15">
      <c r="A5" s="64" t="s">
        <v>214</v>
      </c>
      <c r="B5" s="64" t="s">
        <v>439</v>
      </c>
      <c r="C5" s="65"/>
      <c r="D5" s="66"/>
      <c r="E5" s="67"/>
      <c r="F5" s="68"/>
      <c r="G5" s="65"/>
      <c r="H5" s="69"/>
      <c r="I5" s="70"/>
      <c r="J5" s="70"/>
      <c r="K5" s="34" t="s">
        <v>65</v>
      </c>
      <c r="L5" s="77">
        <v>5</v>
      </c>
      <c r="M5" s="77"/>
      <c r="N5" s="72"/>
      <c r="O5" s="79" t="s">
        <v>592</v>
      </c>
      <c r="P5" s="81">
        <v>43742.224224537036</v>
      </c>
      <c r="Q5" s="79" t="s">
        <v>595</v>
      </c>
      <c r="R5" s="79"/>
      <c r="S5" s="79"/>
      <c r="T5" s="79"/>
      <c r="U5" s="79"/>
      <c r="V5" s="82" t="s">
        <v>1029</v>
      </c>
      <c r="W5" s="81">
        <v>43742.224224537036</v>
      </c>
      <c r="X5" s="82" t="s">
        <v>1235</v>
      </c>
      <c r="Y5" s="79"/>
      <c r="Z5" s="79"/>
      <c r="AA5" s="85" t="s">
        <v>1551</v>
      </c>
      <c r="AB5" s="85" t="s">
        <v>1866</v>
      </c>
      <c r="AC5" s="79" t="b">
        <v>0</v>
      </c>
      <c r="AD5" s="79">
        <v>1</v>
      </c>
      <c r="AE5" s="85" t="s">
        <v>1940</v>
      </c>
      <c r="AF5" s="79" t="b">
        <v>0</v>
      </c>
      <c r="AG5" s="79" t="s">
        <v>2020</v>
      </c>
      <c r="AH5" s="79"/>
      <c r="AI5" s="85" t="s">
        <v>1939</v>
      </c>
      <c r="AJ5" s="79" t="b">
        <v>0</v>
      </c>
      <c r="AK5" s="79">
        <v>0</v>
      </c>
      <c r="AL5" s="85" t="s">
        <v>1939</v>
      </c>
      <c r="AM5" s="79" t="s">
        <v>2037</v>
      </c>
      <c r="AN5" s="79" t="b">
        <v>0</v>
      </c>
      <c r="AO5" s="85" t="s">
        <v>1866</v>
      </c>
      <c r="AP5" s="79" t="s">
        <v>176</v>
      </c>
      <c r="AQ5" s="79">
        <v>0</v>
      </c>
      <c r="AR5" s="79">
        <v>0</v>
      </c>
      <c r="AS5" s="79"/>
      <c r="AT5" s="79"/>
      <c r="AU5" s="79"/>
      <c r="AV5" s="79"/>
      <c r="AW5" s="79"/>
      <c r="AX5" s="79"/>
      <c r="AY5" s="79"/>
      <c r="AZ5" s="79"/>
      <c r="BA5">
        <v>1</v>
      </c>
      <c r="BB5" s="78" t="str">
        <f>REPLACE(INDEX(GroupVertices[Group],MATCH(Edges25[[#This Row],[Vertex 1]],GroupVertices[Vertex],0)),1,1,"")</f>
        <v>87</v>
      </c>
      <c r="BC5" s="78" t="str">
        <f>REPLACE(INDEX(GroupVertices[Group],MATCH(Edges25[[#This Row],[Vertex 2]],GroupVertices[Vertex],0)),1,1,"")</f>
        <v>87</v>
      </c>
      <c r="BD5" s="48">
        <v>0</v>
      </c>
      <c r="BE5" s="49">
        <v>0</v>
      </c>
      <c r="BF5" s="48">
        <v>0</v>
      </c>
      <c r="BG5" s="49">
        <v>0</v>
      </c>
      <c r="BH5" s="48">
        <v>0</v>
      </c>
      <c r="BI5" s="49">
        <v>0</v>
      </c>
      <c r="BJ5" s="48">
        <v>16</v>
      </c>
      <c r="BK5" s="49">
        <v>100</v>
      </c>
      <c r="BL5" s="48">
        <v>16</v>
      </c>
    </row>
    <row r="6" spans="1:64" ht="15">
      <c r="A6" s="64" t="s">
        <v>215</v>
      </c>
      <c r="B6" s="64" t="s">
        <v>215</v>
      </c>
      <c r="C6" s="65"/>
      <c r="D6" s="66"/>
      <c r="E6" s="67"/>
      <c r="F6" s="68"/>
      <c r="G6" s="65"/>
      <c r="H6" s="69"/>
      <c r="I6" s="70"/>
      <c r="J6" s="70"/>
      <c r="K6" s="34" t="s">
        <v>65</v>
      </c>
      <c r="L6" s="77">
        <v>6</v>
      </c>
      <c r="M6" s="77"/>
      <c r="N6" s="72"/>
      <c r="O6" s="79" t="s">
        <v>176</v>
      </c>
      <c r="P6" s="81">
        <v>43742.24458333333</v>
      </c>
      <c r="Q6" s="79" t="s">
        <v>596</v>
      </c>
      <c r="R6" s="79"/>
      <c r="S6" s="79"/>
      <c r="T6" s="79"/>
      <c r="U6" s="79"/>
      <c r="V6" s="82" t="s">
        <v>1030</v>
      </c>
      <c r="W6" s="81">
        <v>43742.24458333333</v>
      </c>
      <c r="X6" s="82" t="s">
        <v>1236</v>
      </c>
      <c r="Y6" s="79"/>
      <c r="Z6" s="79"/>
      <c r="AA6" s="85" t="s">
        <v>1552</v>
      </c>
      <c r="AB6" s="79"/>
      <c r="AC6" s="79" t="b">
        <v>0</v>
      </c>
      <c r="AD6" s="79">
        <v>0</v>
      </c>
      <c r="AE6" s="85" t="s">
        <v>1939</v>
      </c>
      <c r="AF6" s="79" t="b">
        <v>0</v>
      </c>
      <c r="AG6" s="79" t="s">
        <v>2020</v>
      </c>
      <c r="AH6" s="79"/>
      <c r="AI6" s="85" t="s">
        <v>1939</v>
      </c>
      <c r="AJ6" s="79" t="b">
        <v>0</v>
      </c>
      <c r="AK6" s="79">
        <v>0</v>
      </c>
      <c r="AL6" s="85" t="s">
        <v>1939</v>
      </c>
      <c r="AM6" s="79" t="s">
        <v>2038</v>
      </c>
      <c r="AN6" s="79" t="b">
        <v>0</v>
      </c>
      <c r="AO6" s="85" t="s">
        <v>1552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4</v>
      </c>
      <c r="BF6" s="48">
        <v>0</v>
      </c>
      <c r="BG6" s="49">
        <v>0</v>
      </c>
      <c r="BH6" s="48">
        <v>0</v>
      </c>
      <c r="BI6" s="49">
        <v>0</v>
      </c>
      <c r="BJ6" s="48">
        <v>24</v>
      </c>
      <c r="BK6" s="49">
        <v>96</v>
      </c>
      <c r="BL6" s="48">
        <v>25</v>
      </c>
    </row>
    <row r="7" spans="1:64" ht="15">
      <c r="A7" s="64" t="s">
        <v>216</v>
      </c>
      <c r="B7" s="64" t="s">
        <v>216</v>
      </c>
      <c r="C7" s="65"/>
      <c r="D7" s="66"/>
      <c r="E7" s="67"/>
      <c r="F7" s="68"/>
      <c r="G7" s="65"/>
      <c r="H7" s="69"/>
      <c r="I7" s="70"/>
      <c r="J7" s="70"/>
      <c r="K7" s="34" t="s">
        <v>65</v>
      </c>
      <c r="L7" s="77">
        <v>7</v>
      </c>
      <c r="M7" s="77"/>
      <c r="N7" s="72"/>
      <c r="O7" s="79" t="s">
        <v>176</v>
      </c>
      <c r="P7" s="81">
        <v>43742.298634259256</v>
      </c>
      <c r="Q7" s="79" t="s">
        <v>597</v>
      </c>
      <c r="R7" s="82" t="s">
        <v>858</v>
      </c>
      <c r="S7" s="79" t="s">
        <v>919</v>
      </c>
      <c r="T7" s="79"/>
      <c r="U7" s="79"/>
      <c r="V7" s="82" t="s">
        <v>1031</v>
      </c>
      <c r="W7" s="81">
        <v>43742.298634259256</v>
      </c>
      <c r="X7" s="82" t="s">
        <v>1237</v>
      </c>
      <c r="Y7" s="79"/>
      <c r="Z7" s="79"/>
      <c r="AA7" s="85" t="s">
        <v>1553</v>
      </c>
      <c r="AB7" s="79"/>
      <c r="AC7" s="79" t="b">
        <v>0</v>
      </c>
      <c r="AD7" s="79">
        <v>0</v>
      </c>
      <c r="AE7" s="85" t="s">
        <v>1939</v>
      </c>
      <c r="AF7" s="79" t="b">
        <v>1</v>
      </c>
      <c r="AG7" s="79" t="s">
        <v>2020</v>
      </c>
      <c r="AH7" s="79"/>
      <c r="AI7" s="85" t="s">
        <v>2031</v>
      </c>
      <c r="AJ7" s="79" t="b">
        <v>0</v>
      </c>
      <c r="AK7" s="79">
        <v>0</v>
      </c>
      <c r="AL7" s="85" t="s">
        <v>1939</v>
      </c>
      <c r="AM7" s="79" t="s">
        <v>2037</v>
      </c>
      <c r="AN7" s="79" t="b">
        <v>0</v>
      </c>
      <c r="AO7" s="85" t="s">
        <v>1553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16</v>
      </c>
      <c r="BK7" s="49">
        <v>100</v>
      </c>
      <c r="BL7" s="48">
        <v>16</v>
      </c>
    </row>
    <row r="8" spans="1:64" ht="15">
      <c r="A8" s="64" t="s">
        <v>217</v>
      </c>
      <c r="B8" s="64" t="s">
        <v>217</v>
      </c>
      <c r="C8" s="65"/>
      <c r="D8" s="66"/>
      <c r="E8" s="67"/>
      <c r="F8" s="68"/>
      <c r="G8" s="65"/>
      <c r="H8" s="69"/>
      <c r="I8" s="70"/>
      <c r="J8" s="70"/>
      <c r="K8" s="34" t="s">
        <v>65</v>
      </c>
      <c r="L8" s="77">
        <v>8</v>
      </c>
      <c r="M8" s="77"/>
      <c r="N8" s="72"/>
      <c r="O8" s="79" t="s">
        <v>176</v>
      </c>
      <c r="P8" s="81">
        <v>43742.461805555555</v>
      </c>
      <c r="Q8" s="79" t="s">
        <v>598</v>
      </c>
      <c r="R8" s="82" t="s">
        <v>859</v>
      </c>
      <c r="S8" s="79" t="s">
        <v>920</v>
      </c>
      <c r="T8" s="79" t="s">
        <v>946</v>
      </c>
      <c r="U8" s="79"/>
      <c r="V8" s="82" t="s">
        <v>1032</v>
      </c>
      <c r="W8" s="81">
        <v>43742.461805555555</v>
      </c>
      <c r="X8" s="82" t="s">
        <v>1238</v>
      </c>
      <c r="Y8" s="79"/>
      <c r="Z8" s="79"/>
      <c r="AA8" s="85" t="s">
        <v>1554</v>
      </c>
      <c r="AB8" s="79"/>
      <c r="AC8" s="79" t="b">
        <v>0</v>
      </c>
      <c r="AD8" s="79">
        <v>0</v>
      </c>
      <c r="AE8" s="85" t="s">
        <v>1939</v>
      </c>
      <c r="AF8" s="79" t="b">
        <v>0</v>
      </c>
      <c r="AG8" s="79" t="s">
        <v>2020</v>
      </c>
      <c r="AH8" s="79"/>
      <c r="AI8" s="85" t="s">
        <v>1939</v>
      </c>
      <c r="AJ8" s="79" t="b">
        <v>0</v>
      </c>
      <c r="AK8" s="79">
        <v>0</v>
      </c>
      <c r="AL8" s="85" t="s">
        <v>1939</v>
      </c>
      <c r="AM8" s="79" t="s">
        <v>217</v>
      </c>
      <c r="AN8" s="79" t="b">
        <v>0</v>
      </c>
      <c r="AO8" s="85" t="s">
        <v>1554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20</v>
      </c>
      <c r="BF8" s="48">
        <v>1</v>
      </c>
      <c r="BG8" s="49">
        <v>20</v>
      </c>
      <c r="BH8" s="48">
        <v>0</v>
      </c>
      <c r="BI8" s="49">
        <v>0</v>
      </c>
      <c r="BJ8" s="48">
        <v>3</v>
      </c>
      <c r="BK8" s="49">
        <v>60</v>
      </c>
      <c r="BL8" s="48">
        <v>5</v>
      </c>
    </row>
    <row r="9" spans="1:64" ht="15">
      <c r="A9" s="64" t="s">
        <v>218</v>
      </c>
      <c r="B9" s="64" t="s">
        <v>431</v>
      </c>
      <c r="C9" s="65"/>
      <c r="D9" s="66"/>
      <c r="E9" s="67"/>
      <c r="F9" s="68"/>
      <c r="G9" s="65"/>
      <c r="H9" s="69"/>
      <c r="I9" s="70"/>
      <c r="J9" s="70"/>
      <c r="K9" s="34" t="s">
        <v>65</v>
      </c>
      <c r="L9" s="77">
        <v>9</v>
      </c>
      <c r="M9" s="77"/>
      <c r="N9" s="72"/>
      <c r="O9" s="79" t="s">
        <v>591</v>
      </c>
      <c r="P9" s="81">
        <v>43742.53486111111</v>
      </c>
      <c r="Q9" s="79" t="s">
        <v>599</v>
      </c>
      <c r="R9" s="79"/>
      <c r="S9" s="79"/>
      <c r="T9" s="79"/>
      <c r="U9" s="79"/>
      <c r="V9" s="82" t="s">
        <v>1033</v>
      </c>
      <c r="W9" s="81">
        <v>43742.53486111111</v>
      </c>
      <c r="X9" s="82" t="s">
        <v>1239</v>
      </c>
      <c r="Y9" s="79"/>
      <c r="Z9" s="79"/>
      <c r="AA9" s="85" t="s">
        <v>1555</v>
      </c>
      <c r="AB9" s="79"/>
      <c r="AC9" s="79" t="b">
        <v>0</v>
      </c>
      <c r="AD9" s="79">
        <v>0</v>
      </c>
      <c r="AE9" s="85" t="s">
        <v>1939</v>
      </c>
      <c r="AF9" s="79" t="b">
        <v>0</v>
      </c>
      <c r="AG9" s="79" t="s">
        <v>2020</v>
      </c>
      <c r="AH9" s="79"/>
      <c r="AI9" s="85" t="s">
        <v>1939</v>
      </c>
      <c r="AJ9" s="79" t="b">
        <v>0</v>
      </c>
      <c r="AK9" s="79">
        <v>1</v>
      </c>
      <c r="AL9" s="85" t="s">
        <v>1832</v>
      </c>
      <c r="AM9" s="79" t="s">
        <v>2037</v>
      </c>
      <c r="AN9" s="79" t="b">
        <v>0</v>
      </c>
      <c r="AO9" s="85" t="s">
        <v>1832</v>
      </c>
      <c r="AP9" s="79" t="s">
        <v>176</v>
      </c>
      <c r="AQ9" s="79">
        <v>0</v>
      </c>
      <c r="AR9" s="79">
        <v>0</v>
      </c>
      <c r="AS9" s="79"/>
      <c r="AT9" s="79"/>
      <c r="AU9" s="79"/>
      <c r="AV9" s="79"/>
      <c r="AW9" s="79"/>
      <c r="AX9" s="79"/>
      <c r="AY9" s="79"/>
      <c r="AZ9" s="79"/>
      <c r="BA9">
        <v>1</v>
      </c>
      <c r="BB9" s="78" t="str">
        <f>REPLACE(INDEX(GroupVertices[Group],MATCH(Edges25[[#This Row],[Vertex 1]],GroupVertices[Vertex],0)),1,1,"")</f>
        <v>86</v>
      </c>
      <c r="BC9" s="78" t="str">
        <f>REPLACE(INDEX(GroupVertices[Group],MATCH(Edges25[[#This Row],[Vertex 2]],GroupVertices[Vertex],0)),1,1,"")</f>
        <v>86</v>
      </c>
      <c r="BD9" s="48">
        <v>0</v>
      </c>
      <c r="BE9" s="49">
        <v>0</v>
      </c>
      <c r="BF9" s="48">
        <v>0</v>
      </c>
      <c r="BG9" s="49">
        <v>0</v>
      </c>
      <c r="BH9" s="48">
        <v>0</v>
      </c>
      <c r="BI9" s="49">
        <v>0</v>
      </c>
      <c r="BJ9" s="48">
        <v>7</v>
      </c>
      <c r="BK9" s="49">
        <v>100</v>
      </c>
      <c r="BL9" s="48">
        <v>7</v>
      </c>
    </row>
    <row r="10" spans="1:64" ht="15">
      <c r="A10" s="64" t="s">
        <v>219</v>
      </c>
      <c r="B10" s="64" t="s">
        <v>226</v>
      </c>
      <c r="C10" s="65"/>
      <c r="D10" s="66"/>
      <c r="E10" s="67"/>
      <c r="F10" s="68"/>
      <c r="G10" s="65"/>
      <c r="H10" s="69"/>
      <c r="I10" s="70"/>
      <c r="J10" s="70"/>
      <c r="K10" s="34" t="s">
        <v>65</v>
      </c>
      <c r="L10" s="77">
        <v>10</v>
      </c>
      <c r="M10" s="77"/>
      <c r="N10" s="72"/>
      <c r="O10" s="79" t="s">
        <v>591</v>
      </c>
      <c r="P10" s="81">
        <v>43742.62001157407</v>
      </c>
      <c r="Q10" s="79" t="s">
        <v>600</v>
      </c>
      <c r="R10" s="79"/>
      <c r="S10" s="79"/>
      <c r="T10" s="79"/>
      <c r="U10" s="79"/>
      <c r="V10" s="82" t="s">
        <v>1034</v>
      </c>
      <c r="W10" s="81">
        <v>43742.62001157407</v>
      </c>
      <c r="X10" s="82" t="s">
        <v>1240</v>
      </c>
      <c r="Y10" s="79"/>
      <c r="Z10" s="79"/>
      <c r="AA10" s="85" t="s">
        <v>1556</v>
      </c>
      <c r="AB10" s="79"/>
      <c r="AC10" s="79" t="b">
        <v>0</v>
      </c>
      <c r="AD10" s="79">
        <v>0</v>
      </c>
      <c r="AE10" s="85" t="s">
        <v>1939</v>
      </c>
      <c r="AF10" s="79" t="b">
        <v>0</v>
      </c>
      <c r="AG10" s="79" t="s">
        <v>2020</v>
      </c>
      <c r="AH10" s="79"/>
      <c r="AI10" s="85" t="s">
        <v>1939</v>
      </c>
      <c r="AJ10" s="79" t="b">
        <v>0</v>
      </c>
      <c r="AK10" s="79">
        <v>19</v>
      </c>
      <c r="AL10" s="85" t="s">
        <v>1563</v>
      </c>
      <c r="AM10" s="79" t="s">
        <v>2037</v>
      </c>
      <c r="AN10" s="79" t="b">
        <v>0</v>
      </c>
      <c r="AO10" s="85" t="s">
        <v>1563</v>
      </c>
      <c r="AP10" s="79" t="s">
        <v>176</v>
      </c>
      <c r="AQ10" s="79">
        <v>0</v>
      </c>
      <c r="AR10" s="79">
        <v>0</v>
      </c>
      <c r="AS10" s="79"/>
      <c r="AT10" s="79"/>
      <c r="AU10" s="79"/>
      <c r="AV10" s="79"/>
      <c r="AW10" s="79"/>
      <c r="AX10" s="79"/>
      <c r="AY10" s="79"/>
      <c r="AZ10" s="79"/>
      <c r="BA10">
        <v>1</v>
      </c>
      <c r="BB10" s="78" t="str">
        <f>REPLACE(INDEX(GroupVertices[Group],MATCH(Edges25[[#This Row],[Vertex 1]],GroupVertices[Vertex],0)),1,1,"")</f>
        <v>16</v>
      </c>
      <c r="BC10" s="78" t="str">
        <f>REPLACE(INDEX(GroupVertices[Group],MATCH(Edges25[[#This Row],[Vertex 2]],GroupVertices[Vertex],0)),1,1,"")</f>
        <v>16</v>
      </c>
      <c r="BD10" s="48">
        <v>0</v>
      </c>
      <c r="BE10" s="49">
        <v>0</v>
      </c>
      <c r="BF10" s="48">
        <v>0</v>
      </c>
      <c r="BG10" s="49">
        <v>0</v>
      </c>
      <c r="BH10" s="48">
        <v>0</v>
      </c>
      <c r="BI10" s="49">
        <v>0</v>
      </c>
      <c r="BJ10" s="48">
        <v>12</v>
      </c>
      <c r="BK10" s="49">
        <v>100</v>
      </c>
      <c r="BL10" s="48">
        <v>12</v>
      </c>
    </row>
    <row r="11" spans="1:64" ht="15">
      <c r="A11" s="64" t="s">
        <v>220</v>
      </c>
      <c r="B11" s="64" t="s">
        <v>226</v>
      </c>
      <c r="C11" s="65"/>
      <c r="D11" s="66"/>
      <c r="E11" s="67"/>
      <c r="F11" s="68"/>
      <c r="G11" s="65"/>
      <c r="H11" s="69"/>
      <c r="I11" s="70"/>
      <c r="J11" s="70"/>
      <c r="K11" s="34" t="s">
        <v>65</v>
      </c>
      <c r="L11" s="77">
        <v>11</v>
      </c>
      <c r="M11" s="77"/>
      <c r="N11" s="72"/>
      <c r="O11" s="79" t="s">
        <v>591</v>
      </c>
      <c r="P11" s="81">
        <v>43742.62222222222</v>
      </c>
      <c r="Q11" s="79" t="s">
        <v>600</v>
      </c>
      <c r="R11" s="79"/>
      <c r="S11" s="79"/>
      <c r="T11" s="79"/>
      <c r="U11" s="79"/>
      <c r="V11" s="82" t="s">
        <v>1035</v>
      </c>
      <c r="W11" s="81">
        <v>43742.62222222222</v>
      </c>
      <c r="X11" s="82" t="s">
        <v>1241</v>
      </c>
      <c r="Y11" s="79"/>
      <c r="Z11" s="79"/>
      <c r="AA11" s="85" t="s">
        <v>1557</v>
      </c>
      <c r="AB11" s="79"/>
      <c r="AC11" s="79" t="b">
        <v>0</v>
      </c>
      <c r="AD11" s="79">
        <v>0</v>
      </c>
      <c r="AE11" s="85" t="s">
        <v>1939</v>
      </c>
      <c r="AF11" s="79" t="b">
        <v>0</v>
      </c>
      <c r="AG11" s="79" t="s">
        <v>2020</v>
      </c>
      <c r="AH11" s="79"/>
      <c r="AI11" s="85" t="s">
        <v>1939</v>
      </c>
      <c r="AJ11" s="79" t="b">
        <v>0</v>
      </c>
      <c r="AK11" s="79">
        <v>19</v>
      </c>
      <c r="AL11" s="85" t="s">
        <v>1563</v>
      </c>
      <c r="AM11" s="79" t="s">
        <v>2038</v>
      </c>
      <c r="AN11" s="79" t="b">
        <v>0</v>
      </c>
      <c r="AO11" s="85" t="s">
        <v>1563</v>
      </c>
      <c r="AP11" s="79" t="s">
        <v>176</v>
      </c>
      <c r="AQ11" s="79">
        <v>0</v>
      </c>
      <c r="AR11" s="79">
        <v>0</v>
      </c>
      <c r="AS11" s="79"/>
      <c r="AT11" s="79"/>
      <c r="AU11" s="79"/>
      <c r="AV11" s="79"/>
      <c r="AW11" s="79"/>
      <c r="AX11" s="79"/>
      <c r="AY11" s="79"/>
      <c r="AZ11" s="79"/>
      <c r="BA11">
        <v>1</v>
      </c>
      <c r="BB11" s="78" t="str">
        <f>REPLACE(INDEX(GroupVertices[Group],MATCH(Edges25[[#This Row],[Vertex 1]],GroupVertices[Vertex],0)),1,1,"")</f>
        <v>16</v>
      </c>
      <c r="BC11" s="78" t="str">
        <f>REPLACE(INDEX(GroupVertices[Group],MATCH(Edges25[[#This Row],[Vertex 2]],GroupVertices[Vertex],0)),1,1,"")</f>
        <v>16</v>
      </c>
      <c r="BD11" s="48">
        <v>0</v>
      </c>
      <c r="BE11" s="49">
        <v>0</v>
      </c>
      <c r="BF11" s="48">
        <v>0</v>
      </c>
      <c r="BG11" s="49">
        <v>0</v>
      </c>
      <c r="BH11" s="48">
        <v>0</v>
      </c>
      <c r="BI11" s="49">
        <v>0</v>
      </c>
      <c r="BJ11" s="48">
        <v>12</v>
      </c>
      <c r="BK11" s="49">
        <v>100</v>
      </c>
      <c r="BL11" s="48">
        <v>12</v>
      </c>
    </row>
    <row r="12" spans="1:64" ht="15">
      <c r="A12" s="64" t="s">
        <v>221</v>
      </c>
      <c r="B12" s="64" t="s">
        <v>440</v>
      </c>
      <c r="C12" s="65"/>
      <c r="D12" s="66"/>
      <c r="E12" s="67"/>
      <c r="F12" s="68"/>
      <c r="G12" s="65"/>
      <c r="H12" s="69"/>
      <c r="I12" s="70"/>
      <c r="J12" s="70"/>
      <c r="K12" s="34" t="s">
        <v>65</v>
      </c>
      <c r="L12" s="77">
        <v>12</v>
      </c>
      <c r="M12" s="77"/>
      <c r="N12" s="72"/>
      <c r="O12" s="79" t="s">
        <v>592</v>
      </c>
      <c r="P12" s="81">
        <v>43742.667592592596</v>
      </c>
      <c r="Q12" s="79" t="s">
        <v>601</v>
      </c>
      <c r="R12" s="79"/>
      <c r="S12" s="79"/>
      <c r="T12" s="79"/>
      <c r="U12" s="79"/>
      <c r="V12" s="82" t="s">
        <v>1036</v>
      </c>
      <c r="W12" s="81">
        <v>43742.667592592596</v>
      </c>
      <c r="X12" s="82" t="s">
        <v>1242</v>
      </c>
      <c r="Y12" s="79"/>
      <c r="Z12" s="79"/>
      <c r="AA12" s="85" t="s">
        <v>1558</v>
      </c>
      <c r="AB12" s="85" t="s">
        <v>1867</v>
      </c>
      <c r="AC12" s="79" t="b">
        <v>0</v>
      </c>
      <c r="AD12" s="79">
        <v>0</v>
      </c>
      <c r="AE12" s="85" t="s">
        <v>1941</v>
      </c>
      <c r="AF12" s="79" t="b">
        <v>0</v>
      </c>
      <c r="AG12" s="79" t="s">
        <v>2020</v>
      </c>
      <c r="AH12" s="79"/>
      <c r="AI12" s="85" t="s">
        <v>1939</v>
      </c>
      <c r="AJ12" s="79" t="b">
        <v>0</v>
      </c>
      <c r="AK12" s="79">
        <v>0</v>
      </c>
      <c r="AL12" s="85" t="s">
        <v>1939</v>
      </c>
      <c r="AM12" s="79" t="s">
        <v>2038</v>
      </c>
      <c r="AN12" s="79" t="b">
        <v>0</v>
      </c>
      <c r="AO12" s="85" t="s">
        <v>1867</v>
      </c>
      <c r="AP12" s="79" t="s">
        <v>176</v>
      </c>
      <c r="AQ12" s="79">
        <v>0</v>
      </c>
      <c r="AR12" s="79">
        <v>0</v>
      </c>
      <c r="AS12" s="79"/>
      <c r="AT12" s="79"/>
      <c r="AU12" s="79"/>
      <c r="AV12" s="79"/>
      <c r="AW12" s="79"/>
      <c r="AX12" s="79"/>
      <c r="AY12" s="79"/>
      <c r="AZ12" s="79"/>
      <c r="BA12">
        <v>1</v>
      </c>
      <c r="BB12" s="78" t="str">
        <f>REPLACE(INDEX(GroupVertices[Group],MATCH(Edges25[[#This Row],[Vertex 1]],GroupVertices[Vertex],0)),1,1,"")</f>
        <v>85</v>
      </c>
      <c r="BC12" s="78" t="str">
        <f>REPLACE(INDEX(GroupVertices[Group],MATCH(Edges25[[#This Row],[Vertex 2]],GroupVertices[Vertex],0)),1,1,"")</f>
        <v>85</v>
      </c>
      <c r="BD12" s="48">
        <v>0</v>
      </c>
      <c r="BE12" s="49">
        <v>0</v>
      </c>
      <c r="BF12" s="48">
        <v>0</v>
      </c>
      <c r="BG12" s="49">
        <v>0</v>
      </c>
      <c r="BH12" s="48">
        <v>0</v>
      </c>
      <c r="BI12" s="49">
        <v>0</v>
      </c>
      <c r="BJ12" s="48">
        <v>35</v>
      </c>
      <c r="BK12" s="49">
        <v>100</v>
      </c>
      <c r="BL12" s="48">
        <v>35</v>
      </c>
    </row>
    <row r="13" spans="1:64" ht="15">
      <c r="A13" s="64" t="s">
        <v>222</v>
      </c>
      <c r="B13" s="64" t="s">
        <v>222</v>
      </c>
      <c r="C13" s="65"/>
      <c r="D13" s="66"/>
      <c r="E13" s="67"/>
      <c r="F13" s="68"/>
      <c r="G13" s="65"/>
      <c r="H13" s="69"/>
      <c r="I13" s="70"/>
      <c r="J13" s="70"/>
      <c r="K13" s="34" t="s">
        <v>65</v>
      </c>
      <c r="L13" s="77">
        <v>13</v>
      </c>
      <c r="M13" s="77"/>
      <c r="N13" s="72"/>
      <c r="O13" s="79" t="s">
        <v>176</v>
      </c>
      <c r="P13" s="81">
        <v>43742.698541666665</v>
      </c>
      <c r="Q13" s="79" t="s">
        <v>602</v>
      </c>
      <c r="R13" s="82" t="s">
        <v>860</v>
      </c>
      <c r="S13" s="79" t="s">
        <v>919</v>
      </c>
      <c r="T13" s="79"/>
      <c r="U13" s="79"/>
      <c r="V13" s="82" t="s">
        <v>1037</v>
      </c>
      <c r="W13" s="81">
        <v>43742.698541666665</v>
      </c>
      <c r="X13" s="82" t="s">
        <v>1243</v>
      </c>
      <c r="Y13" s="79"/>
      <c r="Z13" s="79"/>
      <c r="AA13" s="85" t="s">
        <v>1559</v>
      </c>
      <c r="AB13" s="79"/>
      <c r="AC13" s="79" t="b">
        <v>0</v>
      </c>
      <c r="AD13" s="79">
        <v>0</v>
      </c>
      <c r="AE13" s="85" t="s">
        <v>1939</v>
      </c>
      <c r="AF13" s="79" t="b">
        <v>1</v>
      </c>
      <c r="AG13" s="79" t="s">
        <v>2020</v>
      </c>
      <c r="AH13" s="79"/>
      <c r="AI13" s="85" t="s">
        <v>2032</v>
      </c>
      <c r="AJ13" s="79" t="b">
        <v>0</v>
      </c>
      <c r="AK13" s="79">
        <v>0</v>
      </c>
      <c r="AL13" s="85" t="s">
        <v>1939</v>
      </c>
      <c r="AM13" s="79" t="s">
        <v>2035</v>
      </c>
      <c r="AN13" s="79" t="b">
        <v>0</v>
      </c>
      <c r="AO13" s="85" t="s">
        <v>1559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9.090909090909092</v>
      </c>
      <c r="BF13" s="48">
        <v>1</v>
      </c>
      <c r="BG13" s="49">
        <v>9.090909090909092</v>
      </c>
      <c r="BH13" s="48">
        <v>0</v>
      </c>
      <c r="BI13" s="49">
        <v>0</v>
      </c>
      <c r="BJ13" s="48">
        <v>9</v>
      </c>
      <c r="BK13" s="49">
        <v>81.81818181818181</v>
      </c>
      <c r="BL13" s="48">
        <v>11</v>
      </c>
    </row>
    <row r="14" spans="1:64" ht="15">
      <c r="A14" s="64" t="s">
        <v>223</v>
      </c>
      <c r="B14" s="64" t="s">
        <v>223</v>
      </c>
      <c r="C14" s="65"/>
      <c r="D14" s="66"/>
      <c r="E14" s="67"/>
      <c r="F14" s="68"/>
      <c r="G14" s="65"/>
      <c r="H14" s="69"/>
      <c r="I14" s="70"/>
      <c r="J14" s="70"/>
      <c r="K14" s="34" t="s">
        <v>65</v>
      </c>
      <c r="L14" s="77">
        <v>14</v>
      </c>
      <c r="M14" s="77"/>
      <c r="N14" s="72"/>
      <c r="O14" s="79" t="s">
        <v>176</v>
      </c>
      <c r="P14" s="81">
        <v>43742.73840277778</v>
      </c>
      <c r="Q14" s="79" t="s">
        <v>603</v>
      </c>
      <c r="R14" s="79"/>
      <c r="S14" s="79"/>
      <c r="T14" s="79"/>
      <c r="U14" s="79"/>
      <c r="V14" s="82" t="s">
        <v>1038</v>
      </c>
      <c r="W14" s="81">
        <v>43742.73840277778</v>
      </c>
      <c r="X14" s="82" t="s">
        <v>1244</v>
      </c>
      <c r="Y14" s="79"/>
      <c r="Z14" s="79"/>
      <c r="AA14" s="85" t="s">
        <v>1560</v>
      </c>
      <c r="AB14" s="79"/>
      <c r="AC14" s="79" t="b">
        <v>0</v>
      </c>
      <c r="AD14" s="79">
        <v>0</v>
      </c>
      <c r="AE14" s="85" t="s">
        <v>1939</v>
      </c>
      <c r="AF14" s="79" t="b">
        <v>0</v>
      </c>
      <c r="AG14" s="79" t="s">
        <v>2021</v>
      </c>
      <c r="AH14" s="79"/>
      <c r="AI14" s="85" t="s">
        <v>1939</v>
      </c>
      <c r="AJ14" s="79" t="b">
        <v>0</v>
      </c>
      <c r="AK14" s="79">
        <v>0</v>
      </c>
      <c r="AL14" s="85" t="s">
        <v>1939</v>
      </c>
      <c r="AM14" s="79" t="s">
        <v>2038</v>
      </c>
      <c r="AN14" s="79" t="b">
        <v>0</v>
      </c>
      <c r="AO14" s="85" t="s">
        <v>1560</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7</v>
      </c>
      <c r="BK14" s="49">
        <v>100</v>
      </c>
      <c r="BL14" s="48">
        <v>7</v>
      </c>
    </row>
    <row r="15" spans="1:64" ht="15">
      <c r="A15" s="64" t="s">
        <v>224</v>
      </c>
      <c r="B15" s="64" t="s">
        <v>441</v>
      </c>
      <c r="C15" s="65"/>
      <c r="D15" s="66"/>
      <c r="E15" s="67"/>
      <c r="F15" s="68"/>
      <c r="G15" s="65"/>
      <c r="H15" s="69"/>
      <c r="I15" s="70"/>
      <c r="J15" s="70"/>
      <c r="K15" s="34" t="s">
        <v>65</v>
      </c>
      <c r="L15" s="77">
        <v>15</v>
      </c>
      <c r="M15" s="77"/>
      <c r="N15" s="72"/>
      <c r="O15" s="79" t="s">
        <v>591</v>
      </c>
      <c r="P15" s="81">
        <v>43742.7534375</v>
      </c>
      <c r="Q15" s="79" t="s">
        <v>604</v>
      </c>
      <c r="R15" s="79"/>
      <c r="S15" s="79"/>
      <c r="T15" s="79"/>
      <c r="U15" s="79"/>
      <c r="V15" s="82" t="s">
        <v>1039</v>
      </c>
      <c r="W15" s="81">
        <v>43742.7534375</v>
      </c>
      <c r="X15" s="82" t="s">
        <v>1245</v>
      </c>
      <c r="Y15" s="79"/>
      <c r="Z15" s="79"/>
      <c r="AA15" s="85" t="s">
        <v>1561</v>
      </c>
      <c r="AB15" s="85" t="s">
        <v>1868</v>
      </c>
      <c r="AC15" s="79" t="b">
        <v>0</v>
      </c>
      <c r="AD15" s="79">
        <v>0</v>
      </c>
      <c r="AE15" s="85" t="s">
        <v>1942</v>
      </c>
      <c r="AF15" s="79" t="b">
        <v>0</v>
      </c>
      <c r="AG15" s="79" t="s">
        <v>2022</v>
      </c>
      <c r="AH15" s="79"/>
      <c r="AI15" s="85" t="s">
        <v>1939</v>
      </c>
      <c r="AJ15" s="79" t="b">
        <v>0</v>
      </c>
      <c r="AK15" s="79">
        <v>0</v>
      </c>
      <c r="AL15" s="85" t="s">
        <v>1939</v>
      </c>
      <c r="AM15" s="79" t="s">
        <v>2035</v>
      </c>
      <c r="AN15" s="79" t="b">
        <v>0</v>
      </c>
      <c r="AO15" s="85" t="s">
        <v>1868</v>
      </c>
      <c r="AP15" s="79" t="s">
        <v>176</v>
      </c>
      <c r="AQ15" s="79">
        <v>0</v>
      </c>
      <c r="AR15" s="79">
        <v>0</v>
      </c>
      <c r="AS15" s="79"/>
      <c r="AT15" s="79"/>
      <c r="AU15" s="79"/>
      <c r="AV15" s="79"/>
      <c r="AW15" s="79"/>
      <c r="AX15" s="79"/>
      <c r="AY15" s="79"/>
      <c r="AZ15" s="79"/>
      <c r="BA15">
        <v>1</v>
      </c>
      <c r="BB15" s="78" t="str">
        <f>REPLACE(INDEX(GroupVertices[Group],MATCH(Edges25[[#This Row],[Vertex 1]],GroupVertices[Vertex],0)),1,1,"")</f>
        <v>17</v>
      </c>
      <c r="BC15" s="78" t="str">
        <f>REPLACE(INDEX(GroupVertices[Group],MATCH(Edges25[[#This Row],[Vertex 2]],GroupVertices[Vertex],0)),1,1,"")</f>
        <v>17</v>
      </c>
      <c r="BD15" s="48"/>
      <c r="BE15" s="49"/>
      <c r="BF15" s="48"/>
      <c r="BG15" s="49"/>
      <c r="BH15" s="48"/>
      <c r="BI15" s="49"/>
      <c r="BJ15" s="48"/>
      <c r="BK15" s="49"/>
      <c r="BL15" s="48"/>
    </row>
    <row r="16" spans="1:64" ht="15">
      <c r="A16" s="64" t="s">
        <v>225</v>
      </c>
      <c r="B16" s="64" t="s">
        <v>226</v>
      </c>
      <c r="C16" s="65"/>
      <c r="D16" s="66"/>
      <c r="E16" s="67"/>
      <c r="F16" s="68"/>
      <c r="G16" s="65"/>
      <c r="H16" s="69"/>
      <c r="I16" s="70"/>
      <c r="J16" s="70"/>
      <c r="K16" s="34" t="s">
        <v>65</v>
      </c>
      <c r="L16" s="77">
        <v>19</v>
      </c>
      <c r="M16" s="77"/>
      <c r="N16" s="72"/>
      <c r="O16" s="79" t="s">
        <v>591</v>
      </c>
      <c r="P16" s="81">
        <v>43742.77960648148</v>
      </c>
      <c r="Q16" s="79" t="s">
        <v>600</v>
      </c>
      <c r="R16" s="79"/>
      <c r="S16" s="79"/>
      <c r="T16" s="79"/>
      <c r="U16" s="79"/>
      <c r="V16" s="82" t="s">
        <v>1040</v>
      </c>
      <c r="W16" s="81">
        <v>43742.77960648148</v>
      </c>
      <c r="X16" s="82" t="s">
        <v>1246</v>
      </c>
      <c r="Y16" s="79"/>
      <c r="Z16" s="79"/>
      <c r="AA16" s="85" t="s">
        <v>1562</v>
      </c>
      <c r="AB16" s="79"/>
      <c r="AC16" s="79" t="b">
        <v>0</v>
      </c>
      <c r="AD16" s="79">
        <v>0</v>
      </c>
      <c r="AE16" s="85" t="s">
        <v>1939</v>
      </c>
      <c r="AF16" s="79" t="b">
        <v>0</v>
      </c>
      <c r="AG16" s="79" t="s">
        <v>2020</v>
      </c>
      <c r="AH16" s="79"/>
      <c r="AI16" s="85" t="s">
        <v>1939</v>
      </c>
      <c r="AJ16" s="79" t="b">
        <v>0</v>
      </c>
      <c r="AK16" s="79">
        <v>19</v>
      </c>
      <c r="AL16" s="85" t="s">
        <v>1563</v>
      </c>
      <c r="AM16" s="79" t="s">
        <v>2038</v>
      </c>
      <c r="AN16" s="79" t="b">
        <v>0</v>
      </c>
      <c r="AO16" s="85" t="s">
        <v>1563</v>
      </c>
      <c r="AP16" s="79" t="s">
        <v>176</v>
      </c>
      <c r="AQ16" s="79">
        <v>0</v>
      </c>
      <c r="AR16" s="79">
        <v>0</v>
      </c>
      <c r="AS16" s="79"/>
      <c r="AT16" s="79"/>
      <c r="AU16" s="79"/>
      <c r="AV16" s="79"/>
      <c r="AW16" s="79"/>
      <c r="AX16" s="79"/>
      <c r="AY16" s="79"/>
      <c r="AZ16" s="79"/>
      <c r="BA16">
        <v>1</v>
      </c>
      <c r="BB16" s="78" t="str">
        <f>REPLACE(INDEX(GroupVertices[Group],MATCH(Edges25[[#This Row],[Vertex 1]],GroupVertices[Vertex],0)),1,1,"")</f>
        <v>16</v>
      </c>
      <c r="BC16" s="78" t="str">
        <f>REPLACE(INDEX(GroupVertices[Group],MATCH(Edges25[[#This Row],[Vertex 2]],GroupVertices[Vertex],0)),1,1,"")</f>
        <v>16</v>
      </c>
      <c r="BD16" s="48">
        <v>0</v>
      </c>
      <c r="BE16" s="49">
        <v>0</v>
      </c>
      <c r="BF16" s="48">
        <v>0</v>
      </c>
      <c r="BG16" s="49">
        <v>0</v>
      </c>
      <c r="BH16" s="48">
        <v>0</v>
      </c>
      <c r="BI16" s="49">
        <v>0</v>
      </c>
      <c r="BJ16" s="48">
        <v>12</v>
      </c>
      <c r="BK16" s="49">
        <v>100</v>
      </c>
      <c r="BL16" s="48">
        <v>12</v>
      </c>
    </row>
    <row r="17" spans="1:64" ht="15">
      <c r="A17" s="64" t="s">
        <v>226</v>
      </c>
      <c r="B17" s="64" t="s">
        <v>226</v>
      </c>
      <c r="C17" s="65"/>
      <c r="D17" s="66"/>
      <c r="E17" s="67"/>
      <c r="F17" s="68"/>
      <c r="G17" s="65"/>
      <c r="H17" s="69"/>
      <c r="I17" s="70"/>
      <c r="J17" s="70"/>
      <c r="K17" s="34" t="s">
        <v>65</v>
      </c>
      <c r="L17" s="77">
        <v>20</v>
      </c>
      <c r="M17" s="77"/>
      <c r="N17" s="72"/>
      <c r="O17" s="79" t="s">
        <v>176</v>
      </c>
      <c r="P17" s="81">
        <v>43729.5803125</v>
      </c>
      <c r="Q17" s="79" t="s">
        <v>605</v>
      </c>
      <c r="R17" s="79"/>
      <c r="S17" s="79"/>
      <c r="T17" s="79"/>
      <c r="U17" s="79"/>
      <c r="V17" s="82" t="s">
        <v>1041</v>
      </c>
      <c r="W17" s="81">
        <v>43729.5803125</v>
      </c>
      <c r="X17" s="82" t="s">
        <v>1247</v>
      </c>
      <c r="Y17" s="79"/>
      <c r="Z17" s="79"/>
      <c r="AA17" s="85" t="s">
        <v>1563</v>
      </c>
      <c r="AB17" s="79"/>
      <c r="AC17" s="79" t="b">
        <v>0</v>
      </c>
      <c r="AD17" s="79">
        <v>50</v>
      </c>
      <c r="AE17" s="85" t="s">
        <v>1939</v>
      </c>
      <c r="AF17" s="79" t="b">
        <v>0</v>
      </c>
      <c r="AG17" s="79" t="s">
        <v>2020</v>
      </c>
      <c r="AH17" s="79"/>
      <c r="AI17" s="85" t="s">
        <v>1939</v>
      </c>
      <c r="AJ17" s="79" t="b">
        <v>0</v>
      </c>
      <c r="AK17" s="79">
        <v>19</v>
      </c>
      <c r="AL17" s="85" t="s">
        <v>1939</v>
      </c>
      <c r="AM17" s="79" t="s">
        <v>2038</v>
      </c>
      <c r="AN17" s="79" t="b">
        <v>0</v>
      </c>
      <c r="AO17" s="85" t="s">
        <v>1563</v>
      </c>
      <c r="AP17" s="79" t="s">
        <v>2059</v>
      </c>
      <c r="AQ17" s="79">
        <v>0</v>
      </c>
      <c r="AR17" s="79">
        <v>0</v>
      </c>
      <c r="AS17" s="79"/>
      <c r="AT17" s="79"/>
      <c r="AU17" s="79"/>
      <c r="AV17" s="79"/>
      <c r="AW17" s="79"/>
      <c r="AX17" s="79"/>
      <c r="AY17" s="79"/>
      <c r="AZ17" s="79"/>
      <c r="BA17">
        <v>1</v>
      </c>
      <c r="BB17" s="78" t="str">
        <f>REPLACE(INDEX(GroupVertices[Group],MATCH(Edges25[[#This Row],[Vertex 1]],GroupVertices[Vertex],0)),1,1,"")</f>
        <v>16</v>
      </c>
      <c r="BC17" s="78" t="str">
        <f>REPLACE(INDEX(GroupVertices[Group],MATCH(Edges25[[#This Row],[Vertex 2]],GroupVertices[Vertex],0)),1,1,"")</f>
        <v>16</v>
      </c>
      <c r="BD17" s="48">
        <v>0</v>
      </c>
      <c r="BE17" s="49">
        <v>0</v>
      </c>
      <c r="BF17" s="48">
        <v>0</v>
      </c>
      <c r="BG17" s="49">
        <v>0</v>
      </c>
      <c r="BH17" s="48">
        <v>0</v>
      </c>
      <c r="BI17" s="49">
        <v>0</v>
      </c>
      <c r="BJ17" s="48">
        <v>10</v>
      </c>
      <c r="BK17" s="49">
        <v>100</v>
      </c>
      <c r="BL17" s="48">
        <v>10</v>
      </c>
    </row>
    <row r="18" spans="1:64" ht="15">
      <c r="A18" s="64" t="s">
        <v>227</v>
      </c>
      <c r="B18" s="64" t="s">
        <v>226</v>
      </c>
      <c r="C18" s="65"/>
      <c r="D18" s="66"/>
      <c r="E18" s="67"/>
      <c r="F18" s="68"/>
      <c r="G18" s="65"/>
      <c r="H18" s="69"/>
      <c r="I18" s="70"/>
      <c r="J18" s="70"/>
      <c r="K18" s="34" t="s">
        <v>65</v>
      </c>
      <c r="L18" s="77">
        <v>21</v>
      </c>
      <c r="M18" s="77"/>
      <c r="N18" s="72"/>
      <c r="O18" s="79" t="s">
        <v>591</v>
      </c>
      <c r="P18" s="81">
        <v>43742.82711805555</v>
      </c>
      <c r="Q18" s="79" t="s">
        <v>600</v>
      </c>
      <c r="R18" s="79"/>
      <c r="S18" s="79"/>
      <c r="T18" s="79"/>
      <c r="U18" s="79"/>
      <c r="V18" s="82" t="s">
        <v>1042</v>
      </c>
      <c r="W18" s="81">
        <v>43742.82711805555</v>
      </c>
      <c r="X18" s="82" t="s">
        <v>1248</v>
      </c>
      <c r="Y18" s="79"/>
      <c r="Z18" s="79"/>
      <c r="AA18" s="85" t="s">
        <v>1564</v>
      </c>
      <c r="AB18" s="79"/>
      <c r="AC18" s="79" t="b">
        <v>0</v>
      </c>
      <c r="AD18" s="79">
        <v>0</v>
      </c>
      <c r="AE18" s="85" t="s">
        <v>1939</v>
      </c>
      <c r="AF18" s="79" t="b">
        <v>0</v>
      </c>
      <c r="AG18" s="79" t="s">
        <v>2020</v>
      </c>
      <c r="AH18" s="79"/>
      <c r="AI18" s="85" t="s">
        <v>1939</v>
      </c>
      <c r="AJ18" s="79" t="b">
        <v>0</v>
      </c>
      <c r="AK18" s="79">
        <v>19</v>
      </c>
      <c r="AL18" s="85" t="s">
        <v>1563</v>
      </c>
      <c r="AM18" s="79" t="s">
        <v>2038</v>
      </c>
      <c r="AN18" s="79" t="b">
        <v>0</v>
      </c>
      <c r="AO18" s="85" t="s">
        <v>1563</v>
      </c>
      <c r="AP18" s="79" t="s">
        <v>176</v>
      </c>
      <c r="AQ18" s="79">
        <v>0</v>
      </c>
      <c r="AR18" s="79">
        <v>0</v>
      </c>
      <c r="AS18" s="79"/>
      <c r="AT18" s="79"/>
      <c r="AU18" s="79"/>
      <c r="AV18" s="79"/>
      <c r="AW18" s="79"/>
      <c r="AX18" s="79"/>
      <c r="AY18" s="79"/>
      <c r="AZ18" s="79"/>
      <c r="BA18">
        <v>1</v>
      </c>
      <c r="BB18" s="78" t="str">
        <f>REPLACE(INDEX(GroupVertices[Group],MATCH(Edges25[[#This Row],[Vertex 1]],GroupVertices[Vertex],0)),1,1,"")</f>
        <v>16</v>
      </c>
      <c r="BC18" s="78" t="str">
        <f>REPLACE(INDEX(GroupVertices[Group],MATCH(Edges25[[#This Row],[Vertex 2]],GroupVertices[Vertex],0)),1,1,"")</f>
        <v>16</v>
      </c>
      <c r="BD18" s="48">
        <v>0</v>
      </c>
      <c r="BE18" s="49">
        <v>0</v>
      </c>
      <c r="BF18" s="48">
        <v>0</v>
      </c>
      <c r="BG18" s="49">
        <v>0</v>
      </c>
      <c r="BH18" s="48">
        <v>0</v>
      </c>
      <c r="BI18" s="49">
        <v>0</v>
      </c>
      <c r="BJ18" s="48">
        <v>12</v>
      </c>
      <c r="BK18" s="49">
        <v>100</v>
      </c>
      <c r="BL18" s="48">
        <v>12</v>
      </c>
    </row>
    <row r="19" spans="1:64" ht="15">
      <c r="A19" s="64" t="s">
        <v>228</v>
      </c>
      <c r="B19" s="64" t="s">
        <v>228</v>
      </c>
      <c r="C19" s="65"/>
      <c r="D19" s="66"/>
      <c r="E19" s="67"/>
      <c r="F19" s="68"/>
      <c r="G19" s="65"/>
      <c r="H19" s="69"/>
      <c r="I19" s="70"/>
      <c r="J19" s="70"/>
      <c r="K19" s="34" t="s">
        <v>65</v>
      </c>
      <c r="L19" s="77">
        <v>22</v>
      </c>
      <c r="M19" s="77"/>
      <c r="N19" s="72"/>
      <c r="O19" s="79" t="s">
        <v>176</v>
      </c>
      <c r="P19" s="81">
        <v>43742.936006944445</v>
      </c>
      <c r="Q19" s="79" t="s">
        <v>606</v>
      </c>
      <c r="R19" s="82" t="s">
        <v>861</v>
      </c>
      <c r="S19" s="79" t="s">
        <v>919</v>
      </c>
      <c r="T19" s="79"/>
      <c r="U19" s="79"/>
      <c r="V19" s="82" t="s">
        <v>1043</v>
      </c>
      <c r="W19" s="81">
        <v>43742.936006944445</v>
      </c>
      <c r="X19" s="82" t="s">
        <v>1249</v>
      </c>
      <c r="Y19" s="79"/>
      <c r="Z19" s="79"/>
      <c r="AA19" s="85" t="s">
        <v>1565</v>
      </c>
      <c r="AB19" s="79"/>
      <c r="AC19" s="79" t="b">
        <v>0</v>
      </c>
      <c r="AD19" s="79">
        <v>3</v>
      </c>
      <c r="AE19" s="85" t="s">
        <v>1939</v>
      </c>
      <c r="AF19" s="79" t="b">
        <v>1</v>
      </c>
      <c r="AG19" s="79" t="s">
        <v>2020</v>
      </c>
      <c r="AH19" s="79"/>
      <c r="AI19" s="85" t="s">
        <v>2033</v>
      </c>
      <c r="AJ19" s="79" t="b">
        <v>0</v>
      </c>
      <c r="AK19" s="79">
        <v>0</v>
      </c>
      <c r="AL19" s="85" t="s">
        <v>1939</v>
      </c>
      <c r="AM19" s="79" t="s">
        <v>2037</v>
      </c>
      <c r="AN19" s="79" t="b">
        <v>0</v>
      </c>
      <c r="AO19" s="85" t="s">
        <v>1565</v>
      </c>
      <c r="AP19" s="79" t="s">
        <v>176</v>
      </c>
      <c r="AQ19" s="79">
        <v>0</v>
      </c>
      <c r="AR19" s="79">
        <v>0</v>
      </c>
      <c r="AS19" s="79" t="s">
        <v>2060</v>
      </c>
      <c r="AT19" s="79" t="s">
        <v>2063</v>
      </c>
      <c r="AU19" s="79" t="s">
        <v>2065</v>
      </c>
      <c r="AV19" s="79" t="s">
        <v>2067</v>
      </c>
      <c r="AW19" s="79" t="s">
        <v>2070</v>
      </c>
      <c r="AX19" s="79" t="s">
        <v>2073</v>
      </c>
      <c r="AY19" s="79" t="s">
        <v>2076</v>
      </c>
      <c r="AZ19" s="82" t="s">
        <v>2078</v>
      </c>
      <c r="BA19">
        <v>1</v>
      </c>
      <c r="BB19" s="78" t="str">
        <f>REPLACE(INDEX(GroupVertices[Group],MATCH(Edges25[[#This Row],[Vertex 1]],GroupVertices[Vertex],0)),1,1,"")</f>
        <v>1</v>
      </c>
      <c r="BC19" s="78" t="str">
        <f>REPLACE(INDEX(GroupVertices[Group],MATCH(Edges25[[#This Row],[Vertex 2]],GroupVertices[Vertex],0)),1,1,"")</f>
        <v>1</v>
      </c>
      <c r="BD19" s="48">
        <v>2</v>
      </c>
      <c r="BE19" s="49">
        <v>3.7037037037037037</v>
      </c>
      <c r="BF19" s="48">
        <v>1</v>
      </c>
      <c r="BG19" s="49">
        <v>1.8518518518518519</v>
      </c>
      <c r="BH19" s="48">
        <v>0</v>
      </c>
      <c r="BI19" s="49">
        <v>0</v>
      </c>
      <c r="BJ19" s="48">
        <v>51</v>
      </c>
      <c r="BK19" s="49">
        <v>94.44444444444444</v>
      </c>
      <c r="BL19" s="48">
        <v>54</v>
      </c>
    </row>
    <row r="20" spans="1:64" ht="15">
      <c r="A20" s="64" t="s">
        <v>229</v>
      </c>
      <c r="B20" s="64" t="s">
        <v>229</v>
      </c>
      <c r="C20" s="65"/>
      <c r="D20" s="66"/>
      <c r="E20" s="67"/>
      <c r="F20" s="68"/>
      <c r="G20" s="65"/>
      <c r="H20" s="69"/>
      <c r="I20" s="70"/>
      <c r="J20" s="70"/>
      <c r="K20" s="34" t="s">
        <v>65</v>
      </c>
      <c r="L20" s="77">
        <v>23</v>
      </c>
      <c r="M20" s="77"/>
      <c r="N20" s="72"/>
      <c r="O20" s="79" t="s">
        <v>176</v>
      </c>
      <c r="P20" s="81">
        <v>43742.941157407404</v>
      </c>
      <c r="Q20" s="79" t="s">
        <v>607</v>
      </c>
      <c r="R20" s="79"/>
      <c r="S20" s="79"/>
      <c r="T20" s="79"/>
      <c r="U20" s="79"/>
      <c r="V20" s="82" t="s">
        <v>1044</v>
      </c>
      <c r="W20" s="81">
        <v>43742.941157407404</v>
      </c>
      <c r="X20" s="82" t="s">
        <v>1250</v>
      </c>
      <c r="Y20" s="79"/>
      <c r="Z20" s="79"/>
      <c r="AA20" s="85" t="s">
        <v>1566</v>
      </c>
      <c r="AB20" s="79"/>
      <c r="AC20" s="79" t="b">
        <v>0</v>
      </c>
      <c r="AD20" s="79">
        <v>0</v>
      </c>
      <c r="AE20" s="85" t="s">
        <v>1939</v>
      </c>
      <c r="AF20" s="79" t="b">
        <v>0</v>
      </c>
      <c r="AG20" s="79" t="s">
        <v>2020</v>
      </c>
      <c r="AH20" s="79"/>
      <c r="AI20" s="85" t="s">
        <v>1939</v>
      </c>
      <c r="AJ20" s="79" t="b">
        <v>0</v>
      </c>
      <c r="AK20" s="79">
        <v>0</v>
      </c>
      <c r="AL20" s="85" t="s">
        <v>1939</v>
      </c>
      <c r="AM20" s="79" t="s">
        <v>2037</v>
      </c>
      <c r="AN20" s="79" t="b">
        <v>0</v>
      </c>
      <c r="AO20" s="85" t="s">
        <v>1566</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2</v>
      </c>
      <c r="BE20" s="49">
        <v>5</v>
      </c>
      <c r="BF20" s="48">
        <v>1</v>
      </c>
      <c r="BG20" s="49">
        <v>2.5</v>
      </c>
      <c r="BH20" s="48">
        <v>0</v>
      </c>
      <c r="BI20" s="49">
        <v>0</v>
      </c>
      <c r="BJ20" s="48">
        <v>37</v>
      </c>
      <c r="BK20" s="49">
        <v>92.5</v>
      </c>
      <c r="BL20" s="48">
        <v>40</v>
      </c>
    </row>
    <row r="21" spans="1:64" ht="15">
      <c r="A21" s="64" t="s">
        <v>230</v>
      </c>
      <c r="B21" s="64" t="s">
        <v>445</v>
      </c>
      <c r="C21" s="65"/>
      <c r="D21" s="66"/>
      <c r="E21" s="67"/>
      <c r="F21" s="68"/>
      <c r="G21" s="65"/>
      <c r="H21" s="69"/>
      <c r="I21" s="70"/>
      <c r="J21" s="70"/>
      <c r="K21" s="34" t="s">
        <v>65</v>
      </c>
      <c r="L21" s="77">
        <v>24</v>
      </c>
      <c r="M21" s="77"/>
      <c r="N21" s="72"/>
      <c r="O21" s="79" t="s">
        <v>591</v>
      </c>
      <c r="P21" s="81">
        <v>43742.94143518519</v>
      </c>
      <c r="Q21" s="79" t="s">
        <v>608</v>
      </c>
      <c r="R21" s="79"/>
      <c r="S21" s="79"/>
      <c r="T21" s="79" t="s">
        <v>945</v>
      </c>
      <c r="U21" s="79"/>
      <c r="V21" s="82" t="s">
        <v>1045</v>
      </c>
      <c r="W21" s="81">
        <v>43742.94143518519</v>
      </c>
      <c r="X21" s="82" t="s">
        <v>1251</v>
      </c>
      <c r="Y21" s="79"/>
      <c r="Z21" s="79"/>
      <c r="AA21" s="85" t="s">
        <v>1567</v>
      </c>
      <c r="AB21" s="79"/>
      <c r="AC21" s="79" t="b">
        <v>0</v>
      </c>
      <c r="AD21" s="79">
        <v>0</v>
      </c>
      <c r="AE21" s="85" t="s">
        <v>1939</v>
      </c>
      <c r="AF21" s="79" t="b">
        <v>0</v>
      </c>
      <c r="AG21" s="79" t="s">
        <v>2020</v>
      </c>
      <c r="AH21" s="79"/>
      <c r="AI21" s="85" t="s">
        <v>1939</v>
      </c>
      <c r="AJ21" s="79" t="b">
        <v>0</v>
      </c>
      <c r="AK21" s="79">
        <v>14</v>
      </c>
      <c r="AL21" s="85" t="s">
        <v>1549</v>
      </c>
      <c r="AM21" s="79" t="s">
        <v>2038</v>
      </c>
      <c r="AN21" s="79" t="b">
        <v>0</v>
      </c>
      <c r="AO21" s="85" t="s">
        <v>1549</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c r="BE21" s="49"/>
      <c r="BF21" s="48"/>
      <c r="BG21" s="49"/>
      <c r="BH21" s="48"/>
      <c r="BI21" s="49"/>
      <c r="BJ21" s="48"/>
      <c r="BK21" s="49"/>
      <c r="BL21" s="48"/>
    </row>
    <row r="22" spans="1:64" ht="15">
      <c r="A22" s="64" t="s">
        <v>231</v>
      </c>
      <c r="B22" s="64" t="s">
        <v>450</v>
      </c>
      <c r="C22" s="65"/>
      <c r="D22" s="66"/>
      <c r="E22" s="67"/>
      <c r="F22" s="68"/>
      <c r="G22" s="65"/>
      <c r="H22" s="69"/>
      <c r="I22" s="70"/>
      <c r="J22" s="70"/>
      <c r="K22" s="34" t="s">
        <v>65</v>
      </c>
      <c r="L22" s="77">
        <v>30</v>
      </c>
      <c r="M22" s="77"/>
      <c r="N22" s="72"/>
      <c r="O22" s="79" t="s">
        <v>592</v>
      </c>
      <c r="P22" s="81">
        <v>43742.97320601852</v>
      </c>
      <c r="Q22" s="79" t="s">
        <v>609</v>
      </c>
      <c r="R22" s="79"/>
      <c r="S22" s="79"/>
      <c r="T22" s="79"/>
      <c r="U22" s="79"/>
      <c r="V22" s="82" t="s">
        <v>1046</v>
      </c>
      <c r="W22" s="81">
        <v>43742.97320601852</v>
      </c>
      <c r="X22" s="82" t="s">
        <v>1252</v>
      </c>
      <c r="Y22" s="79"/>
      <c r="Z22" s="79"/>
      <c r="AA22" s="85" t="s">
        <v>1568</v>
      </c>
      <c r="AB22" s="85" t="s">
        <v>1869</v>
      </c>
      <c r="AC22" s="79" t="b">
        <v>0</v>
      </c>
      <c r="AD22" s="79">
        <v>0</v>
      </c>
      <c r="AE22" s="85" t="s">
        <v>1943</v>
      </c>
      <c r="AF22" s="79" t="b">
        <v>0</v>
      </c>
      <c r="AG22" s="79" t="s">
        <v>2020</v>
      </c>
      <c r="AH22" s="79"/>
      <c r="AI22" s="85" t="s">
        <v>1939</v>
      </c>
      <c r="AJ22" s="79" t="b">
        <v>0</v>
      </c>
      <c r="AK22" s="79">
        <v>0</v>
      </c>
      <c r="AL22" s="85" t="s">
        <v>1939</v>
      </c>
      <c r="AM22" s="79" t="s">
        <v>2036</v>
      </c>
      <c r="AN22" s="79" t="b">
        <v>0</v>
      </c>
      <c r="AO22" s="85" t="s">
        <v>1869</v>
      </c>
      <c r="AP22" s="79" t="s">
        <v>176</v>
      </c>
      <c r="AQ22" s="79">
        <v>0</v>
      </c>
      <c r="AR22" s="79">
        <v>0</v>
      </c>
      <c r="AS22" s="79"/>
      <c r="AT22" s="79"/>
      <c r="AU22" s="79"/>
      <c r="AV22" s="79"/>
      <c r="AW22" s="79"/>
      <c r="AX22" s="79"/>
      <c r="AY22" s="79"/>
      <c r="AZ22" s="79"/>
      <c r="BA22">
        <v>1</v>
      </c>
      <c r="BB22" s="78" t="str">
        <f>REPLACE(INDEX(GroupVertices[Group],MATCH(Edges25[[#This Row],[Vertex 1]],GroupVertices[Vertex],0)),1,1,"")</f>
        <v>84</v>
      </c>
      <c r="BC22" s="78" t="str">
        <f>REPLACE(INDEX(GroupVertices[Group],MATCH(Edges25[[#This Row],[Vertex 2]],GroupVertices[Vertex],0)),1,1,"")</f>
        <v>84</v>
      </c>
      <c r="BD22" s="48">
        <v>2</v>
      </c>
      <c r="BE22" s="49">
        <v>4.081632653061225</v>
      </c>
      <c r="BF22" s="48">
        <v>3</v>
      </c>
      <c r="BG22" s="49">
        <v>6.122448979591836</v>
      </c>
      <c r="BH22" s="48">
        <v>0</v>
      </c>
      <c r="BI22" s="49">
        <v>0</v>
      </c>
      <c r="BJ22" s="48">
        <v>44</v>
      </c>
      <c r="BK22" s="49">
        <v>89.79591836734694</v>
      </c>
      <c r="BL22" s="48">
        <v>49</v>
      </c>
    </row>
    <row r="23" spans="1:64" ht="15">
      <c r="A23" s="64" t="s">
        <v>232</v>
      </c>
      <c r="B23" s="64" t="s">
        <v>451</v>
      </c>
      <c r="C23" s="65"/>
      <c r="D23" s="66"/>
      <c r="E23" s="67"/>
      <c r="F23" s="68"/>
      <c r="G23" s="65"/>
      <c r="H23" s="69"/>
      <c r="I23" s="70"/>
      <c r="J23" s="70"/>
      <c r="K23" s="34" t="s">
        <v>65</v>
      </c>
      <c r="L23" s="77">
        <v>31</v>
      </c>
      <c r="M23" s="77"/>
      <c r="N23" s="72"/>
      <c r="O23" s="79" t="s">
        <v>592</v>
      </c>
      <c r="P23" s="81">
        <v>43742.996099537035</v>
      </c>
      <c r="Q23" s="79" t="s">
        <v>610</v>
      </c>
      <c r="R23" s="82" t="s">
        <v>862</v>
      </c>
      <c r="S23" s="79" t="s">
        <v>921</v>
      </c>
      <c r="T23" s="79"/>
      <c r="U23" s="79"/>
      <c r="V23" s="82" t="s">
        <v>1047</v>
      </c>
      <c r="W23" s="81">
        <v>43742.996099537035</v>
      </c>
      <c r="X23" s="82" t="s">
        <v>1253</v>
      </c>
      <c r="Y23" s="79"/>
      <c r="Z23" s="79"/>
      <c r="AA23" s="85" t="s">
        <v>1569</v>
      </c>
      <c r="AB23" s="85" t="s">
        <v>1870</v>
      </c>
      <c r="AC23" s="79" t="b">
        <v>0</v>
      </c>
      <c r="AD23" s="79">
        <v>1</v>
      </c>
      <c r="AE23" s="85" t="s">
        <v>1944</v>
      </c>
      <c r="AF23" s="79" t="b">
        <v>0</v>
      </c>
      <c r="AG23" s="79" t="s">
        <v>2020</v>
      </c>
      <c r="AH23" s="79"/>
      <c r="AI23" s="85" t="s">
        <v>1939</v>
      </c>
      <c r="AJ23" s="79" t="b">
        <v>0</v>
      </c>
      <c r="AK23" s="79">
        <v>0</v>
      </c>
      <c r="AL23" s="85" t="s">
        <v>1939</v>
      </c>
      <c r="AM23" s="79" t="s">
        <v>2037</v>
      </c>
      <c r="AN23" s="79" t="b">
        <v>0</v>
      </c>
      <c r="AO23" s="85" t="s">
        <v>1870</v>
      </c>
      <c r="AP23" s="79" t="s">
        <v>176</v>
      </c>
      <c r="AQ23" s="79">
        <v>0</v>
      </c>
      <c r="AR23" s="79">
        <v>0</v>
      </c>
      <c r="AS23" s="79"/>
      <c r="AT23" s="79"/>
      <c r="AU23" s="79"/>
      <c r="AV23" s="79"/>
      <c r="AW23" s="79"/>
      <c r="AX23" s="79"/>
      <c r="AY23" s="79"/>
      <c r="AZ23" s="79"/>
      <c r="BA23">
        <v>1</v>
      </c>
      <c r="BB23" s="78" t="str">
        <f>REPLACE(INDEX(GroupVertices[Group],MATCH(Edges25[[#This Row],[Vertex 1]],GroupVertices[Vertex],0)),1,1,"")</f>
        <v>25</v>
      </c>
      <c r="BC23" s="78" t="str">
        <f>REPLACE(INDEX(GroupVertices[Group],MATCH(Edges25[[#This Row],[Vertex 2]],GroupVertices[Vertex],0)),1,1,"")</f>
        <v>25</v>
      </c>
      <c r="BD23" s="48">
        <v>0</v>
      </c>
      <c r="BE23" s="49">
        <v>0</v>
      </c>
      <c r="BF23" s="48">
        <v>0</v>
      </c>
      <c r="BG23" s="49">
        <v>0</v>
      </c>
      <c r="BH23" s="48">
        <v>0</v>
      </c>
      <c r="BI23" s="49">
        <v>0</v>
      </c>
      <c r="BJ23" s="48">
        <v>3</v>
      </c>
      <c r="BK23" s="49">
        <v>100</v>
      </c>
      <c r="BL23" s="48">
        <v>3</v>
      </c>
    </row>
    <row r="24" spans="1:64" ht="15">
      <c r="A24" s="64" t="s">
        <v>233</v>
      </c>
      <c r="B24" s="64" t="s">
        <v>452</v>
      </c>
      <c r="C24" s="65"/>
      <c r="D24" s="66"/>
      <c r="E24" s="67"/>
      <c r="F24" s="68"/>
      <c r="G24" s="65"/>
      <c r="H24" s="69"/>
      <c r="I24" s="70"/>
      <c r="J24" s="70"/>
      <c r="K24" s="34" t="s">
        <v>65</v>
      </c>
      <c r="L24" s="77">
        <v>32</v>
      </c>
      <c r="M24" s="77"/>
      <c r="N24" s="72"/>
      <c r="O24" s="79" t="s">
        <v>591</v>
      </c>
      <c r="P24" s="81">
        <v>43743.03334490741</v>
      </c>
      <c r="Q24" s="79" t="s">
        <v>611</v>
      </c>
      <c r="R24" s="79"/>
      <c r="S24" s="79"/>
      <c r="T24" s="79"/>
      <c r="U24" s="79"/>
      <c r="V24" s="82" t="s">
        <v>1048</v>
      </c>
      <c r="W24" s="81">
        <v>43743.03334490741</v>
      </c>
      <c r="X24" s="82" t="s">
        <v>1254</v>
      </c>
      <c r="Y24" s="79"/>
      <c r="Z24" s="79"/>
      <c r="AA24" s="85" t="s">
        <v>1570</v>
      </c>
      <c r="AB24" s="85" t="s">
        <v>1871</v>
      </c>
      <c r="AC24" s="79" t="b">
        <v>0</v>
      </c>
      <c r="AD24" s="79">
        <v>1</v>
      </c>
      <c r="AE24" s="85" t="s">
        <v>1945</v>
      </c>
      <c r="AF24" s="79" t="b">
        <v>0</v>
      </c>
      <c r="AG24" s="79" t="s">
        <v>2020</v>
      </c>
      <c r="AH24" s="79"/>
      <c r="AI24" s="85" t="s">
        <v>1939</v>
      </c>
      <c r="AJ24" s="79" t="b">
        <v>0</v>
      </c>
      <c r="AK24" s="79">
        <v>0</v>
      </c>
      <c r="AL24" s="85" t="s">
        <v>1939</v>
      </c>
      <c r="AM24" s="79" t="s">
        <v>2038</v>
      </c>
      <c r="AN24" s="79" t="b">
        <v>0</v>
      </c>
      <c r="AO24" s="85" t="s">
        <v>1871</v>
      </c>
      <c r="AP24" s="79" t="s">
        <v>176</v>
      </c>
      <c r="AQ24" s="79">
        <v>0</v>
      </c>
      <c r="AR24" s="79">
        <v>0</v>
      </c>
      <c r="AS24" s="79"/>
      <c r="AT24" s="79"/>
      <c r="AU24" s="79"/>
      <c r="AV24" s="79"/>
      <c r="AW24" s="79"/>
      <c r="AX24" s="79"/>
      <c r="AY24" s="79"/>
      <c r="AZ24" s="79"/>
      <c r="BA24">
        <v>1</v>
      </c>
      <c r="BB24" s="78" t="str">
        <f>REPLACE(INDEX(GroupVertices[Group],MATCH(Edges25[[#This Row],[Vertex 1]],GroupVertices[Vertex],0)),1,1,"")</f>
        <v>41</v>
      </c>
      <c r="BC24" s="78" t="str">
        <f>REPLACE(INDEX(GroupVertices[Group],MATCH(Edges25[[#This Row],[Vertex 2]],GroupVertices[Vertex],0)),1,1,"")</f>
        <v>41</v>
      </c>
      <c r="BD24" s="48"/>
      <c r="BE24" s="49"/>
      <c r="BF24" s="48"/>
      <c r="BG24" s="49"/>
      <c r="BH24" s="48"/>
      <c r="BI24" s="49"/>
      <c r="BJ24" s="48"/>
      <c r="BK24" s="49"/>
      <c r="BL24" s="48"/>
    </row>
    <row r="25" spans="1:64" ht="15">
      <c r="A25" s="64" t="s">
        <v>234</v>
      </c>
      <c r="B25" s="64" t="s">
        <v>454</v>
      </c>
      <c r="C25" s="65"/>
      <c r="D25" s="66"/>
      <c r="E25" s="67"/>
      <c r="F25" s="68"/>
      <c r="G25" s="65"/>
      <c r="H25" s="69"/>
      <c r="I25" s="70"/>
      <c r="J25" s="70"/>
      <c r="K25" s="34" t="s">
        <v>65</v>
      </c>
      <c r="L25" s="77">
        <v>34</v>
      </c>
      <c r="M25" s="77"/>
      <c r="N25" s="72"/>
      <c r="O25" s="79" t="s">
        <v>592</v>
      </c>
      <c r="P25" s="81">
        <v>43743.09396990741</v>
      </c>
      <c r="Q25" s="79" t="s">
        <v>612</v>
      </c>
      <c r="R25" s="79"/>
      <c r="S25" s="79"/>
      <c r="T25" s="79"/>
      <c r="U25" s="79"/>
      <c r="V25" s="82" t="s">
        <v>1049</v>
      </c>
      <c r="W25" s="81">
        <v>43743.09396990741</v>
      </c>
      <c r="X25" s="82" t="s">
        <v>1255</v>
      </c>
      <c r="Y25" s="79"/>
      <c r="Z25" s="79"/>
      <c r="AA25" s="85" t="s">
        <v>1571</v>
      </c>
      <c r="AB25" s="85" t="s">
        <v>1872</v>
      </c>
      <c r="AC25" s="79" t="b">
        <v>0</v>
      </c>
      <c r="AD25" s="79">
        <v>2</v>
      </c>
      <c r="AE25" s="85" t="s">
        <v>1946</v>
      </c>
      <c r="AF25" s="79" t="b">
        <v>0</v>
      </c>
      <c r="AG25" s="79" t="s">
        <v>2020</v>
      </c>
      <c r="AH25" s="79"/>
      <c r="AI25" s="85" t="s">
        <v>1939</v>
      </c>
      <c r="AJ25" s="79" t="b">
        <v>0</v>
      </c>
      <c r="AK25" s="79">
        <v>0</v>
      </c>
      <c r="AL25" s="85" t="s">
        <v>1939</v>
      </c>
      <c r="AM25" s="79" t="s">
        <v>2037</v>
      </c>
      <c r="AN25" s="79" t="b">
        <v>0</v>
      </c>
      <c r="AO25" s="85" t="s">
        <v>1872</v>
      </c>
      <c r="AP25" s="79" t="s">
        <v>176</v>
      </c>
      <c r="AQ25" s="79">
        <v>0</v>
      </c>
      <c r="AR25" s="79">
        <v>0</v>
      </c>
      <c r="AS25" s="79"/>
      <c r="AT25" s="79"/>
      <c r="AU25" s="79"/>
      <c r="AV25" s="79"/>
      <c r="AW25" s="79"/>
      <c r="AX25" s="79"/>
      <c r="AY25" s="79"/>
      <c r="AZ25" s="79"/>
      <c r="BA25">
        <v>1</v>
      </c>
      <c r="BB25" s="78" t="str">
        <f>REPLACE(INDEX(GroupVertices[Group],MATCH(Edges25[[#This Row],[Vertex 1]],GroupVertices[Vertex],0)),1,1,"")</f>
        <v>83</v>
      </c>
      <c r="BC25" s="78" t="str">
        <f>REPLACE(INDEX(GroupVertices[Group],MATCH(Edges25[[#This Row],[Vertex 2]],GroupVertices[Vertex],0)),1,1,"")</f>
        <v>83</v>
      </c>
      <c r="BD25" s="48">
        <v>2</v>
      </c>
      <c r="BE25" s="49">
        <v>5</v>
      </c>
      <c r="BF25" s="48">
        <v>0</v>
      </c>
      <c r="BG25" s="49">
        <v>0</v>
      </c>
      <c r="BH25" s="48">
        <v>0</v>
      </c>
      <c r="BI25" s="49">
        <v>0</v>
      </c>
      <c r="BJ25" s="48">
        <v>38</v>
      </c>
      <c r="BK25" s="49">
        <v>95</v>
      </c>
      <c r="BL25" s="48">
        <v>40</v>
      </c>
    </row>
    <row r="26" spans="1:64" ht="15">
      <c r="A26" s="64" t="s">
        <v>235</v>
      </c>
      <c r="B26" s="64" t="s">
        <v>235</v>
      </c>
      <c r="C26" s="65"/>
      <c r="D26" s="66"/>
      <c r="E26" s="67"/>
      <c r="F26" s="68"/>
      <c r="G26" s="65"/>
      <c r="H26" s="69"/>
      <c r="I26" s="70"/>
      <c r="J26" s="70"/>
      <c r="K26" s="34" t="s">
        <v>65</v>
      </c>
      <c r="L26" s="77">
        <v>35</v>
      </c>
      <c r="M26" s="77"/>
      <c r="N26" s="72"/>
      <c r="O26" s="79" t="s">
        <v>176</v>
      </c>
      <c r="P26" s="81">
        <v>43743.20579861111</v>
      </c>
      <c r="Q26" s="79" t="s">
        <v>613</v>
      </c>
      <c r="R26" s="79"/>
      <c r="S26" s="79"/>
      <c r="T26" s="79"/>
      <c r="U26" s="79"/>
      <c r="V26" s="82" t="s">
        <v>1050</v>
      </c>
      <c r="W26" s="81">
        <v>43743.20579861111</v>
      </c>
      <c r="X26" s="82" t="s">
        <v>1256</v>
      </c>
      <c r="Y26" s="79"/>
      <c r="Z26" s="79"/>
      <c r="AA26" s="85" t="s">
        <v>1572</v>
      </c>
      <c r="AB26" s="85" t="s">
        <v>1873</v>
      </c>
      <c r="AC26" s="79" t="b">
        <v>0</v>
      </c>
      <c r="AD26" s="79">
        <v>0</v>
      </c>
      <c r="AE26" s="85" t="s">
        <v>1947</v>
      </c>
      <c r="AF26" s="79" t="b">
        <v>0</v>
      </c>
      <c r="AG26" s="79" t="s">
        <v>2020</v>
      </c>
      <c r="AH26" s="79"/>
      <c r="AI26" s="85" t="s">
        <v>1939</v>
      </c>
      <c r="AJ26" s="79" t="b">
        <v>0</v>
      </c>
      <c r="AK26" s="79">
        <v>0</v>
      </c>
      <c r="AL26" s="85" t="s">
        <v>1939</v>
      </c>
      <c r="AM26" s="79" t="s">
        <v>2038</v>
      </c>
      <c r="AN26" s="79" t="b">
        <v>0</v>
      </c>
      <c r="AO26" s="85" t="s">
        <v>1873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3</v>
      </c>
      <c r="BE26" s="49">
        <v>6.25</v>
      </c>
      <c r="BF26" s="48">
        <v>5</v>
      </c>
      <c r="BG26" s="49">
        <v>10.416666666666666</v>
      </c>
      <c r="BH26" s="48">
        <v>0</v>
      </c>
      <c r="BI26" s="49">
        <v>0</v>
      </c>
      <c r="BJ26" s="48">
        <v>40</v>
      </c>
      <c r="BK26" s="49">
        <v>83.33333333333333</v>
      </c>
      <c r="BL26" s="48">
        <v>48</v>
      </c>
    </row>
    <row r="27" spans="1:64" ht="15">
      <c r="A27" s="64" t="s">
        <v>236</v>
      </c>
      <c r="B27" s="64" t="s">
        <v>236</v>
      </c>
      <c r="C27" s="65"/>
      <c r="D27" s="66"/>
      <c r="E27" s="67"/>
      <c r="F27" s="68"/>
      <c r="G27" s="65"/>
      <c r="H27" s="69"/>
      <c r="I27" s="70"/>
      <c r="J27" s="70"/>
      <c r="K27" s="34" t="s">
        <v>65</v>
      </c>
      <c r="L27" s="77">
        <v>36</v>
      </c>
      <c r="M27" s="77"/>
      <c r="N27" s="72"/>
      <c r="O27" s="79" t="s">
        <v>176</v>
      </c>
      <c r="P27" s="81">
        <v>43743.51510416667</v>
      </c>
      <c r="Q27" s="79" t="s">
        <v>614</v>
      </c>
      <c r="R27" s="79"/>
      <c r="S27" s="79"/>
      <c r="T27" s="79" t="s">
        <v>947</v>
      </c>
      <c r="U27" s="79"/>
      <c r="V27" s="82" t="s">
        <v>1051</v>
      </c>
      <c r="W27" s="81">
        <v>43743.51510416667</v>
      </c>
      <c r="X27" s="82" t="s">
        <v>1257</v>
      </c>
      <c r="Y27" s="79"/>
      <c r="Z27" s="79"/>
      <c r="AA27" s="85" t="s">
        <v>1573</v>
      </c>
      <c r="AB27" s="79"/>
      <c r="AC27" s="79" t="b">
        <v>0</v>
      </c>
      <c r="AD27" s="79">
        <v>1</v>
      </c>
      <c r="AE27" s="85" t="s">
        <v>1939</v>
      </c>
      <c r="AF27" s="79" t="b">
        <v>0</v>
      </c>
      <c r="AG27" s="79" t="s">
        <v>2020</v>
      </c>
      <c r="AH27" s="79"/>
      <c r="AI27" s="85" t="s">
        <v>1939</v>
      </c>
      <c r="AJ27" s="79" t="b">
        <v>0</v>
      </c>
      <c r="AK27" s="79">
        <v>2</v>
      </c>
      <c r="AL27" s="85" t="s">
        <v>1939</v>
      </c>
      <c r="AM27" s="79" t="s">
        <v>2038</v>
      </c>
      <c r="AN27" s="79" t="b">
        <v>0</v>
      </c>
      <c r="AO27" s="85" t="s">
        <v>1573</v>
      </c>
      <c r="AP27" s="79" t="s">
        <v>176</v>
      </c>
      <c r="AQ27" s="79">
        <v>0</v>
      </c>
      <c r="AR27" s="79">
        <v>0</v>
      </c>
      <c r="AS27" s="79"/>
      <c r="AT27" s="79"/>
      <c r="AU27" s="79"/>
      <c r="AV27" s="79"/>
      <c r="AW27" s="79"/>
      <c r="AX27" s="79"/>
      <c r="AY27" s="79"/>
      <c r="AZ27" s="79"/>
      <c r="BA27">
        <v>1</v>
      </c>
      <c r="BB27" s="78" t="str">
        <f>REPLACE(INDEX(GroupVertices[Group],MATCH(Edges25[[#This Row],[Vertex 1]],GroupVertices[Vertex],0)),1,1,"")</f>
        <v>82</v>
      </c>
      <c r="BC27" s="78" t="str">
        <f>REPLACE(INDEX(GroupVertices[Group],MATCH(Edges25[[#This Row],[Vertex 2]],GroupVertices[Vertex],0)),1,1,"")</f>
        <v>82</v>
      </c>
      <c r="BD27" s="48">
        <v>0</v>
      </c>
      <c r="BE27" s="49">
        <v>0</v>
      </c>
      <c r="BF27" s="48">
        <v>1</v>
      </c>
      <c r="BG27" s="49">
        <v>3.4482758620689653</v>
      </c>
      <c r="BH27" s="48">
        <v>0</v>
      </c>
      <c r="BI27" s="49">
        <v>0</v>
      </c>
      <c r="BJ27" s="48">
        <v>28</v>
      </c>
      <c r="BK27" s="49">
        <v>96.55172413793103</v>
      </c>
      <c r="BL27" s="48">
        <v>29</v>
      </c>
    </row>
    <row r="28" spans="1:64" ht="15">
      <c r="A28" s="64" t="s">
        <v>237</v>
      </c>
      <c r="B28" s="64" t="s">
        <v>236</v>
      </c>
      <c r="C28" s="65"/>
      <c r="D28" s="66"/>
      <c r="E28" s="67"/>
      <c r="F28" s="68"/>
      <c r="G28" s="65"/>
      <c r="H28" s="69"/>
      <c r="I28" s="70"/>
      <c r="J28" s="70"/>
      <c r="K28" s="34" t="s">
        <v>65</v>
      </c>
      <c r="L28" s="77">
        <v>37</v>
      </c>
      <c r="M28" s="77"/>
      <c r="N28" s="72"/>
      <c r="O28" s="79" t="s">
        <v>591</v>
      </c>
      <c r="P28" s="81">
        <v>43743.522893518515</v>
      </c>
      <c r="Q28" s="79" t="s">
        <v>615</v>
      </c>
      <c r="R28" s="79"/>
      <c r="S28" s="79"/>
      <c r="T28" s="79"/>
      <c r="U28" s="79"/>
      <c r="V28" s="82" t="s">
        <v>1052</v>
      </c>
      <c r="W28" s="81">
        <v>43743.522893518515</v>
      </c>
      <c r="X28" s="82" t="s">
        <v>1258</v>
      </c>
      <c r="Y28" s="79"/>
      <c r="Z28" s="79"/>
      <c r="AA28" s="85" t="s">
        <v>1574</v>
      </c>
      <c r="AB28" s="79"/>
      <c r="AC28" s="79" t="b">
        <v>0</v>
      </c>
      <c r="AD28" s="79">
        <v>0</v>
      </c>
      <c r="AE28" s="85" t="s">
        <v>1939</v>
      </c>
      <c r="AF28" s="79" t="b">
        <v>0</v>
      </c>
      <c r="AG28" s="79" t="s">
        <v>2020</v>
      </c>
      <c r="AH28" s="79"/>
      <c r="AI28" s="85" t="s">
        <v>1939</v>
      </c>
      <c r="AJ28" s="79" t="b">
        <v>0</v>
      </c>
      <c r="AK28" s="79">
        <v>2</v>
      </c>
      <c r="AL28" s="85" t="s">
        <v>1573</v>
      </c>
      <c r="AM28" s="79" t="s">
        <v>2038</v>
      </c>
      <c r="AN28" s="79" t="b">
        <v>0</v>
      </c>
      <c r="AO28" s="85" t="s">
        <v>1573</v>
      </c>
      <c r="AP28" s="79" t="s">
        <v>176</v>
      </c>
      <c r="AQ28" s="79">
        <v>0</v>
      </c>
      <c r="AR28" s="79">
        <v>0</v>
      </c>
      <c r="AS28" s="79"/>
      <c r="AT28" s="79"/>
      <c r="AU28" s="79"/>
      <c r="AV28" s="79"/>
      <c r="AW28" s="79"/>
      <c r="AX28" s="79"/>
      <c r="AY28" s="79"/>
      <c r="AZ28" s="79"/>
      <c r="BA28">
        <v>1</v>
      </c>
      <c r="BB28" s="78" t="str">
        <f>REPLACE(INDEX(GroupVertices[Group],MATCH(Edges25[[#This Row],[Vertex 1]],GroupVertices[Vertex],0)),1,1,"")</f>
        <v>82</v>
      </c>
      <c r="BC28" s="78" t="str">
        <f>REPLACE(INDEX(GroupVertices[Group],MATCH(Edges25[[#This Row],[Vertex 2]],GroupVertices[Vertex],0)),1,1,"")</f>
        <v>82</v>
      </c>
      <c r="BD28" s="48">
        <v>0</v>
      </c>
      <c r="BE28" s="49">
        <v>0</v>
      </c>
      <c r="BF28" s="48">
        <v>0</v>
      </c>
      <c r="BG28" s="49">
        <v>0</v>
      </c>
      <c r="BH28" s="48">
        <v>0</v>
      </c>
      <c r="BI28" s="49">
        <v>0</v>
      </c>
      <c r="BJ28" s="48">
        <v>27</v>
      </c>
      <c r="BK28" s="49">
        <v>100</v>
      </c>
      <c r="BL28" s="48">
        <v>27</v>
      </c>
    </row>
    <row r="29" spans="1:64" ht="15">
      <c r="A29" s="64" t="s">
        <v>238</v>
      </c>
      <c r="B29" s="64" t="s">
        <v>238</v>
      </c>
      <c r="C29" s="65"/>
      <c r="D29" s="66"/>
      <c r="E29" s="67"/>
      <c r="F29" s="68"/>
      <c r="G29" s="65"/>
      <c r="H29" s="69"/>
      <c r="I29" s="70"/>
      <c r="J29" s="70"/>
      <c r="K29" s="34" t="s">
        <v>65</v>
      </c>
      <c r="L29" s="77">
        <v>38</v>
      </c>
      <c r="M29" s="77"/>
      <c r="N29" s="72"/>
      <c r="O29" s="79" t="s">
        <v>176</v>
      </c>
      <c r="P29" s="81">
        <v>43743.551041666666</v>
      </c>
      <c r="Q29" s="79" t="s">
        <v>616</v>
      </c>
      <c r="R29" s="82" t="s">
        <v>863</v>
      </c>
      <c r="S29" s="79" t="s">
        <v>922</v>
      </c>
      <c r="T29" s="79" t="s">
        <v>948</v>
      </c>
      <c r="U29" s="79"/>
      <c r="V29" s="82" t="s">
        <v>1053</v>
      </c>
      <c r="W29" s="81">
        <v>43743.551041666666</v>
      </c>
      <c r="X29" s="82" t="s">
        <v>1259</v>
      </c>
      <c r="Y29" s="79"/>
      <c r="Z29" s="79"/>
      <c r="AA29" s="85" t="s">
        <v>1575</v>
      </c>
      <c r="AB29" s="79"/>
      <c r="AC29" s="79" t="b">
        <v>0</v>
      </c>
      <c r="AD29" s="79">
        <v>0</v>
      </c>
      <c r="AE29" s="85" t="s">
        <v>1939</v>
      </c>
      <c r="AF29" s="79" t="b">
        <v>0</v>
      </c>
      <c r="AG29" s="79" t="s">
        <v>2020</v>
      </c>
      <c r="AH29" s="79"/>
      <c r="AI29" s="85" t="s">
        <v>1939</v>
      </c>
      <c r="AJ29" s="79" t="b">
        <v>0</v>
      </c>
      <c r="AK29" s="79">
        <v>0</v>
      </c>
      <c r="AL29" s="85" t="s">
        <v>1939</v>
      </c>
      <c r="AM29" s="79" t="s">
        <v>2039</v>
      </c>
      <c r="AN29" s="79" t="b">
        <v>0</v>
      </c>
      <c r="AO29" s="85" t="s">
        <v>1575</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3</v>
      </c>
      <c r="BE29" s="49">
        <v>8.823529411764707</v>
      </c>
      <c r="BF29" s="48">
        <v>0</v>
      </c>
      <c r="BG29" s="49">
        <v>0</v>
      </c>
      <c r="BH29" s="48">
        <v>0</v>
      </c>
      <c r="BI29" s="49">
        <v>0</v>
      </c>
      <c r="BJ29" s="48">
        <v>31</v>
      </c>
      <c r="BK29" s="49">
        <v>91.17647058823529</v>
      </c>
      <c r="BL29" s="48">
        <v>34</v>
      </c>
    </row>
    <row r="30" spans="1:64" ht="15">
      <c r="A30" s="64" t="s">
        <v>239</v>
      </c>
      <c r="B30" s="64" t="s">
        <v>451</v>
      </c>
      <c r="C30" s="65"/>
      <c r="D30" s="66"/>
      <c r="E30" s="67"/>
      <c r="F30" s="68"/>
      <c r="G30" s="65"/>
      <c r="H30" s="69"/>
      <c r="I30" s="70"/>
      <c r="J30" s="70"/>
      <c r="K30" s="34" t="s">
        <v>65</v>
      </c>
      <c r="L30" s="77">
        <v>39</v>
      </c>
      <c r="M30" s="77"/>
      <c r="N30" s="72"/>
      <c r="O30" s="79" t="s">
        <v>592</v>
      </c>
      <c r="P30" s="81">
        <v>43743.57083333333</v>
      </c>
      <c r="Q30" s="79" t="s">
        <v>617</v>
      </c>
      <c r="R30" s="79"/>
      <c r="S30" s="79"/>
      <c r="T30" s="79"/>
      <c r="U30" s="79"/>
      <c r="V30" s="82" t="s">
        <v>1054</v>
      </c>
      <c r="W30" s="81">
        <v>43743.57083333333</v>
      </c>
      <c r="X30" s="82" t="s">
        <v>1260</v>
      </c>
      <c r="Y30" s="79"/>
      <c r="Z30" s="79"/>
      <c r="AA30" s="85" t="s">
        <v>1576</v>
      </c>
      <c r="AB30" s="85" t="s">
        <v>1870</v>
      </c>
      <c r="AC30" s="79" t="b">
        <v>0</v>
      </c>
      <c r="AD30" s="79">
        <v>0</v>
      </c>
      <c r="AE30" s="85" t="s">
        <v>1944</v>
      </c>
      <c r="AF30" s="79" t="b">
        <v>0</v>
      </c>
      <c r="AG30" s="79" t="s">
        <v>2020</v>
      </c>
      <c r="AH30" s="79"/>
      <c r="AI30" s="85" t="s">
        <v>1939</v>
      </c>
      <c r="AJ30" s="79" t="b">
        <v>0</v>
      </c>
      <c r="AK30" s="79">
        <v>0</v>
      </c>
      <c r="AL30" s="85" t="s">
        <v>1939</v>
      </c>
      <c r="AM30" s="79" t="s">
        <v>2038</v>
      </c>
      <c r="AN30" s="79" t="b">
        <v>0</v>
      </c>
      <c r="AO30" s="85" t="s">
        <v>1870</v>
      </c>
      <c r="AP30" s="79" t="s">
        <v>176</v>
      </c>
      <c r="AQ30" s="79">
        <v>0</v>
      </c>
      <c r="AR30" s="79">
        <v>0</v>
      </c>
      <c r="AS30" s="79"/>
      <c r="AT30" s="79"/>
      <c r="AU30" s="79"/>
      <c r="AV30" s="79"/>
      <c r="AW30" s="79"/>
      <c r="AX30" s="79"/>
      <c r="AY30" s="79"/>
      <c r="AZ30" s="79"/>
      <c r="BA30">
        <v>1</v>
      </c>
      <c r="BB30" s="78" t="str">
        <f>REPLACE(INDEX(GroupVertices[Group],MATCH(Edges25[[#This Row],[Vertex 1]],GroupVertices[Vertex],0)),1,1,"")</f>
        <v>25</v>
      </c>
      <c r="BC30" s="78" t="str">
        <f>REPLACE(INDEX(GroupVertices[Group],MATCH(Edges25[[#This Row],[Vertex 2]],GroupVertices[Vertex],0)),1,1,"")</f>
        <v>25</v>
      </c>
      <c r="BD30" s="48">
        <v>0</v>
      </c>
      <c r="BE30" s="49">
        <v>0</v>
      </c>
      <c r="BF30" s="48">
        <v>0</v>
      </c>
      <c r="BG30" s="49">
        <v>0</v>
      </c>
      <c r="BH30" s="48">
        <v>0</v>
      </c>
      <c r="BI30" s="49">
        <v>0</v>
      </c>
      <c r="BJ30" s="48">
        <v>3</v>
      </c>
      <c r="BK30" s="49">
        <v>100</v>
      </c>
      <c r="BL30" s="48">
        <v>3</v>
      </c>
    </row>
    <row r="31" spans="1:64" ht="15">
      <c r="A31" s="64" t="s">
        <v>240</v>
      </c>
      <c r="B31" s="64" t="s">
        <v>451</v>
      </c>
      <c r="C31" s="65"/>
      <c r="D31" s="66"/>
      <c r="E31" s="67"/>
      <c r="F31" s="68"/>
      <c r="G31" s="65"/>
      <c r="H31" s="69"/>
      <c r="I31" s="70"/>
      <c r="J31" s="70"/>
      <c r="K31" s="34" t="s">
        <v>65</v>
      </c>
      <c r="L31" s="77">
        <v>40</v>
      </c>
      <c r="M31" s="77"/>
      <c r="N31" s="72"/>
      <c r="O31" s="79" t="s">
        <v>592</v>
      </c>
      <c r="P31" s="81">
        <v>43743.58834490741</v>
      </c>
      <c r="Q31" s="79" t="s">
        <v>618</v>
      </c>
      <c r="R31" s="79"/>
      <c r="S31" s="79"/>
      <c r="T31" s="79"/>
      <c r="U31" s="79"/>
      <c r="V31" s="82" t="s">
        <v>1055</v>
      </c>
      <c r="W31" s="81">
        <v>43743.58834490741</v>
      </c>
      <c r="X31" s="82" t="s">
        <v>1261</v>
      </c>
      <c r="Y31" s="79"/>
      <c r="Z31" s="79"/>
      <c r="AA31" s="85" t="s">
        <v>1577</v>
      </c>
      <c r="AB31" s="85" t="s">
        <v>1870</v>
      </c>
      <c r="AC31" s="79" t="b">
        <v>0</v>
      </c>
      <c r="AD31" s="79">
        <v>0</v>
      </c>
      <c r="AE31" s="85" t="s">
        <v>1944</v>
      </c>
      <c r="AF31" s="79" t="b">
        <v>0</v>
      </c>
      <c r="AG31" s="79" t="s">
        <v>2020</v>
      </c>
      <c r="AH31" s="79"/>
      <c r="AI31" s="85" t="s">
        <v>1939</v>
      </c>
      <c r="AJ31" s="79" t="b">
        <v>0</v>
      </c>
      <c r="AK31" s="79">
        <v>0</v>
      </c>
      <c r="AL31" s="85" t="s">
        <v>1939</v>
      </c>
      <c r="AM31" s="79" t="s">
        <v>2036</v>
      </c>
      <c r="AN31" s="79" t="b">
        <v>0</v>
      </c>
      <c r="AO31" s="85" t="s">
        <v>1870</v>
      </c>
      <c r="AP31" s="79" t="s">
        <v>176</v>
      </c>
      <c r="AQ31" s="79">
        <v>0</v>
      </c>
      <c r="AR31" s="79">
        <v>0</v>
      </c>
      <c r="AS31" s="79"/>
      <c r="AT31" s="79"/>
      <c r="AU31" s="79"/>
      <c r="AV31" s="79"/>
      <c r="AW31" s="79"/>
      <c r="AX31" s="79"/>
      <c r="AY31" s="79"/>
      <c r="AZ31" s="79"/>
      <c r="BA31">
        <v>1</v>
      </c>
      <c r="BB31" s="78" t="str">
        <f>REPLACE(INDEX(GroupVertices[Group],MATCH(Edges25[[#This Row],[Vertex 1]],GroupVertices[Vertex],0)),1,1,"")</f>
        <v>25</v>
      </c>
      <c r="BC31" s="78" t="str">
        <f>REPLACE(INDEX(GroupVertices[Group],MATCH(Edges25[[#This Row],[Vertex 2]],GroupVertices[Vertex],0)),1,1,"")</f>
        <v>25</v>
      </c>
      <c r="BD31" s="48">
        <v>0</v>
      </c>
      <c r="BE31" s="49">
        <v>0</v>
      </c>
      <c r="BF31" s="48">
        <v>0</v>
      </c>
      <c r="BG31" s="49">
        <v>0</v>
      </c>
      <c r="BH31" s="48">
        <v>0</v>
      </c>
      <c r="BI31" s="49">
        <v>0</v>
      </c>
      <c r="BJ31" s="48">
        <v>12</v>
      </c>
      <c r="BK31" s="49">
        <v>100</v>
      </c>
      <c r="BL31" s="48">
        <v>12</v>
      </c>
    </row>
    <row r="32" spans="1:64" ht="15">
      <c r="A32" s="64" t="s">
        <v>241</v>
      </c>
      <c r="B32" s="64" t="s">
        <v>241</v>
      </c>
      <c r="C32" s="65"/>
      <c r="D32" s="66"/>
      <c r="E32" s="67"/>
      <c r="F32" s="68"/>
      <c r="G32" s="65"/>
      <c r="H32" s="69"/>
      <c r="I32" s="70"/>
      <c r="J32" s="70"/>
      <c r="K32" s="34" t="s">
        <v>65</v>
      </c>
      <c r="L32" s="77">
        <v>41</v>
      </c>
      <c r="M32" s="77"/>
      <c r="N32" s="72"/>
      <c r="O32" s="79" t="s">
        <v>176</v>
      </c>
      <c r="P32" s="81">
        <v>43743.639861111114</v>
      </c>
      <c r="Q32" s="79" t="s">
        <v>619</v>
      </c>
      <c r="R32" s="79"/>
      <c r="S32" s="79"/>
      <c r="T32" s="79"/>
      <c r="U32" s="79"/>
      <c r="V32" s="82" t="s">
        <v>1056</v>
      </c>
      <c r="W32" s="81">
        <v>43743.639861111114</v>
      </c>
      <c r="X32" s="82" t="s">
        <v>1262</v>
      </c>
      <c r="Y32" s="79"/>
      <c r="Z32" s="79"/>
      <c r="AA32" s="85" t="s">
        <v>1578</v>
      </c>
      <c r="AB32" s="79"/>
      <c r="AC32" s="79" t="b">
        <v>0</v>
      </c>
      <c r="AD32" s="79">
        <v>1</v>
      </c>
      <c r="AE32" s="85" t="s">
        <v>1939</v>
      </c>
      <c r="AF32" s="79" t="b">
        <v>0</v>
      </c>
      <c r="AG32" s="79" t="s">
        <v>2020</v>
      </c>
      <c r="AH32" s="79"/>
      <c r="AI32" s="85" t="s">
        <v>1939</v>
      </c>
      <c r="AJ32" s="79" t="b">
        <v>0</v>
      </c>
      <c r="AK32" s="79">
        <v>0</v>
      </c>
      <c r="AL32" s="85" t="s">
        <v>1939</v>
      </c>
      <c r="AM32" s="79" t="s">
        <v>2037</v>
      </c>
      <c r="AN32" s="79" t="b">
        <v>0</v>
      </c>
      <c r="AO32" s="85" t="s">
        <v>1578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3.125</v>
      </c>
      <c r="BF32" s="48">
        <v>1</v>
      </c>
      <c r="BG32" s="49">
        <v>3.125</v>
      </c>
      <c r="BH32" s="48">
        <v>0</v>
      </c>
      <c r="BI32" s="49">
        <v>0</v>
      </c>
      <c r="BJ32" s="48">
        <v>30</v>
      </c>
      <c r="BK32" s="49">
        <v>93.75</v>
      </c>
      <c r="BL32" s="48">
        <v>32</v>
      </c>
    </row>
    <row r="33" spans="1:64" ht="15">
      <c r="A33" s="64" t="s">
        <v>242</v>
      </c>
      <c r="B33" s="64" t="s">
        <v>432</v>
      </c>
      <c r="C33" s="65"/>
      <c r="D33" s="66"/>
      <c r="E33" s="67"/>
      <c r="F33" s="68"/>
      <c r="G33" s="65"/>
      <c r="H33" s="69"/>
      <c r="I33" s="70"/>
      <c r="J33" s="70"/>
      <c r="K33" s="34" t="s">
        <v>65</v>
      </c>
      <c r="L33" s="77">
        <v>42</v>
      </c>
      <c r="M33" s="77"/>
      <c r="N33" s="72"/>
      <c r="O33" s="79" t="s">
        <v>591</v>
      </c>
      <c r="P33" s="81">
        <v>43743.642384259256</v>
      </c>
      <c r="Q33" s="79" t="s">
        <v>620</v>
      </c>
      <c r="R33" s="79"/>
      <c r="S33" s="79"/>
      <c r="T33" s="79" t="s">
        <v>949</v>
      </c>
      <c r="U33" s="79"/>
      <c r="V33" s="82" t="s">
        <v>1057</v>
      </c>
      <c r="W33" s="81">
        <v>43743.642384259256</v>
      </c>
      <c r="X33" s="82" t="s">
        <v>1263</v>
      </c>
      <c r="Y33" s="79"/>
      <c r="Z33" s="79"/>
      <c r="AA33" s="85" t="s">
        <v>1579</v>
      </c>
      <c r="AB33" s="79"/>
      <c r="AC33" s="79" t="b">
        <v>0</v>
      </c>
      <c r="AD33" s="79">
        <v>0</v>
      </c>
      <c r="AE33" s="85" t="s">
        <v>1939</v>
      </c>
      <c r="AF33" s="79" t="b">
        <v>0</v>
      </c>
      <c r="AG33" s="79" t="s">
        <v>2020</v>
      </c>
      <c r="AH33" s="79"/>
      <c r="AI33" s="85" t="s">
        <v>1939</v>
      </c>
      <c r="AJ33" s="79" t="b">
        <v>0</v>
      </c>
      <c r="AK33" s="79">
        <v>1</v>
      </c>
      <c r="AL33" s="85" t="s">
        <v>1846</v>
      </c>
      <c r="AM33" s="79" t="s">
        <v>2038</v>
      </c>
      <c r="AN33" s="79" t="b">
        <v>0</v>
      </c>
      <c r="AO33" s="85" t="s">
        <v>1846</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2</v>
      </c>
      <c r="BE33" s="49">
        <v>8.695652173913043</v>
      </c>
      <c r="BF33" s="48">
        <v>0</v>
      </c>
      <c r="BG33" s="49">
        <v>0</v>
      </c>
      <c r="BH33" s="48">
        <v>0</v>
      </c>
      <c r="BI33" s="49">
        <v>0</v>
      </c>
      <c r="BJ33" s="48">
        <v>21</v>
      </c>
      <c r="BK33" s="49">
        <v>91.30434782608695</v>
      </c>
      <c r="BL33" s="48">
        <v>23</v>
      </c>
    </row>
    <row r="34" spans="1:64" ht="15">
      <c r="A34" s="64" t="s">
        <v>243</v>
      </c>
      <c r="B34" s="64" t="s">
        <v>455</v>
      </c>
      <c r="C34" s="65"/>
      <c r="D34" s="66"/>
      <c r="E34" s="67"/>
      <c r="F34" s="68"/>
      <c r="G34" s="65"/>
      <c r="H34" s="69"/>
      <c r="I34" s="70"/>
      <c r="J34" s="70"/>
      <c r="K34" s="34" t="s">
        <v>65</v>
      </c>
      <c r="L34" s="77">
        <v>43</v>
      </c>
      <c r="M34" s="77"/>
      <c r="N34" s="72"/>
      <c r="O34" s="79" t="s">
        <v>591</v>
      </c>
      <c r="P34" s="81">
        <v>43743.68740740741</v>
      </c>
      <c r="Q34" s="79" t="s">
        <v>621</v>
      </c>
      <c r="R34" s="79"/>
      <c r="S34" s="79"/>
      <c r="T34" s="79"/>
      <c r="U34" s="79"/>
      <c r="V34" s="82" t="s">
        <v>1058</v>
      </c>
      <c r="W34" s="81">
        <v>43743.68740740741</v>
      </c>
      <c r="X34" s="82" t="s">
        <v>1264</v>
      </c>
      <c r="Y34" s="79"/>
      <c r="Z34" s="79"/>
      <c r="AA34" s="85" t="s">
        <v>1580</v>
      </c>
      <c r="AB34" s="85" t="s">
        <v>1874</v>
      </c>
      <c r="AC34" s="79" t="b">
        <v>0</v>
      </c>
      <c r="AD34" s="79">
        <v>1</v>
      </c>
      <c r="AE34" s="85" t="s">
        <v>1948</v>
      </c>
      <c r="AF34" s="79" t="b">
        <v>0</v>
      </c>
      <c r="AG34" s="79" t="s">
        <v>2020</v>
      </c>
      <c r="AH34" s="79"/>
      <c r="AI34" s="85" t="s">
        <v>1939</v>
      </c>
      <c r="AJ34" s="79" t="b">
        <v>0</v>
      </c>
      <c r="AK34" s="79">
        <v>0</v>
      </c>
      <c r="AL34" s="85" t="s">
        <v>1939</v>
      </c>
      <c r="AM34" s="79" t="s">
        <v>2036</v>
      </c>
      <c r="AN34" s="79" t="b">
        <v>0</v>
      </c>
      <c r="AO34" s="85" t="s">
        <v>1874</v>
      </c>
      <c r="AP34" s="79" t="s">
        <v>176</v>
      </c>
      <c r="AQ34" s="79">
        <v>0</v>
      </c>
      <c r="AR34" s="79">
        <v>0</v>
      </c>
      <c r="AS34" s="79"/>
      <c r="AT34" s="79"/>
      <c r="AU34" s="79"/>
      <c r="AV34" s="79"/>
      <c r="AW34" s="79"/>
      <c r="AX34" s="79"/>
      <c r="AY34" s="79"/>
      <c r="AZ34" s="79"/>
      <c r="BA34">
        <v>1</v>
      </c>
      <c r="BB34" s="78" t="str">
        <f>REPLACE(INDEX(GroupVertices[Group],MATCH(Edges25[[#This Row],[Vertex 1]],GroupVertices[Vertex],0)),1,1,"")</f>
        <v>24</v>
      </c>
      <c r="BC34" s="78" t="str">
        <f>REPLACE(INDEX(GroupVertices[Group],MATCH(Edges25[[#This Row],[Vertex 2]],GroupVertices[Vertex],0)),1,1,"")</f>
        <v>24</v>
      </c>
      <c r="BD34" s="48"/>
      <c r="BE34" s="49"/>
      <c r="BF34" s="48"/>
      <c r="BG34" s="49"/>
      <c r="BH34" s="48"/>
      <c r="BI34" s="49"/>
      <c r="BJ34" s="48"/>
      <c r="BK34" s="49"/>
      <c r="BL34" s="48"/>
    </row>
    <row r="35" spans="1:64" ht="15">
      <c r="A35" s="64" t="s">
        <v>244</v>
      </c>
      <c r="B35" s="64" t="s">
        <v>458</v>
      </c>
      <c r="C35" s="65"/>
      <c r="D35" s="66"/>
      <c r="E35" s="67"/>
      <c r="F35" s="68"/>
      <c r="G35" s="65"/>
      <c r="H35" s="69"/>
      <c r="I35" s="70"/>
      <c r="J35" s="70"/>
      <c r="K35" s="34" t="s">
        <v>65</v>
      </c>
      <c r="L35" s="77">
        <v>46</v>
      </c>
      <c r="M35" s="77"/>
      <c r="N35" s="72"/>
      <c r="O35" s="79" t="s">
        <v>591</v>
      </c>
      <c r="P35" s="81">
        <v>43743.78041666667</v>
      </c>
      <c r="Q35" s="79" t="s">
        <v>622</v>
      </c>
      <c r="R35" s="79"/>
      <c r="S35" s="79"/>
      <c r="T35" s="79"/>
      <c r="U35" s="79"/>
      <c r="V35" s="82" t="s">
        <v>1059</v>
      </c>
      <c r="W35" s="81">
        <v>43743.78041666667</v>
      </c>
      <c r="X35" s="82" t="s">
        <v>1265</v>
      </c>
      <c r="Y35" s="79"/>
      <c r="Z35" s="79"/>
      <c r="AA35" s="85" t="s">
        <v>1581</v>
      </c>
      <c r="AB35" s="85" t="s">
        <v>1875</v>
      </c>
      <c r="AC35" s="79" t="b">
        <v>0</v>
      </c>
      <c r="AD35" s="79">
        <v>1</v>
      </c>
      <c r="AE35" s="85" t="s">
        <v>1949</v>
      </c>
      <c r="AF35" s="79" t="b">
        <v>0</v>
      </c>
      <c r="AG35" s="79" t="s">
        <v>2020</v>
      </c>
      <c r="AH35" s="79"/>
      <c r="AI35" s="85" t="s">
        <v>1939</v>
      </c>
      <c r="AJ35" s="79" t="b">
        <v>0</v>
      </c>
      <c r="AK35" s="79">
        <v>0</v>
      </c>
      <c r="AL35" s="85" t="s">
        <v>1939</v>
      </c>
      <c r="AM35" s="79" t="s">
        <v>2037</v>
      </c>
      <c r="AN35" s="79" t="b">
        <v>0</v>
      </c>
      <c r="AO35" s="85" t="s">
        <v>1875</v>
      </c>
      <c r="AP35" s="79" t="s">
        <v>176</v>
      </c>
      <c r="AQ35" s="79">
        <v>0</v>
      </c>
      <c r="AR35" s="79">
        <v>0</v>
      </c>
      <c r="AS35" s="79"/>
      <c r="AT35" s="79"/>
      <c r="AU35" s="79"/>
      <c r="AV35" s="79"/>
      <c r="AW35" s="79"/>
      <c r="AX35" s="79"/>
      <c r="AY35" s="79"/>
      <c r="AZ35" s="79"/>
      <c r="BA35">
        <v>1</v>
      </c>
      <c r="BB35" s="78" t="str">
        <f>REPLACE(INDEX(GroupVertices[Group],MATCH(Edges25[[#This Row],[Vertex 1]],GroupVertices[Vertex],0)),1,1,"")</f>
        <v>40</v>
      </c>
      <c r="BC35" s="78" t="str">
        <f>REPLACE(INDEX(GroupVertices[Group],MATCH(Edges25[[#This Row],[Vertex 2]],GroupVertices[Vertex],0)),1,1,"")</f>
        <v>40</v>
      </c>
      <c r="BD35" s="48"/>
      <c r="BE35" s="49"/>
      <c r="BF35" s="48"/>
      <c r="BG35" s="49"/>
      <c r="BH35" s="48"/>
      <c r="BI35" s="49"/>
      <c r="BJ35" s="48"/>
      <c r="BK35" s="49"/>
      <c r="BL35" s="48"/>
    </row>
    <row r="36" spans="1:64" ht="15">
      <c r="A36" s="64" t="s">
        <v>245</v>
      </c>
      <c r="B36" s="64" t="s">
        <v>460</v>
      </c>
      <c r="C36" s="65"/>
      <c r="D36" s="66"/>
      <c r="E36" s="67"/>
      <c r="F36" s="68"/>
      <c r="G36" s="65"/>
      <c r="H36" s="69"/>
      <c r="I36" s="70"/>
      <c r="J36" s="70"/>
      <c r="K36" s="34" t="s">
        <v>65</v>
      </c>
      <c r="L36" s="77">
        <v>48</v>
      </c>
      <c r="M36" s="77"/>
      <c r="N36" s="72"/>
      <c r="O36" s="79" t="s">
        <v>592</v>
      </c>
      <c r="P36" s="81">
        <v>43743.890081018515</v>
      </c>
      <c r="Q36" s="79" t="s">
        <v>623</v>
      </c>
      <c r="R36" s="79"/>
      <c r="S36" s="79"/>
      <c r="T36" s="79"/>
      <c r="U36" s="79"/>
      <c r="V36" s="82" t="s">
        <v>1060</v>
      </c>
      <c r="W36" s="81">
        <v>43743.890081018515</v>
      </c>
      <c r="X36" s="82" t="s">
        <v>1266</v>
      </c>
      <c r="Y36" s="79"/>
      <c r="Z36" s="79"/>
      <c r="AA36" s="85" t="s">
        <v>1582</v>
      </c>
      <c r="AB36" s="85" t="s">
        <v>1876</v>
      </c>
      <c r="AC36" s="79" t="b">
        <v>0</v>
      </c>
      <c r="AD36" s="79">
        <v>1</v>
      </c>
      <c r="AE36" s="85" t="s">
        <v>1950</v>
      </c>
      <c r="AF36" s="79" t="b">
        <v>0</v>
      </c>
      <c r="AG36" s="79" t="s">
        <v>2020</v>
      </c>
      <c r="AH36" s="79"/>
      <c r="AI36" s="85" t="s">
        <v>1939</v>
      </c>
      <c r="AJ36" s="79" t="b">
        <v>0</v>
      </c>
      <c r="AK36" s="79">
        <v>0</v>
      </c>
      <c r="AL36" s="85" t="s">
        <v>1939</v>
      </c>
      <c r="AM36" s="79" t="s">
        <v>2038</v>
      </c>
      <c r="AN36" s="79" t="b">
        <v>0</v>
      </c>
      <c r="AO36" s="85" t="s">
        <v>1876</v>
      </c>
      <c r="AP36" s="79" t="s">
        <v>176</v>
      </c>
      <c r="AQ36" s="79">
        <v>0</v>
      </c>
      <c r="AR36" s="79">
        <v>0</v>
      </c>
      <c r="AS36" s="79"/>
      <c r="AT36" s="79"/>
      <c r="AU36" s="79"/>
      <c r="AV36" s="79"/>
      <c r="AW36" s="79"/>
      <c r="AX36" s="79"/>
      <c r="AY36" s="79"/>
      <c r="AZ36" s="79"/>
      <c r="BA36">
        <v>1</v>
      </c>
      <c r="BB36" s="78" t="str">
        <f>REPLACE(INDEX(GroupVertices[Group],MATCH(Edges25[[#This Row],[Vertex 1]],GroupVertices[Vertex],0)),1,1,"")</f>
        <v>81</v>
      </c>
      <c r="BC36" s="78" t="str">
        <f>REPLACE(INDEX(GroupVertices[Group],MATCH(Edges25[[#This Row],[Vertex 2]],GroupVertices[Vertex],0)),1,1,"")</f>
        <v>81</v>
      </c>
      <c r="BD36" s="48">
        <v>0</v>
      </c>
      <c r="BE36" s="49">
        <v>0</v>
      </c>
      <c r="BF36" s="48">
        <v>0</v>
      </c>
      <c r="BG36" s="49">
        <v>0</v>
      </c>
      <c r="BH36" s="48">
        <v>0</v>
      </c>
      <c r="BI36" s="49">
        <v>0</v>
      </c>
      <c r="BJ36" s="48">
        <v>20</v>
      </c>
      <c r="BK36" s="49">
        <v>100</v>
      </c>
      <c r="BL36" s="48">
        <v>20</v>
      </c>
    </row>
    <row r="37" spans="1:64" ht="15">
      <c r="A37" s="64" t="s">
        <v>246</v>
      </c>
      <c r="B37" s="64" t="s">
        <v>461</v>
      </c>
      <c r="C37" s="65"/>
      <c r="D37" s="66"/>
      <c r="E37" s="67"/>
      <c r="F37" s="68"/>
      <c r="G37" s="65"/>
      <c r="H37" s="69"/>
      <c r="I37" s="70"/>
      <c r="J37" s="70"/>
      <c r="K37" s="34" t="s">
        <v>65</v>
      </c>
      <c r="L37" s="77">
        <v>49</v>
      </c>
      <c r="M37" s="77"/>
      <c r="N37" s="72"/>
      <c r="O37" s="79" t="s">
        <v>592</v>
      </c>
      <c r="P37" s="81">
        <v>43743.974178240744</v>
      </c>
      <c r="Q37" s="79" t="s">
        <v>624</v>
      </c>
      <c r="R37" s="79"/>
      <c r="S37" s="79"/>
      <c r="T37" s="79"/>
      <c r="U37" s="79"/>
      <c r="V37" s="82" t="s">
        <v>1061</v>
      </c>
      <c r="W37" s="81">
        <v>43743.974178240744</v>
      </c>
      <c r="X37" s="82" t="s">
        <v>1267</v>
      </c>
      <c r="Y37" s="79"/>
      <c r="Z37" s="79"/>
      <c r="AA37" s="85" t="s">
        <v>1583</v>
      </c>
      <c r="AB37" s="85" t="s">
        <v>1877</v>
      </c>
      <c r="AC37" s="79" t="b">
        <v>0</v>
      </c>
      <c r="AD37" s="79">
        <v>1</v>
      </c>
      <c r="AE37" s="85" t="s">
        <v>1951</v>
      </c>
      <c r="AF37" s="79" t="b">
        <v>0</v>
      </c>
      <c r="AG37" s="79" t="s">
        <v>2020</v>
      </c>
      <c r="AH37" s="79"/>
      <c r="AI37" s="85" t="s">
        <v>1939</v>
      </c>
      <c r="AJ37" s="79" t="b">
        <v>0</v>
      </c>
      <c r="AK37" s="79">
        <v>0</v>
      </c>
      <c r="AL37" s="85" t="s">
        <v>1939</v>
      </c>
      <c r="AM37" s="79" t="s">
        <v>2037</v>
      </c>
      <c r="AN37" s="79" t="b">
        <v>0</v>
      </c>
      <c r="AO37" s="85" t="s">
        <v>1877</v>
      </c>
      <c r="AP37" s="79" t="s">
        <v>176</v>
      </c>
      <c r="AQ37" s="79">
        <v>0</v>
      </c>
      <c r="AR37" s="79">
        <v>0</v>
      </c>
      <c r="AS37" s="79"/>
      <c r="AT37" s="79"/>
      <c r="AU37" s="79"/>
      <c r="AV37" s="79"/>
      <c r="AW37" s="79"/>
      <c r="AX37" s="79"/>
      <c r="AY37" s="79"/>
      <c r="AZ37" s="79"/>
      <c r="BA37">
        <v>1</v>
      </c>
      <c r="BB37" s="78" t="str">
        <f>REPLACE(INDEX(GroupVertices[Group],MATCH(Edges25[[#This Row],[Vertex 1]],GroupVertices[Vertex],0)),1,1,"")</f>
        <v>80</v>
      </c>
      <c r="BC37" s="78" t="str">
        <f>REPLACE(INDEX(GroupVertices[Group],MATCH(Edges25[[#This Row],[Vertex 2]],GroupVertices[Vertex],0)),1,1,"")</f>
        <v>80</v>
      </c>
      <c r="BD37" s="48">
        <v>3</v>
      </c>
      <c r="BE37" s="49">
        <v>16.666666666666668</v>
      </c>
      <c r="BF37" s="48">
        <v>0</v>
      </c>
      <c r="BG37" s="49">
        <v>0</v>
      </c>
      <c r="BH37" s="48">
        <v>0</v>
      </c>
      <c r="BI37" s="49">
        <v>0</v>
      </c>
      <c r="BJ37" s="48">
        <v>15</v>
      </c>
      <c r="BK37" s="49">
        <v>83.33333333333333</v>
      </c>
      <c r="BL37" s="48">
        <v>18</v>
      </c>
    </row>
    <row r="38" spans="1:64" ht="15">
      <c r="A38" s="64" t="s">
        <v>247</v>
      </c>
      <c r="B38" s="64" t="s">
        <v>462</v>
      </c>
      <c r="C38" s="65"/>
      <c r="D38" s="66"/>
      <c r="E38" s="67"/>
      <c r="F38" s="68"/>
      <c r="G38" s="65"/>
      <c r="H38" s="69"/>
      <c r="I38" s="70"/>
      <c r="J38" s="70"/>
      <c r="K38" s="34" t="s">
        <v>65</v>
      </c>
      <c r="L38" s="77">
        <v>50</v>
      </c>
      <c r="M38" s="77"/>
      <c r="N38" s="72"/>
      <c r="O38" s="79" t="s">
        <v>591</v>
      </c>
      <c r="P38" s="81">
        <v>43744.03193287037</v>
      </c>
      <c r="Q38" s="79" t="s">
        <v>625</v>
      </c>
      <c r="R38" s="79"/>
      <c r="S38" s="79"/>
      <c r="T38" s="79"/>
      <c r="U38" s="79"/>
      <c r="V38" s="82" t="s">
        <v>1062</v>
      </c>
      <c r="W38" s="81">
        <v>43744.03193287037</v>
      </c>
      <c r="X38" s="82" t="s">
        <v>1268</v>
      </c>
      <c r="Y38" s="79"/>
      <c r="Z38" s="79"/>
      <c r="AA38" s="85" t="s">
        <v>1584</v>
      </c>
      <c r="AB38" s="85" t="s">
        <v>1878</v>
      </c>
      <c r="AC38" s="79" t="b">
        <v>0</v>
      </c>
      <c r="AD38" s="79">
        <v>2</v>
      </c>
      <c r="AE38" s="85" t="s">
        <v>1952</v>
      </c>
      <c r="AF38" s="79" t="b">
        <v>0</v>
      </c>
      <c r="AG38" s="79" t="s">
        <v>2020</v>
      </c>
      <c r="AH38" s="79"/>
      <c r="AI38" s="85" t="s">
        <v>1939</v>
      </c>
      <c r="AJ38" s="79" t="b">
        <v>0</v>
      </c>
      <c r="AK38" s="79">
        <v>0</v>
      </c>
      <c r="AL38" s="85" t="s">
        <v>1939</v>
      </c>
      <c r="AM38" s="79" t="s">
        <v>2038</v>
      </c>
      <c r="AN38" s="79" t="b">
        <v>0</v>
      </c>
      <c r="AO38" s="85" t="s">
        <v>1878</v>
      </c>
      <c r="AP38" s="79" t="s">
        <v>176</v>
      </c>
      <c r="AQ38" s="79">
        <v>0</v>
      </c>
      <c r="AR38" s="79">
        <v>0</v>
      </c>
      <c r="AS38" s="79"/>
      <c r="AT38" s="79"/>
      <c r="AU38" s="79"/>
      <c r="AV38" s="79"/>
      <c r="AW38" s="79"/>
      <c r="AX38" s="79"/>
      <c r="AY38" s="79"/>
      <c r="AZ38" s="79"/>
      <c r="BA38">
        <v>1</v>
      </c>
      <c r="BB38" s="78" t="str">
        <f>REPLACE(INDEX(GroupVertices[Group],MATCH(Edges25[[#This Row],[Vertex 1]],GroupVertices[Vertex],0)),1,1,"")</f>
        <v>15</v>
      </c>
      <c r="BC38" s="78" t="str">
        <f>REPLACE(INDEX(GroupVertices[Group],MATCH(Edges25[[#This Row],[Vertex 2]],GroupVertices[Vertex],0)),1,1,"")</f>
        <v>15</v>
      </c>
      <c r="BD38" s="48"/>
      <c r="BE38" s="49"/>
      <c r="BF38" s="48"/>
      <c r="BG38" s="49"/>
      <c r="BH38" s="48"/>
      <c r="BI38" s="49"/>
      <c r="BJ38" s="48"/>
      <c r="BK38" s="49"/>
      <c r="BL38" s="48"/>
    </row>
    <row r="39" spans="1:64" ht="15">
      <c r="A39" s="64" t="s">
        <v>248</v>
      </c>
      <c r="B39" s="64" t="s">
        <v>462</v>
      </c>
      <c r="C39" s="65"/>
      <c r="D39" s="66"/>
      <c r="E39" s="67"/>
      <c r="F39" s="68"/>
      <c r="G39" s="65"/>
      <c r="H39" s="69"/>
      <c r="I39" s="70"/>
      <c r="J39" s="70"/>
      <c r="K39" s="34" t="s">
        <v>65</v>
      </c>
      <c r="L39" s="77">
        <v>51</v>
      </c>
      <c r="M39" s="77"/>
      <c r="N39" s="72"/>
      <c r="O39" s="79" t="s">
        <v>591</v>
      </c>
      <c r="P39" s="81">
        <v>43744.04677083333</v>
      </c>
      <c r="Q39" s="79" t="s">
        <v>626</v>
      </c>
      <c r="R39" s="79"/>
      <c r="S39" s="79"/>
      <c r="T39" s="79"/>
      <c r="U39" s="79"/>
      <c r="V39" s="82" t="s">
        <v>1063</v>
      </c>
      <c r="W39" s="81">
        <v>43744.04677083333</v>
      </c>
      <c r="X39" s="82" t="s">
        <v>1269</v>
      </c>
      <c r="Y39" s="79"/>
      <c r="Z39" s="79"/>
      <c r="AA39" s="85" t="s">
        <v>1585</v>
      </c>
      <c r="AB39" s="85" t="s">
        <v>1584</v>
      </c>
      <c r="AC39" s="79" t="b">
        <v>0</v>
      </c>
      <c r="AD39" s="79">
        <v>1</v>
      </c>
      <c r="AE39" s="85" t="s">
        <v>1953</v>
      </c>
      <c r="AF39" s="79" t="b">
        <v>0</v>
      </c>
      <c r="AG39" s="79" t="s">
        <v>2020</v>
      </c>
      <c r="AH39" s="79"/>
      <c r="AI39" s="85" t="s">
        <v>1939</v>
      </c>
      <c r="AJ39" s="79" t="b">
        <v>0</v>
      </c>
      <c r="AK39" s="79">
        <v>0</v>
      </c>
      <c r="AL39" s="85" t="s">
        <v>1939</v>
      </c>
      <c r="AM39" s="79" t="s">
        <v>2037</v>
      </c>
      <c r="AN39" s="79" t="b">
        <v>0</v>
      </c>
      <c r="AO39" s="85" t="s">
        <v>1584</v>
      </c>
      <c r="AP39" s="79" t="s">
        <v>176</v>
      </c>
      <c r="AQ39" s="79">
        <v>0</v>
      </c>
      <c r="AR39" s="79">
        <v>0</v>
      </c>
      <c r="AS39" s="79"/>
      <c r="AT39" s="79"/>
      <c r="AU39" s="79"/>
      <c r="AV39" s="79"/>
      <c r="AW39" s="79"/>
      <c r="AX39" s="79"/>
      <c r="AY39" s="79"/>
      <c r="AZ39" s="79"/>
      <c r="BA39">
        <v>1</v>
      </c>
      <c r="BB39" s="78" t="str">
        <f>REPLACE(INDEX(GroupVertices[Group],MATCH(Edges25[[#This Row],[Vertex 1]],GroupVertices[Vertex],0)),1,1,"")</f>
        <v>15</v>
      </c>
      <c r="BC39" s="78" t="str">
        <f>REPLACE(INDEX(GroupVertices[Group],MATCH(Edges25[[#This Row],[Vertex 2]],GroupVertices[Vertex],0)),1,1,"")</f>
        <v>15</v>
      </c>
      <c r="BD39" s="48"/>
      <c r="BE39" s="49"/>
      <c r="BF39" s="48"/>
      <c r="BG39" s="49"/>
      <c r="BH39" s="48"/>
      <c r="BI39" s="49"/>
      <c r="BJ39" s="48"/>
      <c r="BK39" s="49"/>
      <c r="BL39" s="48"/>
    </row>
    <row r="40" spans="1:64" ht="15">
      <c r="A40" s="64" t="s">
        <v>249</v>
      </c>
      <c r="B40" s="64" t="s">
        <v>251</v>
      </c>
      <c r="C40" s="65"/>
      <c r="D40" s="66"/>
      <c r="E40" s="67"/>
      <c r="F40" s="68"/>
      <c r="G40" s="65"/>
      <c r="H40" s="69"/>
      <c r="I40" s="70"/>
      <c r="J40" s="70"/>
      <c r="K40" s="34" t="s">
        <v>65</v>
      </c>
      <c r="L40" s="77">
        <v>58</v>
      </c>
      <c r="M40" s="77"/>
      <c r="N40" s="72"/>
      <c r="O40" s="79" t="s">
        <v>592</v>
      </c>
      <c r="P40" s="81">
        <v>43744.10162037037</v>
      </c>
      <c r="Q40" s="79" t="s">
        <v>627</v>
      </c>
      <c r="R40" s="79"/>
      <c r="S40" s="79"/>
      <c r="T40" s="79"/>
      <c r="U40" s="79"/>
      <c r="V40" s="82" t="s">
        <v>1064</v>
      </c>
      <c r="W40" s="81">
        <v>43744.10162037037</v>
      </c>
      <c r="X40" s="82" t="s">
        <v>1270</v>
      </c>
      <c r="Y40" s="79"/>
      <c r="Z40" s="79"/>
      <c r="AA40" s="85" t="s">
        <v>1586</v>
      </c>
      <c r="AB40" s="85" t="s">
        <v>1879</v>
      </c>
      <c r="AC40" s="79" t="b">
        <v>0</v>
      </c>
      <c r="AD40" s="79">
        <v>0</v>
      </c>
      <c r="AE40" s="85" t="s">
        <v>1954</v>
      </c>
      <c r="AF40" s="79" t="b">
        <v>0</v>
      </c>
      <c r="AG40" s="79" t="s">
        <v>2020</v>
      </c>
      <c r="AH40" s="79"/>
      <c r="AI40" s="85" t="s">
        <v>1939</v>
      </c>
      <c r="AJ40" s="79" t="b">
        <v>0</v>
      </c>
      <c r="AK40" s="79">
        <v>0</v>
      </c>
      <c r="AL40" s="85" t="s">
        <v>1939</v>
      </c>
      <c r="AM40" s="79" t="s">
        <v>2038</v>
      </c>
      <c r="AN40" s="79" t="b">
        <v>0</v>
      </c>
      <c r="AO40" s="85" t="s">
        <v>1879</v>
      </c>
      <c r="AP40" s="79" t="s">
        <v>176</v>
      </c>
      <c r="AQ40" s="79">
        <v>0</v>
      </c>
      <c r="AR40" s="79">
        <v>0</v>
      </c>
      <c r="AS40" s="79"/>
      <c r="AT40" s="79"/>
      <c r="AU40" s="79"/>
      <c r="AV40" s="79"/>
      <c r="AW40" s="79"/>
      <c r="AX40" s="79"/>
      <c r="AY40" s="79"/>
      <c r="AZ40" s="79"/>
      <c r="BA40">
        <v>1</v>
      </c>
      <c r="BB40" s="78" t="str">
        <f>REPLACE(INDEX(GroupVertices[Group],MATCH(Edges25[[#This Row],[Vertex 1]],GroupVertices[Vertex],0)),1,1,"")</f>
        <v>39</v>
      </c>
      <c r="BC40" s="78" t="str">
        <f>REPLACE(INDEX(GroupVertices[Group],MATCH(Edges25[[#This Row],[Vertex 2]],GroupVertices[Vertex],0)),1,1,"")</f>
        <v>39</v>
      </c>
      <c r="BD40" s="48">
        <v>0</v>
      </c>
      <c r="BE40" s="49">
        <v>0</v>
      </c>
      <c r="BF40" s="48">
        <v>2</v>
      </c>
      <c r="BG40" s="49">
        <v>10.526315789473685</v>
      </c>
      <c r="BH40" s="48">
        <v>0</v>
      </c>
      <c r="BI40" s="49">
        <v>0</v>
      </c>
      <c r="BJ40" s="48">
        <v>17</v>
      </c>
      <c r="BK40" s="49">
        <v>89.47368421052632</v>
      </c>
      <c r="BL40" s="48">
        <v>19</v>
      </c>
    </row>
    <row r="41" spans="1:64" ht="15">
      <c r="A41" s="64" t="s">
        <v>250</v>
      </c>
      <c r="B41" s="64" t="s">
        <v>465</v>
      </c>
      <c r="C41" s="65"/>
      <c r="D41" s="66"/>
      <c r="E41" s="67"/>
      <c r="F41" s="68"/>
      <c r="G41" s="65"/>
      <c r="H41" s="69"/>
      <c r="I41" s="70"/>
      <c r="J41" s="70"/>
      <c r="K41" s="34" t="s">
        <v>65</v>
      </c>
      <c r="L41" s="77">
        <v>59</v>
      </c>
      <c r="M41" s="77"/>
      <c r="N41" s="72"/>
      <c r="O41" s="79" t="s">
        <v>592</v>
      </c>
      <c r="P41" s="81">
        <v>43744.17710648148</v>
      </c>
      <c r="Q41" s="79" t="s">
        <v>628</v>
      </c>
      <c r="R41" s="79"/>
      <c r="S41" s="79"/>
      <c r="T41" s="79"/>
      <c r="U41" s="79"/>
      <c r="V41" s="82" t="s">
        <v>1065</v>
      </c>
      <c r="W41" s="81">
        <v>43744.17710648148</v>
      </c>
      <c r="X41" s="82" t="s">
        <v>1271</v>
      </c>
      <c r="Y41" s="79"/>
      <c r="Z41" s="79"/>
      <c r="AA41" s="85" t="s">
        <v>1587</v>
      </c>
      <c r="AB41" s="85" t="s">
        <v>1880</v>
      </c>
      <c r="AC41" s="79" t="b">
        <v>0</v>
      </c>
      <c r="AD41" s="79">
        <v>1</v>
      </c>
      <c r="AE41" s="85" t="s">
        <v>1955</v>
      </c>
      <c r="AF41" s="79" t="b">
        <v>0</v>
      </c>
      <c r="AG41" s="79" t="s">
        <v>2020</v>
      </c>
      <c r="AH41" s="79"/>
      <c r="AI41" s="85" t="s">
        <v>1939</v>
      </c>
      <c r="AJ41" s="79" t="b">
        <v>0</v>
      </c>
      <c r="AK41" s="79">
        <v>0</v>
      </c>
      <c r="AL41" s="85" t="s">
        <v>1939</v>
      </c>
      <c r="AM41" s="79" t="s">
        <v>2036</v>
      </c>
      <c r="AN41" s="79" t="b">
        <v>0</v>
      </c>
      <c r="AO41" s="85" t="s">
        <v>1880</v>
      </c>
      <c r="AP41" s="79" t="s">
        <v>176</v>
      </c>
      <c r="AQ41" s="79">
        <v>0</v>
      </c>
      <c r="AR41" s="79">
        <v>0</v>
      </c>
      <c r="AS41" s="79"/>
      <c r="AT41" s="79"/>
      <c r="AU41" s="79"/>
      <c r="AV41" s="79"/>
      <c r="AW41" s="79"/>
      <c r="AX41" s="79"/>
      <c r="AY41" s="79"/>
      <c r="AZ41" s="79"/>
      <c r="BA41">
        <v>1</v>
      </c>
      <c r="BB41" s="78" t="str">
        <f>REPLACE(INDEX(GroupVertices[Group],MATCH(Edges25[[#This Row],[Vertex 1]],GroupVertices[Vertex],0)),1,1,"")</f>
        <v>79</v>
      </c>
      <c r="BC41" s="78" t="str">
        <f>REPLACE(INDEX(GroupVertices[Group],MATCH(Edges25[[#This Row],[Vertex 2]],GroupVertices[Vertex],0)),1,1,"")</f>
        <v>79</v>
      </c>
      <c r="BD41" s="48">
        <v>1</v>
      </c>
      <c r="BE41" s="49">
        <v>1.694915254237288</v>
      </c>
      <c r="BF41" s="48">
        <v>1</v>
      </c>
      <c r="BG41" s="49">
        <v>1.694915254237288</v>
      </c>
      <c r="BH41" s="48">
        <v>0</v>
      </c>
      <c r="BI41" s="49">
        <v>0</v>
      </c>
      <c r="BJ41" s="48">
        <v>57</v>
      </c>
      <c r="BK41" s="49">
        <v>96.61016949152543</v>
      </c>
      <c r="BL41" s="48">
        <v>59</v>
      </c>
    </row>
    <row r="42" spans="1:64" ht="15">
      <c r="A42" s="64" t="s">
        <v>251</v>
      </c>
      <c r="B42" s="64" t="s">
        <v>466</v>
      </c>
      <c r="C42" s="65"/>
      <c r="D42" s="66"/>
      <c r="E42" s="67"/>
      <c r="F42" s="68"/>
      <c r="G42" s="65"/>
      <c r="H42" s="69"/>
      <c r="I42" s="70"/>
      <c r="J42" s="70"/>
      <c r="K42" s="34" t="s">
        <v>65</v>
      </c>
      <c r="L42" s="77">
        <v>60</v>
      </c>
      <c r="M42" s="77"/>
      <c r="N42" s="72"/>
      <c r="O42" s="79" t="s">
        <v>592</v>
      </c>
      <c r="P42" s="81">
        <v>43744.244039351855</v>
      </c>
      <c r="Q42" s="79" t="s">
        <v>629</v>
      </c>
      <c r="R42" s="79"/>
      <c r="S42" s="79"/>
      <c r="T42" s="79"/>
      <c r="U42" s="79"/>
      <c r="V42" s="82" t="s">
        <v>1066</v>
      </c>
      <c r="W42" s="81">
        <v>43744.244039351855</v>
      </c>
      <c r="X42" s="82" t="s">
        <v>1272</v>
      </c>
      <c r="Y42" s="79"/>
      <c r="Z42" s="79"/>
      <c r="AA42" s="85" t="s">
        <v>1588</v>
      </c>
      <c r="AB42" s="85" t="s">
        <v>1881</v>
      </c>
      <c r="AC42" s="79" t="b">
        <v>0</v>
      </c>
      <c r="AD42" s="79">
        <v>6</v>
      </c>
      <c r="AE42" s="85" t="s">
        <v>1956</v>
      </c>
      <c r="AF42" s="79" t="b">
        <v>0</v>
      </c>
      <c r="AG42" s="79" t="s">
        <v>2020</v>
      </c>
      <c r="AH42" s="79"/>
      <c r="AI42" s="85" t="s">
        <v>1939</v>
      </c>
      <c r="AJ42" s="79" t="b">
        <v>0</v>
      </c>
      <c r="AK42" s="79">
        <v>0</v>
      </c>
      <c r="AL42" s="85" t="s">
        <v>1939</v>
      </c>
      <c r="AM42" s="79" t="s">
        <v>2035</v>
      </c>
      <c r="AN42" s="79" t="b">
        <v>0</v>
      </c>
      <c r="AO42" s="85" t="s">
        <v>1881</v>
      </c>
      <c r="AP42" s="79" t="s">
        <v>176</v>
      </c>
      <c r="AQ42" s="79">
        <v>0</v>
      </c>
      <c r="AR42" s="79">
        <v>0</v>
      </c>
      <c r="AS42" s="79"/>
      <c r="AT42" s="79"/>
      <c r="AU42" s="79"/>
      <c r="AV42" s="79"/>
      <c r="AW42" s="79"/>
      <c r="AX42" s="79"/>
      <c r="AY42" s="79"/>
      <c r="AZ42" s="79"/>
      <c r="BA42">
        <v>1</v>
      </c>
      <c r="BB42" s="78" t="str">
        <f>REPLACE(INDEX(GroupVertices[Group],MATCH(Edges25[[#This Row],[Vertex 1]],GroupVertices[Vertex],0)),1,1,"")</f>
        <v>39</v>
      </c>
      <c r="BC42" s="78" t="str">
        <f>REPLACE(INDEX(GroupVertices[Group],MATCH(Edges25[[#This Row],[Vertex 2]],GroupVertices[Vertex],0)),1,1,"")</f>
        <v>39</v>
      </c>
      <c r="BD42" s="48">
        <v>1</v>
      </c>
      <c r="BE42" s="49">
        <v>20</v>
      </c>
      <c r="BF42" s="48">
        <v>0</v>
      </c>
      <c r="BG42" s="49">
        <v>0</v>
      </c>
      <c r="BH42" s="48">
        <v>0</v>
      </c>
      <c r="BI42" s="49">
        <v>0</v>
      </c>
      <c r="BJ42" s="48">
        <v>4</v>
      </c>
      <c r="BK42" s="49">
        <v>80</v>
      </c>
      <c r="BL42" s="48">
        <v>5</v>
      </c>
    </row>
    <row r="43" spans="1:64" ht="15">
      <c r="A43" s="64" t="s">
        <v>252</v>
      </c>
      <c r="B43" s="64" t="s">
        <v>252</v>
      </c>
      <c r="C43" s="65"/>
      <c r="D43" s="66"/>
      <c r="E43" s="67"/>
      <c r="F43" s="68"/>
      <c r="G43" s="65"/>
      <c r="H43" s="69"/>
      <c r="I43" s="70"/>
      <c r="J43" s="70"/>
      <c r="K43" s="34" t="s">
        <v>65</v>
      </c>
      <c r="L43" s="77">
        <v>61</v>
      </c>
      <c r="M43" s="77"/>
      <c r="N43" s="72"/>
      <c r="O43" s="79" t="s">
        <v>176</v>
      </c>
      <c r="P43" s="81">
        <v>43742.49107638889</v>
      </c>
      <c r="Q43" s="79" t="s">
        <v>630</v>
      </c>
      <c r="R43" s="79"/>
      <c r="S43" s="79"/>
      <c r="T43" s="79"/>
      <c r="U43" s="79"/>
      <c r="V43" s="82" t="s">
        <v>1067</v>
      </c>
      <c r="W43" s="81">
        <v>43742.49107638889</v>
      </c>
      <c r="X43" s="82" t="s">
        <v>1273</v>
      </c>
      <c r="Y43" s="79"/>
      <c r="Z43" s="79"/>
      <c r="AA43" s="85" t="s">
        <v>1589</v>
      </c>
      <c r="AB43" s="79"/>
      <c r="AC43" s="79" t="b">
        <v>0</v>
      </c>
      <c r="AD43" s="79">
        <v>2</v>
      </c>
      <c r="AE43" s="85" t="s">
        <v>1939</v>
      </c>
      <c r="AF43" s="79" t="b">
        <v>0</v>
      </c>
      <c r="AG43" s="79" t="s">
        <v>2023</v>
      </c>
      <c r="AH43" s="79"/>
      <c r="AI43" s="85" t="s">
        <v>1939</v>
      </c>
      <c r="AJ43" s="79" t="b">
        <v>0</v>
      </c>
      <c r="AK43" s="79">
        <v>0</v>
      </c>
      <c r="AL43" s="85" t="s">
        <v>1939</v>
      </c>
      <c r="AM43" s="79" t="s">
        <v>2040</v>
      </c>
      <c r="AN43" s="79" t="b">
        <v>0</v>
      </c>
      <c r="AO43" s="85" t="s">
        <v>1589</v>
      </c>
      <c r="AP43" s="79" t="s">
        <v>176</v>
      </c>
      <c r="AQ43" s="79">
        <v>0</v>
      </c>
      <c r="AR43" s="79">
        <v>0</v>
      </c>
      <c r="AS43" s="79"/>
      <c r="AT43" s="79"/>
      <c r="AU43" s="79"/>
      <c r="AV43" s="79"/>
      <c r="AW43" s="79"/>
      <c r="AX43" s="79"/>
      <c r="AY43" s="79"/>
      <c r="AZ43" s="79"/>
      <c r="BA43">
        <v>2</v>
      </c>
      <c r="BB43" s="78" t="str">
        <f>REPLACE(INDEX(GroupVertices[Group],MATCH(Edges25[[#This Row],[Vertex 1]],GroupVertices[Vertex],0)),1,1,"")</f>
        <v>78</v>
      </c>
      <c r="BC43" s="78" t="str">
        <f>REPLACE(INDEX(GroupVertices[Group],MATCH(Edges25[[#This Row],[Vertex 2]],GroupVertices[Vertex],0)),1,1,"")</f>
        <v>78</v>
      </c>
      <c r="BD43" s="48">
        <v>0</v>
      </c>
      <c r="BE43" s="49">
        <v>0</v>
      </c>
      <c r="BF43" s="48">
        <v>0</v>
      </c>
      <c r="BG43" s="49">
        <v>0</v>
      </c>
      <c r="BH43" s="48">
        <v>0</v>
      </c>
      <c r="BI43" s="49">
        <v>0</v>
      </c>
      <c r="BJ43" s="48">
        <v>5</v>
      </c>
      <c r="BK43" s="49">
        <v>100</v>
      </c>
      <c r="BL43" s="48">
        <v>5</v>
      </c>
    </row>
    <row r="44" spans="1:64" ht="15">
      <c r="A44" s="64" t="s">
        <v>252</v>
      </c>
      <c r="B44" s="64" t="s">
        <v>252</v>
      </c>
      <c r="C44" s="65"/>
      <c r="D44" s="66"/>
      <c r="E44" s="67"/>
      <c r="F44" s="68"/>
      <c r="G44" s="65"/>
      <c r="H44" s="69"/>
      <c r="I44" s="70"/>
      <c r="J44" s="70"/>
      <c r="K44" s="34" t="s">
        <v>65</v>
      </c>
      <c r="L44" s="77">
        <v>62</v>
      </c>
      <c r="M44" s="77"/>
      <c r="N44" s="72"/>
      <c r="O44" s="79" t="s">
        <v>176</v>
      </c>
      <c r="P44" s="81">
        <v>43742.49178240741</v>
      </c>
      <c r="Q44" s="79" t="s">
        <v>631</v>
      </c>
      <c r="R44" s="79"/>
      <c r="S44" s="79"/>
      <c r="T44" s="79"/>
      <c r="U44" s="79"/>
      <c r="V44" s="82" t="s">
        <v>1067</v>
      </c>
      <c r="W44" s="81">
        <v>43742.49178240741</v>
      </c>
      <c r="X44" s="82" t="s">
        <v>1274</v>
      </c>
      <c r="Y44" s="79"/>
      <c r="Z44" s="79"/>
      <c r="AA44" s="85" t="s">
        <v>1590</v>
      </c>
      <c r="AB44" s="79"/>
      <c r="AC44" s="79" t="b">
        <v>0</v>
      </c>
      <c r="AD44" s="79">
        <v>2</v>
      </c>
      <c r="AE44" s="85" t="s">
        <v>1939</v>
      </c>
      <c r="AF44" s="79" t="b">
        <v>0</v>
      </c>
      <c r="AG44" s="79" t="s">
        <v>2023</v>
      </c>
      <c r="AH44" s="79"/>
      <c r="AI44" s="85" t="s">
        <v>1939</v>
      </c>
      <c r="AJ44" s="79" t="b">
        <v>0</v>
      </c>
      <c r="AK44" s="79">
        <v>0</v>
      </c>
      <c r="AL44" s="85" t="s">
        <v>1939</v>
      </c>
      <c r="AM44" s="79" t="s">
        <v>2040</v>
      </c>
      <c r="AN44" s="79" t="b">
        <v>0</v>
      </c>
      <c r="AO44" s="85" t="s">
        <v>1590</v>
      </c>
      <c r="AP44" s="79" t="s">
        <v>176</v>
      </c>
      <c r="AQ44" s="79">
        <v>0</v>
      </c>
      <c r="AR44" s="79">
        <v>0</v>
      </c>
      <c r="AS44" s="79"/>
      <c r="AT44" s="79"/>
      <c r="AU44" s="79"/>
      <c r="AV44" s="79"/>
      <c r="AW44" s="79"/>
      <c r="AX44" s="79"/>
      <c r="AY44" s="79"/>
      <c r="AZ44" s="79"/>
      <c r="BA44">
        <v>2</v>
      </c>
      <c r="BB44" s="78" t="str">
        <f>REPLACE(INDEX(GroupVertices[Group],MATCH(Edges25[[#This Row],[Vertex 1]],GroupVertices[Vertex],0)),1,1,"")</f>
        <v>78</v>
      </c>
      <c r="BC44" s="78" t="str">
        <f>REPLACE(INDEX(GroupVertices[Group],MATCH(Edges25[[#This Row],[Vertex 2]],GroupVertices[Vertex],0)),1,1,"")</f>
        <v>78</v>
      </c>
      <c r="BD44" s="48">
        <v>0</v>
      </c>
      <c r="BE44" s="49">
        <v>0</v>
      </c>
      <c r="BF44" s="48">
        <v>0</v>
      </c>
      <c r="BG44" s="49">
        <v>0</v>
      </c>
      <c r="BH44" s="48">
        <v>0</v>
      </c>
      <c r="BI44" s="49">
        <v>0</v>
      </c>
      <c r="BJ44" s="48">
        <v>2</v>
      </c>
      <c r="BK44" s="49">
        <v>100</v>
      </c>
      <c r="BL44" s="48">
        <v>2</v>
      </c>
    </row>
    <row r="45" spans="1:64" ht="15">
      <c r="A45" s="64" t="s">
        <v>253</v>
      </c>
      <c r="B45" s="64" t="s">
        <v>252</v>
      </c>
      <c r="C45" s="65"/>
      <c r="D45" s="66"/>
      <c r="E45" s="67"/>
      <c r="F45" s="68"/>
      <c r="G45" s="65"/>
      <c r="H45" s="69"/>
      <c r="I45" s="70"/>
      <c r="J45" s="70"/>
      <c r="K45" s="34" t="s">
        <v>65</v>
      </c>
      <c r="L45" s="77">
        <v>63</v>
      </c>
      <c r="M45" s="77"/>
      <c r="N45" s="72"/>
      <c r="O45" s="79" t="s">
        <v>591</v>
      </c>
      <c r="P45" s="81">
        <v>43744.282546296294</v>
      </c>
      <c r="Q45" s="79" t="s">
        <v>632</v>
      </c>
      <c r="R45" s="79"/>
      <c r="S45" s="79"/>
      <c r="T45" s="79"/>
      <c r="U45" s="79"/>
      <c r="V45" s="82" t="s">
        <v>1068</v>
      </c>
      <c r="W45" s="81">
        <v>43744.282546296294</v>
      </c>
      <c r="X45" s="82" t="s">
        <v>1275</v>
      </c>
      <c r="Y45" s="79"/>
      <c r="Z45" s="79"/>
      <c r="AA45" s="85" t="s">
        <v>1591</v>
      </c>
      <c r="AB45" s="79"/>
      <c r="AC45" s="79" t="b">
        <v>0</v>
      </c>
      <c r="AD45" s="79">
        <v>0</v>
      </c>
      <c r="AE45" s="85" t="s">
        <v>1939</v>
      </c>
      <c r="AF45" s="79" t="b">
        <v>0</v>
      </c>
      <c r="AG45" s="79" t="s">
        <v>2023</v>
      </c>
      <c r="AH45" s="79"/>
      <c r="AI45" s="85" t="s">
        <v>1939</v>
      </c>
      <c r="AJ45" s="79" t="b">
        <v>0</v>
      </c>
      <c r="AK45" s="79">
        <v>1</v>
      </c>
      <c r="AL45" s="85" t="s">
        <v>1589</v>
      </c>
      <c r="AM45" s="79" t="s">
        <v>2038</v>
      </c>
      <c r="AN45" s="79" t="b">
        <v>0</v>
      </c>
      <c r="AO45" s="85" t="s">
        <v>1589</v>
      </c>
      <c r="AP45" s="79" t="s">
        <v>176</v>
      </c>
      <c r="AQ45" s="79">
        <v>0</v>
      </c>
      <c r="AR45" s="79">
        <v>0</v>
      </c>
      <c r="AS45" s="79"/>
      <c r="AT45" s="79"/>
      <c r="AU45" s="79"/>
      <c r="AV45" s="79"/>
      <c r="AW45" s="79"/>
      <c r="AX45" s="79"/>
      <c r="AY45" s="79"/>
      <c r="AZ45" s="79"/>
      <c r="BA45">
        <v>1</v>
      </c>
      <c r="BB45" s="78" t="str">
        <f>REPLACE(INDEX(GroupVertices[Group],MATCH(Edges25[[#This Row],[Vertex 1]],GroupVertices[Vertex],0)),1,1,"")</f>
        <v>78</v>
      </c>
      <c r="BC45" s="78" t="str">
        <f>REPLACE(INDEX(GroupVertices[Group],MATCH(Edges25[[#This Row],[Vertex 2]],GroupVertices[Vertex],0)),1,1,"")</f>
        <v>78</v>
      </c>
      <c r="BD45" s="48">
        <v>0</v>
      </c>
      <c r="BE45" s="49">
        <v>0</v>
      </c>
      <c r="BF45" s="48">
        <v>0</v>
      </c>
      <c r="BG45" s="49">
        <v>0</v>
      </c>
      <c r="BH45" s="48">
        <v>0</v>
      </c>
      <c r="BI45" s="49">
        <v>0</v>
      </c>
      <c r="BJ45" s="48">
        <v>7</v>
      </c>
      <c r="BK45" s="49">
        <v>100</v>
      </c>
      <c r="BL45" s="48">
        <v>7</v>
      </c>
    </row>
    <row r="46" spans="1:64" ht="15">
      <c r="A46" s="64" t="s">
        <v>254</v>
      </c>
      <c r="B46" s="64" t="s">
        <v>467</v>
      </c>
      <c r="C46" s="65"/>
      <c r="D46" s="66"/>
      <c r="E46" s="67"/>
      <c r="F46" s="68"/>
      <c r="G46" s="65"/>
      <c r="H46" s="69"/>
      <c r="I46" s="70"/>
      <c r="J46" s="70"/>
      <c r="K46" s="34" t="s">
        <v>65</v>
      </c>
      <c r="L46" s="77">
        <v>64</v>
      </c>
      <c r="M46" s="77"/>
      <c r="N46" s="72"/>
      <c r="O46" s="79" t="s">
        <v>592</v>
      </c>
      <c r="P46" s="81">
        <v>43744.47231481481</v>
      </c>
      <c r="Q46" s="79" t="s">
        <v>633</v>
      </c>
      <c r="R46" s="79"/>
      <c r="S46" s="79"/>
      <c r="T46" s="79"/>
      <c r="U46" s="79"/>
      <c r="V46" s="82" t="s">
        <v>1069</v>
      </c>
      <c r="W46" s="81">
        <v>43744.47231481481</v>
      </c>
      <c r="X46" s="82" t="s">
        <v>1276</v>
      </c>
      <c r="Y46" s="79"/>
      <c r="Z46" s="79"/>
      <c r="AA46" s="85" t="s">
        <v>1592</v>
      </c>
      <c r="AB46" s="85" t="s">
        <v>1882</v>
      </c>
      <c r="AC46" s="79" t="b">
        <v>0</v>
      </c>
      <c r="AD46" s="79">
        <v>0</v>
      </c>
      <c r="AE46" s="85" t="s">
        <v>1957</v>
      </c>
      <c r="AF46" s="79" t="b">
        <v>0</v>
      </c>
      <c r="AG46" s="79" t="s">
        <v>2020</v>
      </c>
      <c r="AH46" s="79"/>
      <c r="AI46" s="85" t="s">
        <v>1939</v>
      </c>
      <c r="AJ46" s="79" t="b">
        <v>0</v>
      </c>
      <c r="AK46" s="79">
        <v>0</v>
      </c>
      <c r="AL46" s="85" t="s">
        <v>1939</v>
      </c>
      <c r="AM46" s="79" t="s">
        <v>2037</v>
      </c>
      <c r="AN46" s="79" t="b">
        <v>0</v>
      </c>
      <c r="AO46" s="85" t="s">
        <v>1882</v>
      </c>
      <c r="AP46" s="79" t="s">
        <v>176</v>
      </c>
      <c r="AQ46" s="79">
        <v>0</v>
      </c>
      <c r="AR46" s="79">
        <v>0</v>
      </c>
      <c r="AS46" s="79"/>
      <c r="AT46" s="79"/>
      <c r="AU46" s="79"/>
      <c r="AV46" s="79"/>
      <c r="AW46" s="79"/>
      <c r="AX46" s="79"/>
      <c r="AY46" s="79"/>
      <c r="AZ46" s="79"/>
      <c r="BA46">
        <v>2</v>
      </c>
      <c r="BB46" s="78" t="str">
        <f>REPLACE(INDEX(GroupVertices[Group],MATCH(Edges25[[#This Row],[Vertex 1]],GroupVertices[Vertex],0)),1,1,"")</f>
        <v>77</v>
      </c>
      <c r="BC46" s="78" t="str">
        <f>REPLACE(INDEX(GroupVertices[Group],MATCH(Edges25[[#This Row],[Vertex 2]],GroupVertices[Vertex],0)),1,1,"")</f>
        <v>77</v>
      </c>
      <c r="BD46" s="48">
        <v>3</v>
      </c>
      <c r="BE46" s="49">
        <v>6.818181818181818</v>
      </c>
      <c r="BF46" s="48">
        <v>0</v>
      </c>
      <c r="BG46" s="49">
        <v>0</v>
      </c>
      <c r="BH46" s="48">
        <v>0</v>
      </c>
      <c r="BI46" s="49">
        <v>0</v>
      </c>
      <c r="BJ46" s="48">
        <v>41</v>
      </c>
      <c r="BK46" s="49">
        <v>93.18181818181819</v>
      </c>
      <c r="BL46" s="48">
        <v>44</v>
      </c>
    </row>
    <row r="47" spans="1:64" ht="15">
      <c r="A47" s="64" t="s">
        <v>254</v>
      </c>
      <c r="B47" s="64" t="s">
        <v>467</v>
      </c>
      <c r="C47" s="65"/>
      <c r="D47" s="66"/>
      <c r="E47" s="67"/>
      <c r="F47" s="68"/>
      <c r="G47" s="65"/>
      <c r="H47" s="69"/>
      <c r="I47" s="70"/>
      <c r="J47" s="70"/>
      <c r="K47" s="34" t="s">
        <v>65</v>
      </c>
      <c r="L47" s="77">
        <v>65</v>
      </c>
      <c r="M47" s="77"/>
      <c r="N47" s="72"/>
      <c r="O47" s="79" t="s">
        <v>592</v>
      </c>
      <c r="P47" s="81">
        <v>43744.47393518518</v>
      </c>
      <c r="Q47" s="79" t="s">
        <v>634</v>
      </c>
      <c r="R47" s="79"/>
      <c r="S47" s="79"/>
      <c r="T47" s="79"/>
      <c r="U47" s="79"/>
      <c r="V47" s="82" t="s">
        <v>1069</v>
      </c>
      <c r="W47" s="81">
        <v>43744.47393518518</v>
      </c>
      <c r="X47" s="82" t="s">
        <v>1277</v>
      </c>
      <c r="Y47" s="79"/>
      <c r="Z47" s="79"/>
      <c r="AA47" s="85" t="s">
        <v>1593</v>
      </c>
      <c r="AB47" s="85" t="s">
        <v>1882</v>
      </c>
      <c r="AC47" s="79" t="b">
        <v>0</v>
      </c>
      <c r="AD47" s="79">
        <v>0</v>
      </c>
      <c r="AE47" s="85" t="s">
        <v>1957</v>
      </c>
      <c r="AF47" s="79" t="b">
        <v>0</v>
      </c>
      <c r="AG47" s="79" t="s">
        <v>2020</v>
      </c>
      <c r="AH47" s="79"/>
      <c r="AI47" s="85" t="s">
        <v>1939</v>
      </c>
      <c r="AJ47" s="79" t="b">
        <v>0</v>
      </c>
      <c r="AK47" s="79">
        <v>0</v>
      </c>
      <c r="AL47" s="85" t="s">
        <v>1939</v>
      </c>
      <c r="AM47" s="79" t="s">
        <v>2037</v>
      </c>
      <c r="AN47" s="79" t="b">
        <v>0</v>
      </c>
      <c r="AO47" s="85" t="s">
        <v>1882</v>
      </c>
      <c r="AP47" s="79" t="s">
        <v>176</v>
      </c>
      <c r="AQ47" s="79">
        <v>0</v>
      </c>
      <c r="AR47" s="79">
        <v>0</v>
      </c>
      <c r="AS47" s="79"/>
      <c r="AT47" s="79"/>
      <c r="AU47" s="79"/>
      <c r="AV47" s="79"/>
      <c r="AW47" s="79"/>
      <c r="AX47" s="79"/>
      <c r="AY47" s="79"/>
      <c r="AZ47" s="79"/>
      <c r="BA47">
        <v>2</v>
      </c>
      <c r="BB47" s="78" t="str">
        <f>REPLACE(INDEX(GroupVertices[Group],MATCH(Edges25[[#This Row],[Vertex 1]],GroupVertices[Vertex],0)),1,1,"")</f>
        <v>77</v>
      </c>
      <c r="BC47" s="78" t="str">
        <f>REPLACE(INDEX(GroupVertices[Group],MATCH(Edges25[[#This Row],[Vertex 2]],GroupVertices[Vertex],0)),1,1,"")</f>
        <v>77</v>
      </c>
      <c r="BD47" s="48">
        <v>0</v>
      </c>
      <c r="BE47" s="49">
        <v>0</v>
      </c>
      <c r="BF47" s="48">
        <v>0</v>
      </c>
      <c r="BG47" s="49">
        <v>0</v>
      </c>
      <c r="BH47" s="48">
        <v>0</v>
      </c>
      <c r="BI47" s="49">
        <v>0</v>
      </c>
      <c r="BJ47" s="48">
        <v>9</v>
      </c>
      <c r="BK47" s="49">
        <v>100</v>
      </c>
      <c r="BL47" s="48">
        <v>9</v>
      </c>
    </row>
    <row r="48" spans="1:64" ht="15">
      <c r="A48" s="64" t="s">
        <v>255</v>
      </c>
      <c r="B48" s="64" t="s">
        <v>468</v>
      </c>
      <c r="C48" s="65"/>
      <c r="D48" s="66"/>
      <c r="E48" s="67"/>
      <c r="F48" s="68"/>
      <c r="G48" s="65"/>
      <c r="H48" s="69"/>
      <c r="I48" s="70"/>
      <c r="J48" s="70"/>
      <c r="K48" s="34" t="s">
        <v>65</v>
      </c>
      <c r="L48" s="77">
        <v>66</v>
      </c>
      <c r="M48" s="77"/>
      <c r="N48" s="72"/>
      <c r="O48" s="79" t="s">
        <v>592</v>
      </c>
      <c r="P48" s="81">
        <v>43744.6166087963</v>
      </c>
      <c r="Q48" s="79" t="s">
        <v>635</v>
      </c>
      <c r="R48" s="79"/>
      <c r="S48" s="79"/>
      <c r="T48" s="79"/>
      <c r="U48" s="79"/>
      <c r="V48" s="82" t="s">
        <v>1070</v>
      </c>
      <c r="W48" s="81">
        <v>43744.6166087963</v>
      </c>
      <c r="X48" s="82" t="s">
        <v>1278</v>
      </c>
      <c r="Y48" s="79"/>
      <c r="Z48" s="79"/>
      <c r="AA48" s="85" t="s">
        <v>1594</v>
      </c>
      <c r="AB48" s="85" t="s">
        <v>1883</v>
      </c>
      <c r="AC48" s="79" t="b">
        <v>0</v>
      </c>
      <c r="AD48" s="79">
        <v>0</v>
      </c>
      <c r="AE48" s="85" t="s">
        <v>1958</v>
      </c>
      <c r="AF48" s="79" t="b">
        <v>0</v>
      </c>
      <c r="AG48" s="79" t="s">
        <v>2020</v>
      </c>
      <c r="AH48" s="79"/>
      <c r="AI48" s="85" t="s">
        <v>1939</v>
      </c>
      <c r="AJ48" s="79" t="b">
        <v>0</v>
      </c>
      <c r="AK48" s="79">
        <v>0</v>
      </c>
      <c r="AL48" s="85" t="s">
        <v>1939</v>
      </c>
      <c r="AM48" s="79" t="s">
        <v>2037</v>
      </c>
      <c r="AN48" s="79" t="b">
        <v>0</v>
      </c>
      <c r="AO48" s="85" t="s">
        <v>1883</v>
      </c>
      <c r="AP48" s="79" t="s">
        <v>176</v>
      </c>
      <c r="AQ48" s="79">
        <v>0</v>
      </c>
      <c r="AR48" s="79">
        <v>0</v>
      </c>
      <c r="AS48" s="79"/>
      <c r="AT48" s="79"/>
      <c r="AU48" s="79"/>
      <c r="AV48" s="79"/>
      <c r="AW48" s="79"/>
      <c r="AX48" s="79"/>
      <c r="AY48" s="79"/>
      <c r="AZ48" s="79"/>
      <c r="BA48">
        <v>1</v>
      </c>
      <c r="BB48" s="78" t="str">
        <f>REPLACE(INDEX(GroupVertices[Group],MATCH(Edges25[[#This Row],[Vertex 1]],GroupVertices[Vertex],0)),1,1,"")</f>
        <v>76</v>
      </c>
      <c r="BC48" s="78" t="str">
        <f>REPLACE(INDEX(GroupVertices[Group],MATCH(Edges25[[#This Row],[Vertex 2]],GroupVertices[Vertex],0)),1,1,"")</f>
        <v>76</v>
      </c>
      <c r="BD48" s="48">
        <v>0</v>
      </c>
      <c r="BE48" s="49">
        <v>0</v>
      </c>
      <c r="BF48" s="48">
        <v>0</v>
      </c>
      <c r="BG48" s="49">
        <v>0</v>
      </c>
      <c r="BH48" s="48">
        <v>0</v>
      </c>
      <c r="BI48" s="49">
        <v>0</v>
      </c>
      <c r="BJ48" s="48">
        <v>14</v>
      </c>
      <c r="BK48" s="49">
        <v>100</v>
      </c>
      <c r="BL48" s="48">
        <v>14</v>
      </c>
    </row>
    <row r="49" spans="1:64" ht="15">
      <c r="A49" s="64" t="s">
        <v>256</v>
      </c>
      <c r="B49" s="64" t="s">
        <v>469</v>
      </c>
      <c r="C49" s="65"/>
      <c r="D49" s="66"/>
      <c r="E49" s="67"/>
      <c r="F49" s="68"/>
      <c r="G49" s="65"/>
      <c r="H49" s="69"/>
      <c r="I49" s="70"/>
      <c r="J49" s="70"/>
      <c r="K49" s="34" t="s">
        <v>65</v>
      </c>
      <c r="L49" s="77">
        <v>67</v>
      </c>
      <c r="M49" s="77"/>
      <c r="N49" s="72"/>
      <c r="O49" s="79" t="s">
        <v>591</v>
      </c>
      <c r="P49" s="81">
        <v>43744.71871527778</v>
      </c>
      <c r="Q49" s="79" t="s">
        <v>636</v>
      </c>
      <c r="R49" s="79"/>
      <c r="S49" s="79"/>
      <c r="T49" s="79"/>
      <c r="U49" s="79"/>
      <c r="V49" s="82" t="s">
        <v>1071</v>
      </c>
      <c r="W49" s="81">
        <v>43744.71871527778</v>
      </c>
      <c r="X49" s="82" t="s">
        <v>1279</v>
      </c>
      <c r="Y49" s="79"/>
      <c r="Z49" s="79"/>
      <c r="AA49" s="85" t="s">
        <v>1595</v>
      </c>
      <c r="AB49" s="79"/>
      <c r="AC49" s="79" t="b">
        <v>0</v>
      </c>
      <c r="AD49" s="79">
        <v>0</v>
      </c>
      <c r="AE49" s="85" t="s">
        <v>1939</v>
      </c>
      <c r="AF49" s="79" t="b">
        <v>0</v>
      </c>
      <c r="AG49" s="79" t="s">
        <v>2020</v>
      </c>
      <c r="AH49" s="79"/>
      <c r="AI49" s="85" t="s">
        <v>1939</v>
      </c>
      <c r="AJ49" s="79" t="b">
        <v>0</v>
      </c>
      <c r="AK49" s="79">
        <v>1</v>
      </c>
      <c r="AL49" s="85" t="s">
        <v>1861</v>
      </c>
      <c r="AM49" s="79" t="s">
        <v>2037</v>
      </c>
      <c r="AN49" s="79" t="b">
        <v>0</v>
      </c>
      <c r="AO49" s="85" t="s">
        <v>1861</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257</v>
      </c>
      <c r="B50" s="64" t="s">
        <v>478</v>
      </c>
      <c r="C50" s="65"/>
      <c r="D50" s="66"/>
      <c r="E50" s="67"/>
      <c r="F50" s="68"/>
      <c r="G50" s="65"/>
      <c r="H50" s="69"/>
      <c r="I50" s="70"/>
      <c r="J50" s="70"/>
      <c r="K50" s="34" t="s">
        <v>65</v>
      </c>
      <c r="L50" s="77">
        <v>77</v>
      </c>
      <c r="M50" s="77"/>
      <c r="N50" s="72"/>
      <c r="O50" s="79" t="s">
        <v>591</v>
      </c>
      <c r="P50" s="81">
        <v>43744.74391203704</v>
      </c>
      <c r="Q50" s="79" t="s">
        <v>637</v>
      </c>
      <c r="R50" s="79"/>
      <c r="S50" s="79"/>
      <c r="T50" s="79"/>
      <c r="U50" s="79"/>
      <c r="V50" s="82" t="s">
        <v>1072</v>
      </c>
      <c r="W50" s="81">
        <v>43744.74391203704</v>
      </c>
      <c r="X50" s="82" t="s">
        <v>1280</v>
      </c>
      <c r="Y50" s="79"/>
      <c r="Z50" s="79"/>
      <c r="AA50" s="85" t="s">
        <v>1596</v>
      </c>
      <c r="AB50" s="85" t="s">
        <v>1884</v>
      </c>
      <c r="AC50" s="79" t="b">
        <v>0</v>
      </c>
      <c r="AD50" s="79">
        <v>9</v>
      </c>
      <c r="AE50" s="85" t="s">
        <v>1959</v>
      </c>
      <c r="AF50" s="79" t="b">
        <v>0</v>
      </c>
      <c r="AG50" s="79" t="s">
        <v>2020</v>
      </c>
      <c r="AH50" s="79"/>
      <c r="AI50" s="85" t="s">
        <v>1939</v>
      </c>
      <c r="AJ50" s="79" t="b">
        <v>0</v>
      </c>
      <c r="AK50" s="79">
        <v>0</v>
      </c>
      <c r="AL50" s="85" t="s">
        <v>1939</v>
      </c>
      <c r="AM50" s="79" t="s">
        <v>2038</v>
      </c>
      <c r="AN50" s="79" t="b">
        <v>0</v>
      </c>
      <c r="AO50" s="85" t="s">
        <v>1884</v>
      </c>
      <c r="AP50" s="79" t="s">
        <v>176</v>
      </c>
      <c r="AQ50" s="79">
        <v>0</v>
      </c>
      <c r="AR50" s="79">
        <v>0</v>
      </c>
      <c r="AS50" s="79"/>
      <c r="AT50" s="79"/>
      <c r="AU50" s="79"/>
      <c r="AV50" s="79"/>
      <c r="AW50" s="79"/>
      <c r="AX50" s="79"/>
      <c r="AY50" s="79"/>
      <c r="AZ50" s="79"/>
      <c r="BA50">
        <v>1</v>
      </c>
      <c r="BB50" s="78" t="str">
        <f>REPLACE(INDEX(GroupVertices[Group],MATCH(Edges25[[#This Row],[Vertex 1]],GroupVertices[Vertex],0)),1,1,"")</f>
        <v>38</v>
      </c>
      <c r="BC50" s="78" t="str">
        <f>REPLACE(INDEX(GroupVertices[Group],MATCH(Edges25[[#This Row],[Vertex 2]],GroupVertices[Vertex],0)),1,1,"")</f>
        <v>38</v>
      </c>
      <c r="BD50" s="48"/>
      <c r="BE50" s="49"/>
      <c r="BF50" s="48"/>
      <c r="BG50" s="49"/>
      <c r="BH50" s="48"/>
      <c r="BI50" s="49"/>
      <c r="BJ50" s="48"/>
      <c r="BK50" s="49"/>
      <c r="BL50" s="48"/>
    </row>
    <row r="51" spans="1:64" ht="15">
      <c r="A51" s="64" t="s">
        <v>258</v>
      </c>
      <c r="B51" s="64" t="s">
        <v>258</v>
      </c>
      <c r="C51" s="65"/>
      <c r="D51" s="66"/>
      <c r="E51" s="67"/>
      <c r="F51" s="68"/>
      <c r="G51" s="65"/>
      <c r="H51" s="69"/>
      <c r="I51" s="70"/>
      <c r="J51" s="70"/>
      <c r="K51" s="34" t="s">
        <v>65</v>
      </c>
      <c r="L51" s="77">
        <v>79</v>
      </c>
      <c r="M51" s="77"/>
      <c r="N51" s="72"/>
      <c r="O51" s="79" t="s">
        <v>176</v>
      </c>
      <c r="P51" s="81">
        <v>43744.83765046296</v>
      </c>
      <c r="Q51" s="79" t="s">
        <v>638</v>
      </c>
      <c r="R51" s="82" t="s">
        <v>864</v>
      </c>
      <c r="S51" s="79" t="s">
        <v>923</v>
      </c>
      <c r="T51" s="79"/>
      <c r="U51" s="79"/>
      <c r="V51" s="82" t="s">
        <v>1073</v>
      </c>
      <c r="W51" s="81">
        <v>43744.83765046296</v>
      </c>
      <c r="X51" s="82" t="s">
        <v>1281</v>
      </c>
      <c r="Y51" s="79"/>
      <c r="Z51" s="79"/>
      <c r="AA51" s="85" t="s">
        <v>1597</v>
      </c>
      <c r="AB51" s="79"/>
      <c r="AC51" s="79" t="b">
        <v>0</v>
      </c>
      <c r="AD51" s="79">
        <v>2</v>
      </c>
      <c r="AE51" s="85" t="s">
        <v>1939</v>
      </c>
      <c r="AF51" s="79" t="b">
        <v>0</v>
      </c>
      <c r="AG51" s="79" t="s">
        <v>2020</v>
      </c>
      <c r="AH51" s="79"/>
      <c r="AI51" s="85" t="s">
        <v>1939</v>
      </c>
      <c r="AJ51" s="79" t="b">
        <v>0</v>
      </c>
      <c r="AK51" s="79">
        <v>1</v>
      </c>
      <c r="AL51" s="85" t="s">
        <v>1939</v>
      </c>
      <c r="AM51" s="79" t="s">
        <v>2041</v>
      </c>
      <c r="AN51" s="79" t="b">
        <v>0</v>
      </c>
      <c r="AO51" s="85" t="s">
        <v>1597</v>
      </c>
      <c r="AP51" s="79" t="s">
        <v>176</v>
      </c>
      <c r="AQ51" s="79">
        <v>0</v>
      </c>
      <c r="AR51" s="79">
        <v>0</v>
      </c>
      <c r="AS51" s="79"/>
      <c r="AT51" s="79"/>
      <c r="AU51" s="79"/>
      <c r="AV51" s="79"/>
      <c r="AW51" s="79"/>
      <c r="AX51" s="79"/>
      <c r="AY51" s="79"/>
      <c r="AZ51" s="79"/>
      <c r="BA51">
        <v>1</v>
      </c>
      <c r="BB51" s="78" t="str">
        <f>REPLACE(INDEX(GroupVertices[Group],MATCH(Edges25[[#This Row],[Vertex 1]],GroupVertices[Vertex],0)),1,1,"")</f>
        <v>75</v>
      </c>
      <c r="BC51" s="78" t="str">
        <f>REPLACE(INDEX(GroupVertices[Group],MATCH(Edges25[[#This Row],[Vertex 2]],GroupVertices[Vertex],0)),1,1,"")</f>
        <v>75</v>
      </c>
      <c r="BD51" s="48">
        <v>0</v>
      </c>
      <c r="BE51" s="49">
        <v>0</v>
      </c>
      <c r="BF51" s="48">
        <v>0</v>
      </c>
      <c r="BG51" s="49">
        <v>0</v>
      </c>
      <c r="BH51" s="48">
        <v>0</v>
      </c>
      <c r="BI51" s="49">
        <v>0</v>
      </c>
      <c r="BJ51" s="48">
        <v>33</v>
      </c>
      <c r="BK51" s="49">
        <v>100</v>
      </c>
      <c r="BL51" s="48">
        <v>33</v>
      </c>
    </row>
    <row r="52" spans="1:64" ht="15">
      <c r="A52" s="64" t="s">
        <v>259</v>
      </c>
      <c r="B52" s="64" t="s">
        <v>258</v>
      </c>
      <c r="C52" s="65"/>
      <c r="D52" s="66"/>
      <c r="E52" s="67"/>
      <c r="F52" s="68"/>
      <c r="G52" s="65"/>
      <c r="H52" s="69"/>
      <c r="I52" s="70"/>
      <c r="J52" s="70"/>
      <c r="K52" s="34" t="s">
        <v>65</v>
      </c>
      <c r="L52" s="77">
        <v>80</v>
      </c>
      <c r="M52" s="77"/>
      <c r="N52" s="72"/>
      <c r="O52" s="79" t="s">
        <v>591</v>
      </c>
      <c r="P52" s="81">
        <v>43744.881747685184</v>
      </c>
      <c r="Q52" s="79" t="s">
        <v>639</v>
      </c>
      <c r="R52" s="79"/>
      <c r="S52" s="79"/>
      <c r="T52" s="79"/>
      <c r="U52" s="79"/>
      <c r="V52" s="82" t="s">
        <v>1074</v>
      </c>
      <c r="W52" s="81">
        <v>43744.881747685184</v>
      </c>
      <c r="X52" s="82" t="s">
        <v>1282</v>
      </c>
      <c r="Y52" s="79"/>
      <c r="Z52" s="79"/>
      <c r="AA52" s="85" t="s">
        <v>1598</v>
      </c>
      <c r="AB52" s="79"/>
      <c r="AC52" s="79" t="b">
        <v>0</v>
      </c>
      <c r="AD52" s="79">
        <v>0</v>
      </c>
      <c r="AE52" s="85" t="s">
        <v>1939</v>
      </c>
      <c r="AF52" s="79" t="b">
        <v>0</v>
      </c>
      <c r="AG52" s="79" t="s">
        <v>2020</v>
      </c>
      <c r="AH52" s="79"/>
      <c r="AI52" s="85" t="s">
        <v>1939</v>
      </c>
      <c r="AJ52" s="79" t="b">
        <v>0</v>
      </c>
      <c r="AK52" s="79">
        <v>1</v>
      </c>
      <c r="AL52" s="85" t="s">
        <v>1597</v>
      </c>
      <c r="AM52" s="79" t="s">
        <v>2037</v>
      </c>
      <c r="AN52" s="79" t="b">
        <v>0</v>
      </c>
      <c r="AO52" s="85" t="s">
        <v>1597</v>
      </c>
      <c r="AP52" s="79" t="s">
        <v>176</v>
      </c>
      <c r="AQ52" s="79">
        <v>0</v>
      </c>
      <c r="AR52" s="79">
        <v>0</v>
      </c>
      <c r="AS52" s="79"/>
      <c r="AT52" s="79"/>
      <c r="AU52" s="79"/>
      <c r="AV52" s="79"/>
      <c r="AW52" s="79"/>
      <c r="AX52" s="79"/>
      <c r="AY52" s="79"/>
      <c r="AZ52" s="79"/>
      <c r="BA52">
        <v>1</v>
      </c>
      <c r="BB52" s="78" t="str">
        <f>REPLACE(INDEX(GroupVertices[Group],MATCH(Edges25[[#This Row],[Vertex 1]],GroupVertices[Vertex],0)),1,1,"")</f>
        <v>75</v>
      </c>
      <c r="BC52" s="78" t="str">
        <f>REPLACE(INDEX(GroupVertices[Group],MATCH(Edges25[[#This Row],[Vertex 2]],GroupVertices[Vertex],0)),1,1,"")</f>
        <v>75</v>
      </c>
      <c r="BD52" s="48">
        <v>0</v>
      </c>
      <c r="BE52" s="49">
        <v>0</v>
      </c>
      <c r="BF52" s="48">
        <v>0</v>
      </c>
      <c r="BG52" s="49">
        <v>0</v>
      </c>
      <c r="BH52" s="48">
        <v>0</v>
      </c>
      <c r="BI52" s="49">
        <v>0</v>
      </c>
      <c r="BJ52" s="48">
        <v>21</v>
      </c>
      <c r="BK52" s="49">
        <v>100</v>
      </c>
      <c r="BL52" s="48">
        <v>21</v>
      </c>
    </row>
    <row r="53" spans="1:64" ht="15">
      <c r="A53" s="64" t="s">
        <v>260</v>
      </c>
      <c r="B53" s="64" t="s">
        <v>260</v>
      </c>
      <c r="C53" s="65"/>
      <c r="D53" s="66"/>
      <c r="E53" s="67"/>
      <c r="F53" s="68"/>
      <c r="G53" s="65"/>
      <c r="H53" s="69"/>
      <c r="I53" s="70"/>
      <c r="J53" s="70"/>
      <c r="K53" s="34" t="s">
        <v>65</v>
      </c>
      <c r="L53" s="77">
        <v>81</v>
      </c>
      <c r="M53" s="77"/>
      <c r="N53" s="72"/>
      <c r="O53" s="79" t="s">
        <v>176</v>
      </c>
      <c r="P53" s="81">
        <v>43744.99797453704</v>
      </c>
      <c r="Q53" s="79" t="s">
        <v>640</v>
      </c>
      <c r="R53" s="82" t="s">
        <v>865</v>
      </c>
      <c r="S53" s="79" t="s">
        <v>924</v>
      </c>
      <c r="T53" s="79"/>
      <c r="U53" s="82" t="s">
        <v>991</v>
      </c>
      <c r="V53" s="82" t="s">
        <v>991</v>
      </c>
      <c r="W53" s="81">
        <v>43744.99797453704</v>
      </c>
      <c r="X53" s="82" t="s">
        <v>1283</v>
      </c>
      <c r="Y53" s="79"/>
      <c r="Z53" s="79"/>
      <c r="AA53" s="85" t="s">
        <v>1599</v>
      </c>
      <c r="AB53" s="79"/>
      <c r="AC53" s="79" t="b">
        <v>0</v>
      </c>
      <c r="AD53" s="79">
        <v>0</v>
      </c>
      <c r="AE53" s="85" t="s">
        <v>1939</v>
      </c>
      <c r="AF53" s="79" t="b">
        <v>0</v>
      </c>
      <c r="AG53" s="79" t="s">
        <v>2020</v>
      </c>
      <c r="AH53" s="79"/>
      <c r="AI53" s="85" t="s">
        <v>1939</v>
      </c>
      <c r="AJ53" s="79" t="b">
        <v>0</v>
      </c>
      <c r="AK53" s="79">
        <v>0</v>
      </c>
      <c r="AL53" s="85" t="s">
        <v>1939</v>
      </c>
      <c r="AM53" s="79" t="s">
        <v>2042</v>
      </c>
      <c r="AN53" s="79" t="b">
        <v>0</v>
      </c>
      <c r="AO53" s="85" t="s">
        <v>1599</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13</v>
      </c>
      <c r="BK53" s="49">
        <v>100</v>
      </c>
      <c r="BL53" s="48">
        <v>13</v>
      </c>
    </row>
    <row r="54" spans="1:64" ht="15">
      <c r="A54" s="64" t="s">
        <v>261</v>
      </c>
      <c r="B54" s="64" t="s">
        <v>480</v>
      </c>
      <c r="C54" s="65"/>
      <c r="D54" s="66"/>
      <c r="E54" s="67"/>
      <c r="F54" s="68"/>
      <c r="G54" s="65"/>
      <c r="H54" s="69"/>
      <c r="I54" s="70"/>
      <c r="J54" s="70"/>
      <c r="K54" s="34" t="s">
        <v>65</v>
      </c>
      <c r="L54" s="77">
        <v>82</v>
      </c>
      <c r="M54" s="77"/>
      <c r="N54" s="72"/>
      <c r="O54" s="79" t="s">
        <v>591</v>
      </c>
      <c r="P54" s="81">
        <v>43745.003703703704</v>
      </c>
      <c r="Q54" s="79" t="s">
        <v>641</v>
      </c>
      <c r="R54" s="79"/>
      <c r="S54" s="79"/>
      <c r="T54" s="79"/>
      <c r="U54" s="79"/>
      <c r="V54" s="82" t="s">
        <v>1075</v>
      </c>
      <c r="W54" s="81">
        <v>43745.003703703704</v>
      </c>
      <c r="X54" s="82" t="s">
        <v>1284</v>
      </c>
      <c r="Y54" s="79"/>
      <c r="Z54" s="79"/>
      <c r="AA54" s="85" t="s">
        <v>1600</v>
      </c>
      <c r="AB54" s="85" t="s">
        <v>1885</v>
      </c>
      <c r="AC54" s="79" t="b">
        <v>0</v>
      </c>
      <c r="AD54" s="79">
        <v>3</v>
      </c>
      <c r="AE54" s="85" t="s">
        <v>1960</v>
      </c>
      <c r="AF54" s="79" t="b">
        <v>0</v>
      </c>
      <c r="AG54" s="79" t="s">
        <v>2020</v>
      </c>
      <c r="AH54" s="79"/>
      <c r="AI54" s="85" t="s">
        <v>1939</v>
      </c>
      <c r="AJ54" s="79" t="b">
        <v>0</v>
      </c>
      <c r="AK54" s="79">
        <v>0</v>
      </c>
      <c r="AL54" s="85" t="s">
        <v>1939</v>
      </c>
      <c r="AM54" s="79" t="s">
        <v>2037</v>
      </c>
      <c r="AN54" s="79" t="b">
        <v>0</v>
      </c>
      <c r="AO54" s="85" t="s">
        <v>1885</v>
      </c>
      <c r="AP54" s="79" t="s">
        <v>176</v>
      </c>
      <c r="AQ54" s="79">
        <v>0</v>
      </c>
      <c r="AR54" s="79">
        <v>0</v>
      </c>
      <c r="AS54" s="79"/>
      <c r="AT54" s="79"/>
      <c r="AU54" s="79"/>
      <c r="AV54" s="79"/>
      <c r="AW54" s="79"/>
      <c r="AX54" s="79"/>
      <c r="AY54" s="79"/>
      <c r="AZ54" s="79"/>
      <c r="BA54">
        <v>1</v>
      </c>
      <c r="BB54" s="78" t="str">
        <f>REPLACE(INDEX(GroupVertices[Group],MATCH(Edges25[[#This Row],[Vertex 1]],GroupVertices[Vertex],0)),1,1,"")</f>
        <v>37</v>
      </c>
      <c r="BC54" s="78" t="str">
        <f>REPLACE(INDEX(GroupVertices[Group],MATCH(Edges25[[#This Row],[Vertex 2]],GroupVertices[Vertex],0)),1,1,"")</f>
        <v>37</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84</v>
      </c>
      <c r="M55" s="77"/>
      <c r="N55" s="72"/>
      <c r="O55" s="79" t="s">
        <v>176</v>
      </c>
      <c r="P55" s="81">
        <v>43745.14564814815</v>
      </c>
      <c r="Q55" s="79" t="s">
        <v>642</v>
      </c>
      <c r="R55" s="79"/>
      <c r="S55" s="79"/>
      <c r="T55" s="79"/>
      <c r="U55" s="79"/>
      <c r="V55" s="82" t="s">
        <v>1076</v>
      </c>
      <c r="W55" s="81">
        <v>43745.14564814815</v>
      </c>
      <c r="X55" s="82" t="s">
        <v>1285</v>
      </c>
      <c r="Y55" s="79"/>
      <c r="Z55" s="79"/>
      <c r="AA55" s="85" t="s">
        <v>1601</v>
      </c>
      <c r="AB55" s="79"/>
      <c r="AC55" s="79" t="b">
        <v>0</v>
      </c>
      <c r="AD55" s="79">
        <v>0</v>
      </c>
      <c r="AE55" s="85" t="s">
        <v>1939</v>
      </c>
      <c r="AF55" s="79" t="b">
        <v>0</v>
      </c>
      <c r="AG55" s="79" t="s">
        <v>2020</v>
      </c>
      <c r="AH55" s="79"/>
      <c r="AI55" s="85" t="s">
        <v>1939</v>
      </c>
      <c r="AJ55" s="79" t="b">
        <v>0</v>
      </c>
      <c r="AK55" s="79">
        <v>0</v>
      </c>
      <c r="AL55" s="85" t="s">
        <v>1939</v>
      </c>
      <c r="AM55" s="79" t="s">
        <v>2037</v>
      </c>
      <c r="AN55" s="79" t="b">
        <v>0</v>
      </c>
      <c r="AO55" s="85" t="s">
        <v>1601</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4</v>
      </c>
      <c r="BK55" s="49">
        <v>100</v>
      </c>
      <c r="BL55" s="48">
        <v>4</v>
      </c>
    </row>
    <row r="56" spans="1:64" ht="15">
      <c r="A56" s="64" t="s">
        <v>263</v>
      </c>
      <c r="B56" s="64" t="s">
        <v>372</v>
      </c>
      <c r="C56" s="65"/>
      <c r="D56" s="66"/>
      <c r="E56" s="67"/>
      <c r="F56" s="68"/>
      <c r="G56" s="65"/>
      <c r="H56" s="69"/>
      <c r="I56" s="70"/>
      <c r="J56" s="70"/>
      <c r="K56" s="34" t="s">
        <v>65</v>
      </c>
      <c r="L56" s="77">
        <v>85</v>
      </c>
      <c r="M56" s="77"/>
      <c r="N56" s="72"/>
      <c r="O56" s="79" t="s">
        <v>591</v>
      </c>
      <c r="P56" s="81">
        <v>43745.3075</v>
      </c>
      <c r="Q56" s="79" t="s">
        <v>643</v>
      </c>
      <c r="R56" s="82" t="s">
        <v>866</v>
      </c>
      <c r="S56" s="79" t="s">
        <v>920</v>
      </c>
      <c r="T56" s="79"/>
      <c r="U56" s="79"/>
      <c r="V56" s="82" t="s">
        <v>1077</v>
      </c>
      <c r="W56" s="81">
        <v>43745.3075</v>
      </c>
      <c r="X56" s="82" t="s">
        <v>1286</v>
      </c>
      <c r="Y56" s="79"/>
      <c r="Z56" s="79"/>
      <c r="AA56" s="85" t="s">
        <v>1602</v>
      </c>
      <c r="AB56" s="79"/>
      <c r="AC56" s="79" t="b">
        <v>0</v>
      </c>
      <c r="AD56" s="79">
        <v>0</v>
      </c>
      <c r="AE56" s="85" t="s">
        <v>1939</v>
      </c>
      <c r="AF56" s="79" t="b">
        <v>0</v>
      </c>
      <c r="AG56" s="79" t="s">
        <v>2020</v>
      </c>
      <c r="AH56" s="79"/>
      <c r="AI56" s="85" t="s">
        <v>1939</v>
      </c>
      <c r="AJ56" s="79" t="b">
        <v>0</v>
      </c>
      <c r="AK56" s="79">
        <v>4</v>
      </c>
      <c r="AL56" s="85" t="s">
        <v>1728</v>
      </c>
      <c r="AM56" s="79" t="s">
        <v>2038</v>
      </c>
      <c r="AN56" s="79" t="b">
        <v>0</v>
      </c>
      <c r="AO56" s="85" t="s">
        <v>1728</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264</v>
      </c>
      <c r="B57" s="64" t="s">
        <v>264</v>
      </c>
      <c r="C57" s="65"/>
      <c r="D57" s="66"/>
      <c r="E57" s="67"/>
      <c r="F57" s="68"/>
      <c r="G57" s="65"/>
      <c r="H57" s="69"/>
      <c r="I57" s="70"/>
      <c r="J57" s="70"/>
      <c r="K57" s="34" t="s">
        <v>65</v>
      </c>
      <c r="L57" s="77">
        <v>87</v>
      </c>
      <c r="M57" s="77"/>
      <c r="N57" s="72"/>
      <c r="O57" s="79" t="s">
        <v>176</v>
      </c>
      <c r="P57" s="81">
        <v>43745.34538194445</v>
      </c>
      <c r="Q57" s="79" t="s">
        <v>644</v>
      </c>
      <c r="R57" s="79"/>
      <c r="S57" s="79"/>
      <c r="T57" s="79"/>
      <c r="U57" s="79"/>
      <c r="V57" s="82" t="s">
        <v>1078</v>
      </c>
      <c r="W57" s="81">
        <v>43745.34538194445</v>
      </c>
      <c r="X57" s="82" t="s">
        <v>1287</v>
      </c>
      <c r="Y57" s="79"/>
      <c r="Z57" s="79"/>
      <c r="AA57" s="85" t="s">
        <v>1603</v>
      </c>
      <c r="AB57" s="79"/>
      <c r="AC57" s="79" t="b">
        <v>0</v>
      </c>
      <c r="AD57" s="79">
        <v>4</v>
      </c>
      <c r="AE57" s="85" t="s">
        <v>1939</v>
      </c>
      <c r="AF57" s="79" t="b">
        <v>0</v>
      </c>
      <c r="AG57" s="79" t="s">
        <v>2024</v>
      </c>
      <c r="AH57" s="79"/>
      <c r="AI57" s="85" t="s">
        <v>1939</v>
      </c>
      <c r="AJ57" s="79" t="b">
        <v>0</v>
      </c>
      <c r="AK57" s="79">
        <v>0</v>
      </c>
      <c r="AL57" s="85" t="s">
        <v>1939</v>
      </c>
      <c r="AM57" s="79" t="s">
        <v>2038</v>
      </c>
      <c r="AN57" s="79" t="b">
        <v>0</v>
      </c>
      <c r="AO57" s="85" t="s">
        <v>1603</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6</v>
      </c>
      <c r="BK57" s="49">
        <v>100</v>
      </c>
      <c r="BL57" s="48">
        <v>6</v>
      </c>
    </row>
    <row r="58" spans="1:64" ht="15">
      <c r="A58" s="64" t="s">
        <v>265</v>
      </c>
      <c r="B58" s="64" t="s">
        <v>372</v>
      </c>
      <c r="C58" s="65"/>
      <c r="D58" s="66"/>
      <c r="E58" s="67"/>
      <c r="F58" s="68"/>
      <c r="G58" s="65"/>
      <c r="H58" s="69"/>
      <c r="I58" s="70"/>
      <c r="J58" s="70"/>
      <c r="K58" s="34" t="s">
        <v>65</v>
      </c>
      <c r="L58" s="77">
        <v>88</v>
      </c>
      <c r="M58" s="77"/>
      <c r="N58" s="72"/>
      <c r="O58" s="79" t="s">
        <v>591</v>
      </c>
      <c r="P58" s="81">
        <v>43745.399502314816</v>
      </c>
      <c r="Q58" s="79" t="s">
        <v>643</v>
      </c>
      <c r="R58" s="82" t="s">
        <v>866</v>
      </c>
      <c r="S58" s="79" t="s">
        <v>920</v>
      </c>
      <c r="T58" s="79"/>
      <c r="U58" s="79"/>
      <c r="V58" s="82" t="s">
        <v>1079</v>
      </c>
      <c r="W58" s="81">
        <v>43745.399502314816</v>
      </c>
      <c r="X58" s="82" t="s">
        <v>1288</v>
      </c>
      <c r="Y58" s="79"/>
      <c r="Z58" s="79"/>
      <c r="AA58" s="85" t="s">
        <v>1604</v>
      </c>
      <c r="AB58" s="79"/>
      <c r="AC58" s="79" t="b">
        <v>0</v>
      </c>
      <c r="AD58" s="79">
        <v>0</v>
      </c>
      <c r="AE58" s="85" t="s">
        <v>1939</v>
      </c>
      <c r="AF58" s="79" t="b">
        <v>0</v>
      </c>
      <c r="AG58" s="79" t="s">
        <v>2020</v>
      </c>
      <c r="AH58" s="79"/>
      <c r="AI58" s="85" t="s">
        <v>1939</v>
      </c>
      <c r="AJ58" s="79" t="b">
        <v>0</v>
      </c>
      <c r="AK58" s="79">
        <v>4</v>
      </c>
      <c r="AL58" s="85" t="s">
        <v>1728</v>
      </c>
      <c r="AM58" s="79" t="s">
        <v>2038</v>
      </c>
      <c r="AN58" s="79" t="b">
        <v>0</v>
      </c>
      <c r="AO58" s="85" t="s">
        <v>1728</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266</v>
      </c>
      <c r="B59" s="64" t="s">
        <v>266</v>
      </c>
      <c r="C59" s="65"/>
      <c r="D59" s="66"/>
      <c r="E59" s="67"/>
      <c r="F59" s="68"/>
      <c r="G59" s="65"/>
      <c r="H59" s="69"/>
      <c r="I59" s="70"/>
      <c r="J59" s="70"/>
      <c r="K59" s="34" t="s">
        <v>65</v>
      </c>
      <c r="L59" s="77">
        <v>90</v>
      </c>
      <c r="M59" s="77"/>
      <c r="N59" s="72"/>
      <c r="O59" s="79" t="s">
        <v>176</v>
      </c>
      <c r="P59" s="81">
        <v>43745.42712962963</v>
      </c>
      <c r="Q59" s="79" t="s">
        <v>645</v>
      </c>
      <c r="R59" s="82" t="s">
        <v>867</v>
      </c>
      <c r="S59" s="79" t="s">
        <v>925</v>
      </c>
      <c r="T59" s="79"/>
      <c r="U59" s="79"/>
      <c r="V59" s="82" t="s">
        <v>1080</v>
      </c>
      <c r="W59" s="81">
        <v>43745.42712962963</v>
      </c>
      <c r="X59" s="82" t="s">
        <v>1289</v>
      </c>
      <c r="Y59" s="79"/>
      <c r="Z59" s="79"/>
      <c r="AA59" s="85" t="s">
        <v>1605</v>
      </c>
      <c r="AB59" s="79"/>
      <c r="AC59" s="79" t="b">
        <v>0</v>
      </c>
      <c r="AD59" s="79">
        <v>2</v>
      </c>
      <c r="AE59" s="85" t="s">
        <v>1939</v>
      </c>
      <c r="AF59" s="79" t="b">
        <v>0</v>
      </c>
      <c r="AG59" s="79" t="s">
        <v>2025</v>
      </c>
      <c r="AH59" s="79"/>
      <c r="AI59" s="85" t="s">
        <v>1939</v>
      </c>
      <c r="AJ59" s="79" t="b">
        <v>0</v>
      </c>
      <c r="AK59" s="79">
        <v>0</v>
      </c>
      <c r="AL59" s="85" t="s">
        <v>1939</v>
      </c>
      <c r="AM59" s="79" t="s">
        <v>2038</v>
      </c>
      <c r="AN59" s="79" t="b">
        <v>0</v>
      </c>
      <c r="AO59" s="85" t="s">
        <v>1605</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9</v>
      </c>
      <c r="BK59" s="49">
        <v>100</v>
      </c>
      <c r="BL59" s="48">
        <v>9</v>
      </c>
    </row>
    <row r="60" spans="1:64" ht="15">
      <c r="A60" s="64" t="s">
        <v>267</v>
      </c>
      <c r="B60" s="64" t="s">
        <v>372</v>
      </c>
      <c r="C60" s="65"/>
      <c r="D60" s="66"/>
      <c r="E60" s="67"/>
      <c r="F60" s="68"/>
      <c r="G60" s="65"/>
      <c r="H60" s="69"/>
      <c r="I60" s="70"/>
      <c r="J60" s="70"/>
      <c r="K60" s="34" t="s">
        <v>65</v>
      </c>
      <c r="L60" s="77">
        <v>91</v>
      </c>
      <c r="M60" s="77"/>
      <c r="N60" s="72"/>
      <c r="O60" s="79" t="s">
        <v>591</v>
      </c>
      <c r="P60" s="81">
        <v>43745.45989583333</v>
      </c>
      <c r="Q60" s="79" t="s">
        <v>643</v>
      </c>
      <c r="R60" s="82" t="s">
        <v>866</v>
      </c>
      <c r="S60" s="79" t="s">
        <v>920</v>
      </c>
      <c r="T60" s="79"/>
      <c r="U60" s="79"/>
      <c r="V60" s="82" t="s">
        <v>1081</v>
      </c>
      <c r="W60" s="81">
        <v>43745.45989583333</v>
      </c>
      <c r="X60" s="82" t="s">
        <v>1290</v>
      </c>
      <c r="Y60" s="79"/>
      <c r="Z60" s="79"/>
      <c r="AA60" s="85" t="s">
        <v>1606</v>
      </c>
      <c r="AB60" s="79"/>
      <c r="AC60" s="79" t="b">
        <v>0</v>
      </c>
      <c r="AD60" s="79">
        <v>0</v>
      </c>
      <c r="AE60" s="85" t="s">
        <v>1939</v>
      </c>
      <c r="AF60" s="79" t="b">
        <v>0</v>
      </c>
      <c r="AG60" s="79" t="s">
        <v>2020</v>
      </c>
      <c r="AH60" s="79"/>
      <c r="AI60" s="85" t="s">
        <v>1939</v>
      </c>
      <c r="AJ60" s="79" t="b">
        <v>0</v>
      </c>
      <c r="AK60" s="79">
        <v>4</v>
      </c>
      <c r="AL60" s="85" t="s">
        <v>1728</v>
      </c>
      <c r="AM60" s="79" t="s">
        <v>2038</v>
      </c>
      <c r="AN60" s="79" t="b">
        <v>0</v>
      </c>
      <c r="AO60" s="85" t="s">
        <v>1728</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268</v>
      </c>
      <c r="B61" s="64" t="s">
        <v>482</v>
      </c>
      <c r="C61" s="65"/>
      <c r="D61" s="66"/>
      <c r="E61" s="67"/>
      <c r="F61" s="68"/>
      <c r="G61" s="65"/>
      <c r="H61" s="69"/>
      <c r="I61" s="70"/>
      <c r="J61" s="70"/>
      <c r="K61" s="34" t="s">
        <v>65</v>
      </c>
      <c r="L61" s="77">
        <v>93</v>
      </c>
      <c r="M61" s="77"/>
      <c r="N61" s="72"/>
      <c r="O61" s="79" t="s">
        <v>592</v>
      </c>
      <c r="P61" s="81">
        <v>43745.48881944444</v>
      </c>
      <c r="Q61" s="79" t="s">
        <v>646</v>
      </c>
      <c r="R61" s="79"/>
      <c r="S61" s="79"/>
      <c r="T61" s="79" t="s">
        <v>950</v>
      </c>
      <c r="U61" s="79"/>
      <c r="V61" s="82" t="s">
        <v>1082</v>
      </c>
      <c r="W61" s="81">
        <v>43745.48881944444</v>
      </c>
      <c r="X61" s="82" t="s">
        <v>1291</v>
      </c>
      <c r="Y61" s="79"/>
      <c r="Z61" s="79"/>
      <c r="AA61" s="85" t="s">
        <v>1607</v>
      </c>
      <c r="AB61" s="79"/>
      <c r="AC61" s="79" t="b">
        <v>0</v>
      </c>
      <c r="AD61" s="79">
        <v>0</v>
      </c>
      <c r="AE61" s="85" t="s">
        <v>1961</v>
      </c>
      <c r="AF61" s="79" t="b">
        <v>0</v>
      </c>
      <c r="AG61" s="79" t="s">
        <v>2020</v>
      </c>
      <c r="AH61" s="79"/>
      <c r="AI61" s="85" t="s">
        <v>1939</v>
      </c>
      <c r="AJ61" s="79" t="b">
        <v>0</v>
      </c>
      <c r="AK61" s="79">
        <v>0</v>
      </c>
      <c r="AL61" s="85" t="s">
        <v>1939</v>
      </c>
      <c r="AM61" s="79" t="s">
        <v>2038</v>
      </c>
      <c r="AN61" s="79" t="b">
        <v>0</v>
      </c>
      <c r="AO61" s="85" t="s">
        <v>1607</v>
      </c>
      <c r="AP61" s="79" t="s">
        <v>176</v>
      </c>
      <c r="AQ61" s="79">
        <v>0</v>
      </c>
      <c r="AR61" s="79">
        <v>0</v>
      </c>
      <c r="AS61" s="79"/>
      <c r="AT61" s="79"/>
      <c r="AU61" s="79"/>
      <c r="AV61" s="79"/>
      <c r="AW61" s="79"/>
      <c r="AX61" s="79"/>
      <c r="AY61" s="79"/>
      <c r="AZ61" s="79"/>
      <c r="BA61">
        <v>1</v>
      </c>
      <c r="BB61" s="78" t="str">
        <f>REPLACE(INDEX(GroupVertices[Group],MATCH(Edges25[[#This Row],[Vertex 1]],GroupVertices[Vertex],0)),1,1,"")</f>
        <v>74</v>
      </c>
      <c r="BC61" s="78" t="str">
        <f>REPLACE(INDEX(GroupVertices[Group],MATCH(Edges25[[#This Row],[Vertex 2]],GroupVertices[Vertex],0)),1,1,"")</f>
        <v>74</v>
      </c>
      <c r="BD61" s="48">
        <v>0</v>
      </c>
      <c r="BE61" s="49">
        <v>0</v>
      </c>
      <c r="BF61" s="48">
        <v>0</v>
      </c>
      <c r="BG61" s="49">
        <v>0</v>
      </c>
      <c r="BH61" s="48">
        <v>0</v>
      </c>
      <c r="BI61" s="49">
        <v>0</v>
      </c>
      <c r="BJ61" s="48">
        <v>12</v>
      </c>
      <c r="BK61" s="49">
        <v>100</v>
      </c>
      <c r="BL61" s="48">
        <v>12</v>
      </c>
    </row>
    <row r="62" spans="1:64" ht="15">
      <c r="A62" s="64" t="s">
        <v>269</v>
      </c>
      <c r="B62" s="64" t="s">
        <v>445</v>
      </c>
      <c r="C62" s="65"/>
      <c r="D62" s="66"/>
      <c r="E62" s="67"/>
      <c r="F62" s="68"/>
      <c r="G62" s="65"/>
      <c r="H62" s="69"/>
      <c r="I62" s="70"/>
      <c r="J62" s="70"/>
      <c r="K62" s="34" t="s">
        <v>65</v>
      </c>
      <c r="L62" s="77">
        <v>94</v>
      </c>
      <c r="M62" s="77"/>
      <c r="N62" s="72"/>
      <c r="O62" s="79" t="s">
        <v>591</v>
      </c>
      <c r="P62" s="81">
        <v>43745.51075231482</v>
      </c>
      <c r="Q62" s="79" t="s">
        <v>608</v>
      </c>
      <c r="R62" s="79"/>
      <c r="S62" s="79"/>
      <c r="T62" s="79" t="s">
        <v>945</v>
      </c>
      <c r="U62" s="79"/>
      <c r="V62" s="82" t="s">
        <v>1083</v>
      </c>
      <c r="W62" s="81">
        <v>43745.51075231482</v>
      </c>
      <c r="X62" s="82" t="s">
        <v>1292</v>
      </c>
      <c r="Y62" s="79"/>
      <c r="Z62" s="79"/>
      <c r="AA62" s="85" t="s">
        <v>1608</v>
      </c>
      <c r="AB62" s="79"/>
      <c r="AC62" s="79" t="b">
        <v>0</v>
      </c>
      <c r="AD62" s="79">
        <v>0</v>
      </c>
      <c r="AE62" s="85" t="s">
        <v>1939</v>
      </c>
      <c r="AF62" s="79" t="b">
        <v>0</v>
      </c>
      <c r="AG62" s="79" t="s">
        <v>2020</v>
      </c>
      <c r="AH62" s="79"/>
      <c r="AI62" s="85" t="s">
        <v>1939</v>
      </c>
      <c r="AJ62" s="79" t="b">
        <v>0</v>
      </c>
      <c r="AK62" s="79">
        <v>14</v>
      </c>
      <c r="AL62" s="85" t="s">
        <v>1549</v>
      </c>
      <c r="AM62" s="79" t="s">
        <v>2038</v>
      </c>
      <c r="AN62" s="79" t="b">
        <v>0</v>
      </c>
      <c r="AO62" s="85" t="s">
        <v>1549</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c r="BE62" s="49"/>
      <c r="BF62" s="48"/>
      <c r="BG62" s="49"/>
      <c r="BH62" s="48"/>
      <c r="BI62" s="49"/>
      <c r="BJ62" s="48"/>
      <c r="BK62" s="49"/>
      <c r="BL62" s="48"/>
    </row>
    <row r="63" spans="1:64" ht="15">
      <c r="A63" s="64" t="s">
        <v>270</v>
      </c>
      <c r="B63" s="64" t="s">
        <v>483</v>
      </c>
      <c r="C63" s="65"/>
      <c r="D63" s="66"/>
      <c r="E63" s="67"/>
      <c r="F63" s="68"/>
      <c r="G63" s="65"/>
      <c r="H63" s="69"/>
      <c r="I63" s="70"/>
      <c r="J63" s="70"/>
      <c r="K63" s="34" t="s">
        <v>65</v>
      </c>
      <c r="L63" s="77">
        <v>104</v>
      </c>
      <c r="M63" s="77"/>
      <c r="N63" s="72"/>
      <c r="O63" s="79" t="s">
        <v>592</v>
      </c>
      <c r="P63" s="81">
        <v>43745.62358796296</v>
      </c>
      <c r="Q63" s="79" t="s">
        <v>647</v>
      </c>
      <c r="R63" s="79"/>
      <c r="S63" s="79"/>
      <c r="T63" s="79" t="s">
        <v>951</v>
      </c>
      <c r="U63" s="79"/>
      <c r="V63" s="82" t="s">
        <v>1084</v>
      </c>
      <c r="W63" s="81">
        <v>43745.62358796296</v>
      </c>
      <c r="X63" s="82" t="s">
        <v>1293</v>
      </c>
      <c r="Y63" s="79"/>
      <c r="Z63" s="79"/>
      <c r="AA63" s="85" t="s">
        <v>1609</v>
      </c>
      <c r="AB63" s="85" t="s">
        <v>1886</v>
      </c>
      <c r="AC63" s="79" t="b">
        <v>0</v>
      </c>
      <c r="AD63" s="79">
        <v>1</v>
      </c>
      <c r="AE63" s="85" t="s">
        <v>1962</v>
      </c>
      <c r="AF63" s="79" t="b">
        <v>0</v>
      </c>
      <c r="AG63" s="79" t="s">
        <v>2026</v>
      </c>
      <c r="AH63" s="79"/>
      <c r="AI63" s="85" t="s">
        <v>1939</v>
      </c>
      <c r="AJ63" s="79" t="b">
        <v>0</v>
      </c>
      <c r="AK63" s="79">
        <v>0</v>
      </c>
      <c r="AL63" s="85" t="s">
        <v>1939</v>
      </c>
      <c r="AM63" s="79" t="s">
        <v>2037</v>
      </c>
      <c r="AN63" s="79" t="b">
        <v>0</v>
      </c>
      <c r="AO63" s="85" t="s">
        <v>1886</v>
      </c>
      <c r="AP63" s="79" t="s">
        <v>176</v>
      </c>
      <c r="AQ63" s="79">
        <v>0</v>
      </c>
      <c r="AR63" s="79">
        <v>0</v>
      </c>
      <c r="AS63" s="79"/>
      <c r="AT63" s="79"/>
      <c r="AU63" s="79"/>
      <c r="AV63" s="79"/>
      <c r="AW63" s="79"/>
      <c r="AX63" s="79"/>
      <c r="AY63" s="79"/>
      <c r="AZ63" s="79"/>
      <c r="BA63">
        <v>1</v>
      </c>
      <c r="BB63" s="78" t="str">
        <f>REPLACE(INDEX(GroupVertices[Group],MATCH(Edges25[[#This Row],[Vertex 1]],GroupVertices[Vertex],0)),1,1,"")</f>
        <v>73</v>
      </c>
      <c r="BC63" s="78" t="str">
        <f>REPLACE(INDEX(GroupVertices[Group],MATCH(Edges25[[#This Row],[Vertex 2]],GroupVertices[Vertex],0)),1,1,"")</f>
        <v>73</v>
      </c>
      <c r="BD63" s="48">
        <v>0</v>
      </c>
      <c r="BE63" s="49">
        <v>0</v>
      </c>
      <c r="BF63" s="48">
        <v>0</v>
      </c>
      <c r="BG63" s="49">
        <v>0</v>
      </c>
      <c r="BH63" s="48">
        <v>0</v>
      </c>
      <c r="BI63" s="49">
        <v>0</v>
      </c>
      <c r="BJ63" s="48">
        <v>2</v>
      </c>
      <c r="BK63" s="49">
        <v>100</v>
      </c>
      <c r="BL63" s="48">
        <v>2</v>
      </c>
    </row>
    <row r="64" spans="1:64" ht="15">
      <c r="A64" s="64" t="s">
        <v>271</v>
      </c>
      <c r="B64" s="64" t="s">
        <v>484</v>
      </c>
      <c r="C64" s="65"/>
      <c r="D64" s="66"/>
      <c r="E64" s="67"/>
      <c r="F64" s="68"/>
      <c r="G64" s="65"/>
      <c r="H64" s="69"/>
      <c r="I64" s="70"/>
      <c r="J64" s="70"/>
      <c r="K64" s="34" t="s">
        <v>65</v>
      </c>
      <c r="L64" s="77">
        <v>105</v>
      </c>
      <c r="M64" s="77"/>
      <c r="N64" s="72"/>
      <c r="O64" s="79" t="s">
        <v>592</v>
      </c>
      <c r="P64" s="81">
        <v>43745.87206018518</v>
      </c>
      <c r="Q64" s="79" t="s">
        <v>648</v>
      </c>
      <c r="R64" s="79"/>
      <c r="S64" s="79"/>
      <c r="T64" s="79"/>
      <c r="U64" s="79"/>
      <c r="V64" s="82" t="s">
        <v>1085</v>
      </c>
      <c r="W64" s="81">
        <v>43745.87206018518</v>
      </c>
      <c r="X64" s="82" t="s">
        <v>1294</v>
      </c>
      <c r="Y64" s="79"/>
      <c r="Z64" s="79"/>
      <c r="AA64" s="85" t="s">
        <v>1610</v>
      </c>
      <c r="AB64" s="85" t="s">
        <v>1887</v>
      </c>
      <c r="AC64" s="79" t="b">
        <v>0</v>
      </c>
      <c r="AD64" s="79">
        <v>2</v>
      </c>
      <c r="AE64" s="85" t="s">
        <v>1963</v>
      </c>
      <c r="AF64" s="79" t="b">
        <v>0</v>
      </c>
      <c r="AG64" s="79" t="s">
        <v>2020</v>
      </c>
      <c r="AH64" s="79"/>
      <c r="AI64" s="85" t="s">
        <v>1939</v>
      </c>
      <c r="AJ64" s="79" t="b">
        <v>0</v>
      </c>
      <c r="AK64" s="79">
        <v>0</v>
      </c>
      <c r="AL64" s="85" t="s">
        <v>1939</v>
      </c>
      <c r="AM64" s="79" t="s">
        <v>2035</v>
      </c>
      <c r="AN64" s="79" t="b">
        <v>0</v>
      </c>
      <c r="AO64" s="85" t="s">
        <v>1887</v>
      </c>
      <c r="AP64" s="79" t="s">
        <v>176</v>
      </c>
      <c r="AQ64" s="79">
        <v>0</v>
      </c>
      <c r="AR64" s="79">
        <v>0</v>
      </c>
      <c r="AS64" s="79"/>
      <c r="AT64" s="79"/>
      <c r="AU64" s="79"/>
      <c r="AV64" s="79"/>
      <c r="AW64" s="79"/>
      <c r="AX64" s="79"/>
      <c r="AY64" s="79"/>
      <c r="AZ64" s="79"/>
      <c r="BA64">
        <v>1</v>
      </c>
      <c r="BB64" s="78" t="str">
        <f>REPLACE(INDEX(GroupVertices[Group],MATCH(Edges25[[#This Row],[Vertex 1]],GroupVertices[Vertex],0)),1,1,"")</f>
        <v>72</v>
      </c>
      <c r="BC64" s="78" t="str">
        <f>REPLACE(INDEX(GroupVertices[Group],MATCH(Edges25[[#This Row],[Vertex 2]],GroupVertices[Vertex],0)),1,1,"")</f>
        <v>72</v>
      </c>
      <c r="BD64" s="48">
        <v>0</v>
      </c>
      <c r="BE64" s="49">
        <v>0</v>
      </c>
      <c r="BF64" s="48">
        <v>0</v>
      </c>
      <c r="BG64" s="49">
        <v>0</v>
      </c>
      <c r="BH64" s="48">
        <v>0</v>
      </c>
      <c r="BI64" s="49">
        <v>0</v>
      </c>
      <c r="BJ64" s="48">
        <v>14</v>
      </c>
      <c r="BK64" s="49">
        <v>100</v>
      </c>
      <c r="BL64" s="48">
        <v>14</v>
      </c>
    </row>
    <row r="65" spans="1:64" ht="15">
      <c r="A65" s="64" t="s">
        <v>272</v>
      </c>
      <c r="B65" s="64" t="s">
        <v>485</v>
      </c>
      <c r="C65" s="65"/>
      <c r="D65" s="66"/>
      <c r="E65" s="67"/>
      <c r="F65" s="68"/>
      <c r="G65" s="65"/>
      <c r="H65" s="69"/>
      <c r="I65" s="70"/>
      <c r="J65" s="70"/>
      <c r="K65" s="34" t="s">
        <v>65</v>
      </c>
      <c r="L65" s="77">
        <v>106</v>
      </c>
      <c r="M65" s="77"/>
      <c r="N65" s="72"/>
      <c r="O65" s="79" t="s">
        <v>592</v>
      </c>
      <c r="P65" s="81">
        <v>43745.88984953704</v>
      </c>
      <c r="Q65" s="79" t="s">
        <v>649</v>
      </c>
      <c r="R65" s="79"/>
      <c r="S65" s="79"/>
      <c r="T65" s="79"/>
      <c r="U65" s="79"/>
      <c r="V65" s="82" t="s">
        <v>1086</v>
      </c>
      <c r="W65" s="81">
        <v>43745.88984953704</v>
      </c>
      <c r="X65" s="82" t="s">
        <v>1295</v>
      </c>
      <c r="Y65" s="79"/>
      <c r="Z65" s="79"/>
      <c r="AA65" s="85" t="s">
        <v>1611</v>
      </c>
      <c r="AB65" s="85" t="s">
        <v>1888</v>
      </c>
      <c r="AC65" s="79" t="b">
        <v>0</v>
      </c>
      <c r="AD65" s="79">
        <v>0</v>
      </c>
      <c r="AE65" s="85" t="s">
        <v>1964</v>
      </c>
      <c r="AF65" s="79" t="b">
        <v>0</v>
      </c>
      <c r="AG65" s="79" t="s">
        <v>2020</v>
      </c>
      <c r="AH65" s="79"/>
      <c r="AI65" s="85" t="s">
        <v>1939</v>
      </c>
      <c r="AJ65" s="79" t="b">
        <v>0</v>
      </c>
      <c r="AK65" s="79">
        <v>0</v>
      </c>
      <c r="AL65" s="85" t="s">
        <v>1939</v>
      </c>
      <c r="AM65" s="79" t="s">
        <v>2038</v>
      </c>
      <c r="AN65" s="79" t="b">
        <v>0</v>
      </c>
      <c r="AO65" s="85" t="s">
        <v>1888</v>
      </c>
      <c r="AP65" s="79" t="s">
        <v>176</v>
      </c>
      <c r="AQ65" s="79">
        <v>0</v>
      </c>
      <c r="AR65" s="79">
        <v>0</v>
      </c>
      <c r="AS65" s="79"/>
      <c r="AT65" s="79"/>
      <c r="AU65" s="79"/>
      <c r="AV65" s="79"/>
      <c r="AW65" s="79"/>
      <c r="AX65" s="79"/>
      <c r="AY65" s="79"/>
      <c r="AZ65" s="79"/>
      <c r="BA65">
        <v>1</v>
      </c>
      <c r="BB65" s="78" t="str">
        <f>REPLACE(INDEX(GroupVertices[Group],MATCH(Edges25[[#This Row],[Vertex 1]],GroupVertices[Vertex],0)),1,1,"")</f>
        <v>71</v>
      </c>
      <c r="BC65" s="78" t="str">
        <f>REPLACE(INDEX(GroupVertices[Group],MATCH(Edges25[[#This Row],[Vertex 2]],GroupVertices[Vertex],0)),1,1,"")</f>
        <v>71</v>
      </c>
      <c r="BD65" s="48">
        <v>0</v>
      </c>
      <c r="BE65" s="49">
        <v>0</v>
      </c>
      <c r="BF65" s="48">
        <v>0</v>
      </c>
      <c r="BG65" s="49">
        <v>0</v>
      </c>
      <c r="BH65" s="48">
        <v>0</v>
      </c>
      <c r="BI65" s="49">
        <v>0</v>
      </c>
      <c r="BJ65" s="48">
        <v>15</v>
      </c>
      <c r="BK65" s="49">
        <v>100</v>
      </c>
      <c r="BL65" s="48">
        <v>15</v>
      </c>
    </row>
    <row r="66" spans="1:64" ht="15">
      <c r="A66" s="64" t="s">
        <v>273</v>
      </c>
      <c r="B66" s="64" t="s">
        <v>273</v>
      </c>
      <c r="C66" s="65"/>
      <c r="D66" s="66"/>
      <c r="E66" s="67"/>
      <c r="F66" s="68"/>
      <c r="G66" s="65"/>
      <c r="H66" s="69"/>
      <c r="I66" s="70"/>
      <c r="J66" s="70"/>
      <c r="K66" s="34" t="s">
        <v>65</v>
      </c>
      <c r="L66" s="77">
        <v>107</v>
      </c>
      <c r="M66" s="77"/>
      <c r="N66" s="72"/>
      <c r="O66" s="79" t="s">
        <v>176</v>
      </c>
      <c r="P66" s="81">
        <v>43745.9871875</v>
      </c>
      <c r="Q66" s="79" t="s">
        <v>650</v>
      </c>
      <c r="R66" s="79"/>
      <c r="S66" s="79"/>
      <c r="T66" s="79"/>
      <c r="U66" s="79"/>
      <c r="V66" s="82" t="s">
        <v>1087</v>
      </c>
      <c r="W66" s="81">
        <v>43745.9871875</v>
      </c>
      <c r="X66" s="82" t="s">
        <v>1296</v>
      </c>
      <c r="Y66" s="79"/>
      <c r="Z66" s="79"/>
      <c r="AA66" s="85" t="s">
        <v>1612</v>
      </c>
      <c r="AB66" s="79"/>
      <c r="AC66" s="79" t="b">
        <v>0</v>
      </c>
      <c r="AD66" s="79">
        <v>0</v>
      </c>
      <c r="AE66" s="85" t="s">
        <v>1939</v>
      </c>
      <c r="AF66" s="79" t="b">
        <v>0</v>
      </c>
      <c r="AG66" s="79" t="s">
        <v>2020</v>
      </c>
      <c r="AH66" s="79"/>
      <c r="AI66" s="85" t="s">
        <v>1939</v>
      </c>
      <c r="AJ66" s="79" t="b">
        <v>0</v>
      </c>
      <c r="AK66" s="79">
        <v>0</v>
      </c>
      <c r="AL66" s="85" t="s">
        <v>1939</v>
      </c>
      <c r="AM66" s="79" t="s">
        <v>2037</v>
      </c>
      <c r="AN66" s="79" t="b">
        <v>0</v>
      </c>
      <c r="AO66" s="85" t="s">
        <v>1612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10</v>
      </c>
      <c r="BF66" s="48">
        <v>0</v>
      </c>
      <c r="BG66" s="49">
        <v>0</v>
      </c>
      <c r="BH66" s="48">
        <v>0</v>
      </c>
      <c r="BI66" s="49">
        <v>0</v>
      </c>
      <c r="BJ66" s="48">
        <v>9</v>
      </c>
      <c r="BK66" s="49">
        <v>90</v>
      </c>
      <c r="BL66" s="48">
        <v>10</v>
      </c>
    </row>
    <row r="67" spans="1:64" ht="15">
      <c r="A67" s="64" t="s">
        <v>274</v>
      </c>
      <c r="B67" s="64" t="s">
        <v>274</v>
      </c>
      <c r="C67" s="65"/>
      <c r="D67" s="66"/>
      <c r="E67" s="67"/>
      <c r="F67" s="68"/>
      <c r="G67" s="65"/>
      <c r="H67" s="69"/>
      <c r="I67" s="70"/>
      <c r="J67" s="70"/>
      <c r="K67" s="34" t="s">
        <v>65</v>
      </c>
      <c r="L67" s="77">
        <v>108</v>
      </c>
      <c r="M67" s="77"/>
      <c r="N67" s="72"/>
      <c r="O67" s="79" t="s">
        <v>176</v>
      </c>
      <c r="P67" s="81">
        <v>43746.156331018516</v>
      </c>
      <c r="Q67" s="79" t="s">
        <v>651</v>
      </c>
      <c r="R67" s="82" t="s">
        <v>868</v>
      </c>
      <c r="S67" s="79" t="s">
        <v>926</v>
      </c>
      <c r="T67" s="79"/>
      <c r="U67" s="79"/>
      <c r="V67" s="82" t="s">
        <v>1088</v>
      </c>
      <c r="W67" s="81">
        <v>43746.156331018516</v>
      </c>
      <c r="X67" s="82" t="s">
        <v>1297</v>
      </c>
      <c r="Y67" s="79"/>
      <c r="Z67" s="79"/>
      <c r="AA67" s="85" t="s">
        <v>1613</v>
      </c>
      <c r="AB67" s="79"/>
      <c r="AC67" s="79" t="b">
        <v>0</v>
      </c>
      <c r="AD67" s="79">
        <v>0</v>
      </c>
      <c r="AE67" s="85" t="s">
        <v>1939</v>
      </c>
      <c r="AF67" s="79" t="b">
        <v>0</v>
      </c>
      <c r="AG67" s="79" t="s">
        <v>2020</v>
      </c>
      <c r="AH67" s="79"/>
      <c r="AI67" s="85" t="s">
        <v>1939</v>
      </c>
      <c r="AJ67" s="79" t="b">
        <v>0</v>
      </c>
      <c r="AK67" s="79">
        <v>0</v>
      </c>
      <c r="AL67" s="85" t="s">
        <v>1939</v>
      </c>
      <c r="AM67" s="79" t="s">
        <v>2035</v>
      </c>
      <c r="AN67" s="79" t="b">
        <v>0</v>
      </c>
      <c r="AO67" s="85" t="s">
        <v>1613</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7.142857142857143</v>
      </c>
      <c r="BF67" s="48">
        <v>0</v>
      </c>
      <c r="BG67" s="49">
        <v>0</v>
      </c>
      <c r="BH67" s="48">
        <v>0</v>
      </c>
      <c r="BI67" s="49">
        <v>0</v>
      </c>
      <c r="BJ67" s="48">
        <v>13</v>
      </c>
      <c r="BK67" s="49">
        <v>92.85714285714286</v>
      </c>
      <c r="BL67" s="48">
        <v>14</v>
      </c>
    </row>
    <row r="68" spans="1:64" ht="15">
      <c r="A68" s="64" t="s">
        <v>275</v>
      </c>
      <c r="B68" s="64" t="s">
        <v>275</v>
      </c>
      <c r="C68" s="65"/>
      <c r="D68" s="66"/>
      <c r="E68" s="67"/>
      <c r="F68" s="68"/>
      <c r="G68" s="65"/>
      <c r="H68" s="69"/>
      <c r="I68" s="70"/>
      <c r="J68" s="70"/>
      <c r="K68" s="34" t="s">
        <v>65</v>
      </c>
      <c r="L68" s="77">
        <v>109</v>
      </c>
      <c r="M68" s="77"/>
      <c r="N68" s="72"/>
      <c r="O68" s="79" t="s">
        <v>176</v>
      </c>
      <c r="P68" s="81">
        <v>43746.43219907407</v>
      </c>
      <c r="Q68" s="79" t="s">
        <v>652</v>
      </c>
      <c r="R68" s="79"/>
      <c r="S68" s="79"/>
      <c r="T68" s="79" t="s">
        <v>952</v>
      </c>
      <c r="U68" s="82" t="s">
        <v>992</v>
      </c>
      <c r="V68" s="82" t="s">
        <v>992</v>
      </c>
      <c r="W68" s="81">
        <v>43746.43219907407</v>
      </c>
      <c r="X68" s="82" t="s">
        <v>1298</v>
      </c>
      <c r="Y68" s="79"/>
      <c r="Z68" s="79"/>
      <c r="AA68" s="85" t="s">
        <v>1614</v>
      </c>
      <c r="AB68" s="79"/>
      <c r="AC68" s="79" t="b">
        <v>0</v>
      </c>
      <c r="AD68" s="79">
        <v>0</v>
      </c>
      <c r="AE68" s="85" t="s">
        <v>1939</v>
      </c>
      <c r="AF68" s="79" t="b">
        <v>0</v>
      </c>
      <c r="AG68" s="79" t="s">
        <v>2020</v>
      </c>
      <c r="AH68" s="79"/>
      <c r="AI68" s="85" t="s">
        <v>1939</v>
      </c>
      <c r="AJ68" s="79" t="b">
        <v>0</v>
      </c>
      <c r="AK68" s="79">
        <v>0</v>
      </c>
      <c r="AL68" s="85" t="s">
        <v>1939</v>
      </c>
      <c r="AM68" s="79" t="s">
        <v>2035</v>
      </c>
      <c r="AN68" s="79" t="b">
        <v>0</v>
      </c>
      <c r="AO68" s="85" t="s">
        <v>1614</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5</v>
      </c>
      <c r="BE68" s="49">
        <v>11.11111111111111</v>
      </c>
      <c r="BF68" s="48">
        <v>0</v>
      </c>
      <c r="BG68" s="49">
        <v>0</v>
      </c>
      <c r="BH68" s="48">
        <v>0</v>
      </c>
      <c r="BI68" s="49">
        <v>0</v>
      </c>
      <c r="BJ68" s="48">
        <v>40</v>
      </c>
      <c r="BK68" s="49">
        <v>88.88888888888889</v>
      </c>
      <c r="BL68" s="48">
        <v>45</v>
      </c>
    </row>
    <row r="69" spans="1:64" ht="15">
      <c r="A69" s="64" t="s">
        <v>276</v>
      </c>
      <c r="B69" s="64" t="s">
        <v>276</v>
      </c>
      <c r="C69" s="65"/>
      <c r="D69" s="66"/>
      <c r="E69" s="67"/>
      <c r="F69" s="68"/>
      <c r="G69" s="65"/>
      <c r="H69" s="69"/>
      <c r="I69" s="70"/>
      <c r="J69" s="70"/>
      <c r="K69" s="34" t="s">
        <v>65</v>
      </c>
      <c r="L69" s="77">
        <v>110</v>
      </c>
      <c r="M69" s="77"/>
      <c r="N69" s="72"/>
      <c r="O69" s="79" t="s">
        <v>176</v>
      </c>
      <c r="P69" s="81">
        <v>43746.50261574074</v>
      </c>
      <c r="Q69" s="79" t="s">
        <v>653</v>
      </c>
      <c r="R69" s="82" t="s">
        <v>869</v>
      </c>
      <c r="S69" s="79" t="s">
        <v>927</v>
      </c>
      <c r="T69" s="79"/>
      <c r="U69" s="79"/>
      <c r="V69" s="82" t="s">
        <v>1089</v>
      </c>
      <c r="W69" s="81">
        <v>43746.50261574074</v>
      </c>
      <c r="X69" s="82" t="s">
        <v>1299</v>
      </c>
      <c r="Y69" s="79"/>
      <c r="Z69" s="79"/>
      <c r="AA69" s="85" t="s">
        <v>1615</v>
      </c>
      <c r="AB69" s="79"/>
      <c r="AC69" s="79" t="b">
        <v>0</v>
      </c>
      <c r="AD69" s="79">
        <v>0</v>
      </c>
      <c r="AE69" s="85" t="s">
        <v>1939</v>
      </c>
      <c r="AF69" s="79" t="b">
        <v>0</v>
      </c>
      <c r="AG69" s="79" t="s">
        <v>2020</v>
      </c>
      <c r="AH69" s="79"/>
      <c r="AI69" s="85" t="s">
        <v>1939</v>
      </c>
      <c r="AJ69" s="79" t="b">
        <v>0</v>
      </c>
      <c r="AK69" s="79">
        <v>0</v>
      </c>
      <c r="AL69" s="85" t="s">
        <v>1939</v>
      </c>
      <c r="AM69" s="79" t="s">
        <v>2041</v>
      </c>
      <c r="AN69" s="79" t="b">
        <v>0</v>
      </c>
      <c r="AO69" s="85" t="s">
        <v>1615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14</v>
      </c>
      <c r="BK69" s="49">
        <v>100</v>
      </c>
      <c r="BL69" s="48">
        <v>14</v>
      </c>
    </row>
    <row r="70" spans="1:64" ht="15">
      <c r="A70" s="64" t="s">
        <v>277</v>
      </c>
      <c r="B70" s="64" t="s">
        <v>486</v>
      </c>
      <c r="C70" s="65"/>
      <c r="D70" s="66"/>
      <c r="E70" s="67"/>
      <c r="F70" s="68"/>
      <c r="G70" s="65"/>
      <c r="H70" s="69"/>
      <c r="I70" s="70"/>
      <c r="J70" s="70"/>
      <c r="K70" s="34" t="s">
        <v>65</v>
      </c>
      <c r="L70" s="77">
        <v>111</v>
      </c>
      <c r="M70" s="77"/>
      <c r="N70" s="72"/>
      <c r="O70" s="79" t="s">
        <v>591</v>
      </c>
      <c r="P70" s="81">
        <v>43746.68342592593</v>
      </c>
      <c r="Q70" s="79" t="s">
        <v>654</v>
      </c>
      <c r="R70" s="79"/>
      <c r="S70" s="79"/>
      <c r="T70" s="79"/>
      <c r="U70" s="79"/>
      <c r="V70" s="82" t="s">
        <v>1090</v>
      </c>
      <c r="W70" s="81">
        <v>43746.68342592593</v>
      </c>
      <c r="X70" s="82" t="s">
        <v>1300</v>
      </c>
      <c r="Y70" s="79"/>
      <c r="Z70" s="79"/>
      <c r="AA70" s="85" t="s">
        <v>1616</v>
      </c>
      <c r="AB70" s="85" t="s">
        <v>1889</v>
      </c>
      <c r="AC70" s="79" t="b">
        <v>0</v>
      </c>
      <c r="AD70" s="79">
        <v>0</v>
      </c>
      <c r="AE70" s="85" t="s">
        <v>1965</v>
      </c>
      <c r="AF70" s="79" t="b">
        <v>0</v>
      </c>
      <c r="AG70" s="79" t="s">
        <v>2020</v>
      </c>
      <c r="AH70" s="79"/>
      <c r="AI70" s="85" t="s">
        <v>1939</v>
      </c>
      <c r="AJ70" s="79" t="b">
        <v>0</v>
      </c>
      <c r="AK70" s="79">
        <v>0</v>
      </c>
      <c r="AL70" s="85" t="s">
        <v>1939</v>
      </c>
      <c r="AM70" s="79" t="s">
        <v>2035</v>
      </c>
      <c r="AN70" s="79" t="b">
        <v>0</v>
      </c>
      <c r="AO70" s="85" t="s">
        <v>1889</v>
      </c>
      <c r="AP70" s="79" t="s">
        <v>176</v>
      </c>
      <c r="AQ70" s="79">
        <v>0</v>
      </c>
      <c r="AR70" s="79">
        <v>0</v>
      </c>
      <c r="AS70" s="79"/>
      <c r="AT70" s="79"/>
      <c r="AU70" s="79"/>
      <c r="AV70" s="79"/>
      <c r="AW70" s="79"/>
      <c r="AX70" s="79"/>
      <c r="AY70" s="79"/>
      <c r="AZ70" s="79"/>
      <c r="BA70">
        <v>1</v>
      </c>
      <c r="BB70" s="78" t="str">
        <f>REPLACE(INDEX(GroupVertices[Group],MATCH(Edges25[[#This Row],[Vertex 1]],GroupVertices[Vertex],0)),1,1,"")</f>
        <v>36</v>
      </c>
      <c r="BC70" s="78" t="str">
        <f>REPLACE(INDEX(GroupVertices[Group],MATCH(Edges25[[#This Row],[Vertex 2]],GroupVertices[Vertex],0)),1,1,"")</f>
        <v>36</v>
      </c>
      <c r="BD70" s="48"/>
      <c r="BE70" s="49"/>
      <c r="BF70" s="48"/>
      <c r="BG70" s="49"/>
      <c r="BH70" s="48"/>
      <c r="BI70" s="49"/>
      <c r="BJ70" s="48"/>
      <c r="BK70" s="49"/>
      <c r="BL70" s="48"/>
    </row>
    <row r="71" spans="1:64" ht="15">
      <c r="A71" s="64" t="s">
        <v>278</v>
      </c>
      <c r="B71" s="64" t="s">
        <v>278</v>
      </c>
      <c r="C71" s="65"/>
      <c r="D71" s="66"/>
      <c r="E71" s="67"/>
      <c r="F71" s="68"/>
      <c r="G71" s="65"/>
      <c r="H71" s="69"/>
      <c r="I71" s="70"/>
      <c r="J71" s="70"/>
      <c r="K71" s="34" t="s">
        <v>65</v>
      </c>
      <c r="L71" s="77">
        <v>113</v>
      </c>
      <c r="M71" s="77"/>
      <c r="N71" s="72"/>
      <c r="O71" s="79" t="s">
        <v>176</v>
      </c>
      <c r="P71" s="81">
        <v>43746.75037037037</v>
      </c>
      <c r="Q71" s="79" t="s">
        <v>655</v>
      </c>
      <c r="R71" s="82" t="s">
        <v>870</v>
      </c>
      <c r="S71" s="79" t="s">
        <v>928</v>
      </c>
      <c r="T71" s="79" t="s">
        <v>953</v>
      </c>
      <c r="U71" s="79"/>
      <c r="V71" s="82" t="s">
        <v>1091</v>
      </c>
      <c r="W71" s="81">
        <v>43746.75037037037</v>
      </c>
      <c r="X71" s="82" t="s">
        <v>1301</v>
      </c>
      <c r="Y71" s="79"/>
      <c r="Z71" s="79"/>
      <c r="AA71" s="85" t="s">
        <v>1617</v>
      </c>
      <c r="AB71" s="79"/>
      <c r="AC71" s="79" t="b">
        <v>0</v>
      </c>
      <c r="AD71" s="79">
        <v>0</v>
      </c>
      <c r="AE71" s="85" t="s">
        <v>1939</v>
      </c>
      <c r="AF71" s="79" t="b">
        <v>0</v>
      </c>
      <c r="AG71" s="79" t="s">
        <v>2020</v>
      </c>
      <c r="AH71" s="79"/>
      <c r="AI71" s="85" t="s">
        <v>1939</v>
      </c>
      <c r="AJ71" s="79" t="b">
        <v>0</v>
      </c>
      <c r="AK71" s="79">
        <v>0</v>
      </c>
      <c r="AL71" s="85" t="s">
        <v>1939</v>
      </c>
      <c r="AM71" s="79" t="s">
        <v>2043</v>
      </c>
      <c r="AN71" s="79" t="b">
        <v>0</v>
      </c>
      <c r="AO71" s="85" t="s">
        <v>1617</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2</v>
      </c>
      <c r="BE71" s="49">
        <v>8.333333333333334</v>
      </c>
      <c r="BF71" s="48">
        <v>1</v>
      </c>
      <c r="BG71" s="49">
        <v>4.166666666666667</v>
      </c>
      <c r="BH71" s="48">
        <v>0</v>
      </c>
      <c r="BI71" s="49">
        <v>0</v>
      </c>
      <c r="BJ71" s="48">
        <v>21</v>
      </c>
      <c r="BK71" s="49">
        <v>87.5</v>
      </c>
      <c r="BL71" s="48">
        <v>24</v>
      </c>
    </row>
    <row r="72" spans="1:64" ht="15">
      <c r="A72" s="64" t="s">
        <v>279</v>
      </c>
      <c r="B72" s="64" t="s">
        <v>488</v>
      </c>
      <c r="C72" s="65"/>
      <c r="D72" s="66"/>
      <c r="E72" s="67"/>
      <c r="F72" s="68"/>
      <c r="G72" s="65"/>
      <c r="H72" s="69"/>
      <c r="I72" s="70"/>
      <c r="J72" s="70"/>
      <c r="K72" s="34" t="s">
        <v>65</v>
      </c>
      <c r="L72" s="77">
        <v>114</v>
      </c>
      <c r="M72" s="77"/>
      <c r="N72" s="72"/>
      <c r="O72" s="79" t="s">
        <v>592</v>
      </c>
      <c r="P72" s="81">
        <v>43746.77226851852</v>
      </c>
      <c r="Q72" s="79" t="s">
        <v>656</v>
      </c>
      <c r="R72" s="79"/>
      <c r="S72" s="79"/>
      <c r="T72" s="79"/>
      <c r="U72" s="79"/>
      <c r="V72" s="82" t="s">
        <v>1092</v>
      </c>
      <c r="W72" s="81">
        <v>43746.77226851852</v>
      </c>
      <c r="X72" s="82" t="s">
        <v>1302</v>
      </c>
      <c r="Y72" s="79"/>
      <c r="Z72" s="79"/>
      <c r="AA72" s="85" t="s">
        <v>1618</v>
      </c>
      <c r="AB72" s="85" t="s">
        <v>1890</v>
      </c>
      <c r="AC72" s="79" t="b">
        <v>0</v>
      </c>
      <c r="AD72" s="79">
        <v>1</v>
      </c>
      <c r="AE72" s="85" t="s">
        <v>1966</v>
      </c>
      <c r="AF72" s="79" t="b">
        <v>0</v>
      </c>
      <c r="AG72" s="79" t="s">
        <v>2020</v>
      </c>
      <c r="AH72" s="79"/>
      <c r="AI72" s="85" t="s">
        <v>1939</v>
      </c>
      <c r="AJ72" s="79" t="b">
        <v>0</v>
      </c>
      <c r="AK72" s="79">
        <v>0</v>
      </c>
      <c r="AL72" s="85" t="s">
        <v>1939</v>
      </c>
      <c r="AM72" s="79" t="s">
        <v>2038</v>
      </c>
      <c r="AN72" s="79" t="b">
        <v>0</v>
      </c>
      <c r="AO72" s="85" t="s">
        <v>1890</v>
      </c>
      <c r="AP72" s="79" t="s">
        <v>176</v>
      </c>
      <c r="AQ72" s="79">
        <v>0</v>
      </c>
      <c r="AR72" s="79">
        <v>0</v>
      </c>
      <c r="AS72" s="79"/>
      <c r="AT72" s="79"/>
      <c r="AU72" s="79"/>
      <c r="AV72" s="79"/>
      <c r="AW72" s="79"/>
      <c r="AX72" s="79"/>
      <c r="AY72" s="79"/>
      <c r="AZ72" s="79"/>
      <c r="BA72">
        <v>1</v>
      </c>
      <c r="BB72" s="78" t="str">
        <f>REPLACE(INDEX(GroupVertices[Group],MATCH(Edges25[[#This Row],[Vertex 1]],GroupVertices[Vertex],0)),1,1,"")</f>
        <v>70</v>
      </c>
      <c r="BC72" s="78" t="str">
        <f>REPLACE(INDEX(GroupVertices[Group],MATCH(Edges25[[#This Row],[Vertex 2]],GroupVertices[Vertex],0)),1,1,"")</f>
        <v>70</v>
      </c>
      <c r="BD72" s="48">
        <v>1</v>
      </c>
      <c r="BE72" s="49">
        <v>9.090909090909092</v>
      </c>
      <c r="BF72" s="48">
        <v>0</v>
      </c>
      <c r="BG72" s="49">
        <v>0</v>
      </c>
      <c r="BH72" s="48">
        <v>0</v>
      </c>
      <c r="BI72" s="49">
        <v>0</v>
      </c>
      <c r="BJ72" s="48">
        <v>10</v>
      </c>
      <c r="BK72" s="49">
        <v>90.9090909090909</v>
      </c>
      <c r="BL72" s="48">
        <v>11</v>
      </c>
    </row>
    <row r="73" spans="1:64" ht="15">
      <c r="A73" s="64" t="s">
        <v>280</v>
      </c>
      <c r="B73" s="64" t="s">
        <v>281</v>
      </c>
      <c r="C73" s="65"/>
      <c r="D73" s="66"/>
      <c r="E73" s="67"/>
      <c r="F73" s="68"/>
      <c r="G73" s="65"/>
      <c r="H73" s="69"/>
      <c r="I73" s="70"/>
      <c r="J73" s="70"/>
      <c r="K73" s="34" t="s">
        <v>65</v>
      </c>
      <c r="L73" s="77">
        <v>115</v>
      </c>
      <c r="M73" s="77"/>
      <c r="N73" s="72"/>
      <c r="O73" s="79" t="s">
        <v>591</v>
      </c>
      <c r="P73" s="81">
        <v>43746.77976851852</v>
      </c>
      <c r="Q73" s="79" t="s">
        <v>657</v>
      </c>
      <c r="R73" s="79"/>
      <c r="S73" s="79"/>
      <c r="T73" s="79" t="s">
        <v>954</v>
      </c>
      <c r="U73" s="79"/>
      <c r="V73" s="82" t="s">
        <v>1093</v>
      </c>
      <c r="W73" s="81">
        <v>43746.77976851852</v>
      </c>
      <c r="X73" s="82" t="s">
        <v>1303</v>
      </c>
      <c r="Y73" s="79"/>
      <c r="Z73" s="79"/>
      <c r="AA73" s="85" t="s">
        <v>1619</v>
      </c>
      <c r="AB73" s="79"/>
      <c r="AC73" s="79" t="b">
        <v>0</v>
      </c>
      <c r="AD73" s="79">
        <v>0</v>
      </c>
      <c r="AE73" s="85" t="s">
        <v>1939</v>
      </c>
      <c r="AF73" s="79" t="b">
        <v>0</v>
      </c>
      <c r="AG73" s="79" t="s">
        <v>2020</v>
      </c>
      <c r="AH73" s="79"/>
      <c r="AI73" s="85" t="s">
        <v>1939</v>
      </c>
      <c r="AJ73" s="79" t="b">
        <v>0</v>
      </c>
      <c r="AK73" s="79">
        <v>2</v>
      </c>
      <c r="AL73" s="85" t="s">
        <v>1620</v>
      </c>
      <c r="AM73" s="79" t="s">
        <v>2044</v>
      </c>
      <c r="AN73" s="79" t="b">
        <v>0</v>
      </c>
      <c r="AO73" s="85" t="s">
        <v>1620</v>
      </c>
      <c r="AP73" s="79" t="s">
        <v>176</v>
      </c>
      <c r="AQ73" s="79">
        <v>0</v>
      </c>
      <c r="AR73" s="79">
        <v>0</v>
      </c>
      <c r="AS73" s="79"/>
      <c r="AT73" s="79"/>
      <c r="AU73" s="79"/>
      <c r="AV73" s="79"/>
      <c r="AW73" s="79"/>
      <c r="AX73" s="79"/>
      <c r="AY73" s="79"/>
      <c r="AZ73" s="79"/>
      <c r="BA73">
        <v>1</v>
      </c>
      <c r="BB73" s="78" t="str">
        <f>REPLACE(INDEX(GroupVertices[Group],MATCH(Edges25[[#This Row],[Vertex 1]],GroupVertices[Vertex],0)),1,1,"")</f>
        <v>35</v>
      </c>
      <c r="BC73" s="78" t="str">
        <f>REPLACE(INDEX(GroupVertices[Group],MATCH(Edges25[[#This Row],[Vertex 2]],GroupVertices[Vertex],0)),1,1,"")</f>
        <v>35</v>
      </c>
      <c r="BD73" s="48">
        <v>0</v>
      </c>
      <c r="BE73" s="49">
        <v>0</v>
      </c>
      <c r="BF73" s="48">
        <v>0</v>
      </c>
      <c r="BG73" s="49">
        <v>0</v>
      </c>
      <c r="BH73" s="48">
        <v>0</v>
      </c>
      <c r="BI73" s="49">
        <v>0</v>
      </c>
      <c r="BJ73" s="48">
        <v>20</v>
      </c>
      <c r="BK73" s="49">
        <v>100</v>
      </c>
      <c r="BL73" s="48">
        <v>20</v>
      </c>
    </row>
    <row r="74" spans="1:64" ht="15">
      <c r="A74" s="64" t="s">
        <v>281</v>
      </c>
      <c r="B74" s="64" t="s">
        <v>281</v>
      </c>
      <c r="C74" s="65"/>
      <c r="D74" s="66"/>
      <c r="E74" s="67"/>
      <c r="F74" s="68"/>
      <c r="G74" s="65"/>
      <c r="H74" s="69"/>
      <c r="I74" s="70"/>
      <c r="J74" s="70"/>
      <c r="K74" s="34" t="s">
        <v>65</v>
      </c>
      <c r="L74" s="77">
        <v>116</v>
      </c>
      <c r="M74" s="77"/>
      <c r="N74" s="72"/>
      <c r="O74" s="79" t="s">
        <v>176</v>
      </c>
      <c r="P74" s="81">
        <v>43746.771145833336</v>
      </c>
      <c r="Q74" s="79" t="s">
        <v>658</v>
      </c>
      <c r="R74" s="79"/>
      <c r="S74" s="79"/>
      <c r="T74" s="79" t="s">
        <v>955</v>
      </c>
      <c r="U74" s="82" t="s">
        <v>993</v>
      </c>
      <c r="V74" s="82" t="s">
        <v>993</v>
      </c>
      <c r="W74" s="81">
        <v>43746.771145833336</v>
      </c>
      <c r="X74" s="82" t="s">
        <v>1304</v>
      </c>
      <c r="Y74" s="79"/>
      <c r="Z74" s="79"/>
      <c r="AA74" s="85" t="s">
        <v>1620</v>
      </c>
      <c r="AB74" s="79"/>
      <c r="AC74" s="79" t="b">
        <v>0</v>
      </c>
      <c r="AD74" s="79">
        <v>0</v>
      </c>
      <c r="AE74" s="85" t="s">
        <v>1939</v>
      </c>
      <c r="AF74" s="79" t="b">
        <v>0</v>
      </c>
      <c r="AG74" s="79" t="s">
        <v>2020</v>
      </c>
      <c r="AH74" s="79"/>
      <c r="AI74" s="85" t="s">
        <v>1939</v>
      </c>
      <c r="AJ74" s="79" t="b">
        <v>0</v>
      </c>
      <c r="AK74" s="79">
        <v>2</v>
      </c>
      <c r="AL74" s="85" t="s">
        <v>1939</v>
      </c>
      <c r="AM74" s="79" t="s">
        <v>2045</v>
      </c>
      <c r="AN74" s="79" t="b">
        <v>0</v>
      </c>
      <c r="AO74" s="85" t="s">
        <v>1620</v>
      </c>
      <c r="AP74" s="79" t="s">
        <v>176</v>
      </c>
      <c r="AQ74" s="79">
        <v>0</v>
      </c>
      <c r="AR74" s="79">
        <v>0</v>
      </c>
      <c r="AS74" s="79"/>
      <c r="AT74" s="79"/>
      <c r="AU74" s="79"/>
      <c r="AV74" s="79"/>
      <c r="AW74" s="79"/>
      <c r="AX74" s="79"/>
      <c r="AY74" s="79"/>
      <c r="AZ74" s="79"/>
      <c r="BA74">
        <v>1</v>
      </c>
      <c r="BB74" s="78" t="str">
        <f>REPLACE(INDEX(GroupVertices[Group],MATCH(Edges25[[#This Row],[Vertex 1]],GroupVertices[Vertex],0)),1,1,"")</f>
        <v>35</v>
      </c>
      <c r="BC74" s="78" t="str">
        <f>REPLACE(INDEX(GroupVertices[Group],MATCH(Edges25[[#This Row],[Vertex 2]],GroupVertices[Vertex],0)),1,1,"")</f>
        <v>35</v>
      </c>
      <c r="BD74" s="48">
        <v>0</v>
      </c>
      <c r="BE74" s="49">
        <v>0</v>
      </c>
      <c r="BF74" s="48">
        <v>0</v>
      </c>
      <c r="BG74" s="49">
        <v>0</v>
      </c>
      <c r="BH74" s="48">
        <v>0</v>
      </c>
      <c r="BI74" s="49">
        <v>0</v>
      </c>
      <c r="BJ74" s="48">
        <v>18</v>
      </c>
      <c r="BK74" s="49">
        <v>100</v>
      </c>
      <c r="BL74" s="48">
        <v>18</v>
      </c>
    </row>
    <row r="75" spans="1:64" ht="15">
      <c r="A75" s="64" t="s">
        <v>282</v>
      </c>
      <c r="B75" s="64" t="s">
        <v>281</v>
      </c>
      <c r="C75" s="65"/>
      <c r="D75" s="66"/>
      <c r="E75" s="67"/>
      <c r="F75" s="68"/>
      <c r="G75" s="65"/>
      <c r="H75" s="69"/>
      <c r="I75" s="70"/>
      <c r="J75" s="70"/>
      <c r="K75" s="34" t="s">
        <v>65</v>
      </c>
      <c r="L75" s="77">
        <v>117</v>
      </c>
      <c r="M75" s="77"/>
      <c r="N75" s="72"/>
      <c r="O75" s="79" t="s">
        <v>591</v>
      </c>
      <c r="P75" s="81">
        <v>43746.78391203703</v>
      </c>
      <c r="Q75" s="79" t="s">
        <v>657</v>
      </c>
      <c r="R75" s="79"/>
      <c r="S75" s="79"/>
      <c r="T75" s="79" t="s">
        <v>954</v>
      </c>
      <c r="U75" s="79"/>
      <c r="V75" s="82" t="s">
        <v>1094</v>
      </c>
      <c r="W75" s="81">
        <v>43746.78391203703</v>
      </c>
      <c r="X75" s="82" t="s">
        <v>1305</v>
      </c>
      <c r="Y75" s="79"/>
      <c r="Z75" s="79"/>
      <c r="AA75" s="85" t="s">
        <v>1621</v>
      </c>
      <c r="AB75" s="79"/>
      <c r="AC75" s="79" t="b">
        <v>0</v>
      </c>
      <c r="AD75" s="79">
        <v>0</v>
      </c>
      <c r="AE75" s="85" t="s">
        <v>1939</v>
      </c>
      <c r="AF75" s="79" t="b">
        <v>0</v>
      </c>
      <c r="AG75" s="79" t="s">
        <v>2020</v>
      </c>
      <c r="AH75" s="79"/>
      <c r="AI75" s="85" t="s">
        <v>1939</v>
      </c>
      <c r="AJ75" s="79" t="b">
        <v>0</v>
      </c>
      <c r="AK75" s="79">
        <v>2</v>
      </c>
      <c r="AL75" s="85" t="s">
        <v>1620</v>
      </c>
      <c r="AM75" s="79" t="s">
        <v>2045</v>
      </c>
      <c r="AN75" s="79" t="b">
        <v>0</v>
      </c>
      <c r="AO75" s="85" t="s">
        <v>1620</v>
      </c>
      <c r="AP75" s="79" t="s">
        <v>176</v>
      </c>
      <c r="AQ75" s="79">
        <v>0</v>
      </c>
      <c r="AR75" s="79">
        <v>0</v>
      </c>
      <c r="AS75" s="79"/>
      <c r="AT75" s="79"/>
      <c r="AU75" s="79"/>
      <c r="AV75" s="79"/>
      <c r="AW75" s="79"/>
      <c r="AX75" s="79"/>
      <c r="AY75" s="79"/>
      <c r="AZ75" s="79"/>
      <c r="BA75">
        <v>1</v>
      </c>
      <c r="BB75" s="78" t="str">
        <f>REPLACE(INDEX(GroupVertices[Group],MATCH(Edges25[[#This Row],[Vertex 1]],GroupVertices[Vertex],0)),1,1,"")</f>
        <v>35</v>
      </c>
      <c r="BC75" s="78" t="str">
        <f>REPLACE(INDEX(GroupVertices[Group],MATCH(Edges25[[#This Row],[Vertex 2]],GroupVertices[Vertex],0)),1,1,"")</f>
        <v>35</v>
      </c>
      <c r="BD75" s="48">
        <v>0</v>
      </c>
      <c r="BE75" s="49">
        <v>0</v>
      </c>
      <c r="BF75" s="48">
        <v>0</v>
      </c>
      <c r="BG75" s="49">
        <v>0</v>
      </c>
      <c r="BH75" s="48">
        <v>0</v>
      </c>
      <c r="BI75" s="49">
        <v>0</v>
      </c>
      <c r="BJ75" s="48">
        <v>20</v>
      </c>
      <c r="BK75" s="49">
        <v>100</v>
      </c>
      <c r="BL75" s="48">
        <v>20</v>
      </c>
    </row>
    <row r="76" spans="1:64" ht="15">
      <c r="A76" s="64" t="s">
        <v>283</v>
      </c>
      <c r="B76" s="64" t="s">
        <v>489</v>
      </c>
      <c r="C76" s="65"/>
      <c r="D76" s="66"/>
      <c r="E76" s="67"/>
      <c r="F76" s="68"/>
      <c r="G76" s="65"/>
      <c r="H76" s="69"/>
      <c r="I76" s="70"/>
      <c r="J76" s="70"/>
      <c r="K76" s="34" t="s">
        <v>65</v>
      </c>
      <c r="L76" s="77">
        <v>118</v>
      </c>
      <c r="M76" s="77"/>
      <c r="N76" s="72"/>
      <c r="O76" s="79" t="s">
        <v>592</v>
      </c>
      <c r="P76" s="81">
        <v>43746.83594907408</v>
      </c>
      <c r="Q76" s="79" t="s">
        <v>659</v>
      </c>
      <c r="R76" s="79"/>
      <c r="S76" s="79"/>
      <c r="T76" s="79"/>
      <c r="U76" s="79"/>
      <c r="V76" s="82" t="s">
        <v>1095</v>
      </c>
      <c r="W76" s="81">
        <v>43746.83594907408</v>
      </c>
      <c r="X76" s="82" t="s">
        <v>1306</v>
      </c>
      <c r="Y76" s="79"/>
      <c r="Z76" s="79"/>
      <c r="AA76" s="85" t="s">
        <v>1622</v>
      </c>
      <c r="AB76" s="85" t="s">
        <v>1891</v>
      </c>
      <c r="AC76" s="79" t="b">
        <v>0</v>
      </c>
      <c r="AD76" s="79">
        <v>1</v>
      </c>
      <c r="AE76" s="85" t="s">
        <v>1967</v>
      </c>
      <c r="AF76" s="79" t="b">
        <v>0</v>
      </c>
      <c r="AG76" s="79" t="s">
        <v>2020</v>
      </c>
      <c r="AH76" s="79"/>
      <c r="AI76" s="85" t="s">
        <v>1939</v>
      </c>
      <c r="AJ76" s="79" t="b">
        <v>0</v>
      </c>
      <c r="AK76" s="79">
        <v>0</v>
      </c>
      <c r="AL76" s="85" t="s">
        <v>1939</v>
      </c>
      <c r="AM76" s="79" t="s">
        <v>2036</v>
      </c>
      <c r="AN76" s="79" t="b">
        <v>0</v>
      </c>
      <c r="AO76" s="85" t="s">
        <v>1891</v>
      </c>
      <c r="AP76" s="79" t="s">
        <v>176</v>
      </c>
      <c r="AQ76" s="79">
        <v>0</v>
      </c>
      <c r="AR76" s="79">
        <v>0</v>
      </c>
      <c r="AS76" s="79"/>
      <c r="AT76" s="79"/>
      <c r="AU76" s="79"/>
      <c r="AV76" s="79"/>
      <c r="AW76" s="79"/>
      <c r="AX76" s="79"/>
      <c r="AY76" s="79"/>
      <c r="AZ76" s="79"/>
      <c r="BA76">
        <v>1</v>
      </c>
      <c r="BB76" s="78" t="str">
        <f>REPLACE(INDEX(GroupVertices[Group],MATCH(Edges25[[#This Row],[Vertex 1]],GroupVertices[Vertex],0)),1,1,"")</f>
        <v>69</v>
      </c>
      <c r="BC76" s="78" t="str">
        <f>REPLACE(INDEX(GroupVertices[Group],MATCH(Edges25[[#This Row],[Vertex 2]],GroupVertices[Vertex],0)),1,1,"")</f>
        <v>69</v>
      </c>
      <c r="BD76" s="48">
        <v>0</v>
      </c>
      <c r="BE76" s="49">
        <v>0</v>
      </c>
      <c r="BF76" s="48">
        <v>0</v>
      </c>
      <c r="BG76" s="49">
        <v>0</v>
      </c>
      <c r="BH76" s="48">
        <v>0</v>
      </c>
      <c r="BI76" s="49">
        <v>0</v>
      </c>
      <c r="BJ76" s="48">
        <v>8</v>
      </c>
      <c r="BK76" s="49">
        <v>100</v>
      </c>
      <c r="BL76" s="48">
        <v>8</v>
      </c>
    </row>
    <row r="77" spans="1:64" ht="15">
      <c r="A77" s="64" t="s">
        <v>284</v>
      </c>
      <c r="B77" s="64" t="s">
        <v>490</v>
      </c>
      <c r="C77" s="65"/>
      <c r="D77" s="66"/>
      <c r="E77" s="67"/>
      <c r="F77" s="68"/>
      <c r="G77" s="65"/>
      <c r="H77" s="69"/>
      <c r="I77" s="70"/>
      <c r="J77" s="70"/>
      <c r="K77" s="34" t="s">
        <v>65</v>
      </c>
      <c r="L77" s="77">
        <v>119</v>
      </c>
      <c r="M77" s="77"/>
      <c r="N77" s="72"/>
      <c r="O77" s="79" t="s">
        <v>591</v>
      </c>
      <c r="P77" s="81">
        <v>43746.85304398148</v>
      </c>
      <c r="Q77" s="79" t="s">
        <v>660</v>
      </c>
      <c r="R77" s="79"/>
      <c r="S77" s="79"/>
      <c r="T77" s="79"/>
      <c r="U77" s="79"/>
      <c r="V77" s="82" t="s">
        <v>1096</v>
      </c>
      <c r="W77" s="81">
        <v>43746.85304398148</v>
      </c>
      <c r="X77" s="82" t="s">
        <v>1307</v>
      </c>
      <c r="Y77" s="79"/>
      <c r="Z77" s="79"/>
      <c r="AA77" s="85" t="s">
        <v>1623</v>
      </c>
      <c r="AB77" s="85" t="s">
        <v>1892</v>
      </c>
      <c r="AC77" s="79" t="b">
        <v>0</v>
      </c>
      <c r="AD77" s="79">
        <v>2</v>
      </c>
      <c r="AE77" s="85" t="s">
        <v>1968</v>
      </c>
      <c r="AF77" s="79" t="b">
        <v>0</v>
      </c>
      <c r="AG77" s="79" t="s">
        <v>2020</v>
      </c>
      <c r="AH77" s="79"/>
      <c r="AI77" s="85" t="s">
        <v>1939</v>
      </c>
      <c r="AJ77" s="79" t="b">
        <v>0</v>
      </c>
      <c r="AK77" s="79">
        <v>0</v>
      </c>
      <c r="AL77" s="85" t="s">
        <v>1939</v>
      </c>
      <c r="AM77" s="79" t="s">
        <v>2038</v>
      </c>
      <c r="AN77" s="79" t="b">
        <v>0</v>
      </c>
      <c r="AO77" s="85" t="s">
        <v>1892</v>
      </c>
      <c r="AP77" s="79" t="s">
        <v>176</v>
      </c>
      <c r="AQ77" s="79">
        <v>0</v>
      </c>
      <c r="AR77" s="79">
        <v>0</v>
      </c>
      <c r="AS77" s="79"/>
      <c r="AT77" s="79"/>
      <c r="AU77" s="79"/>
      <c r="AV77" s="79"/>
      <c r="AW77" s="79"/>
      <c r="AX77" s="79"/>
      <c r="AY77" s="79"/>
      <c r="AZ77" s="79"/>
      <c r="BA77">
        <v>1</v>
      </c>
      <c r="BB77" s="78" t="str">
        <f>REPLACE(INDEX(GroupVertices[Group],MATCH(Edges25[[#This Row],[Vertex 1]],GroupVertices[Vertex],0)),1,1,"")</f>
        <v>34</v>
      </c>
      <c r="BC77" s="78" t="str">
        <f>REPLACE(INDEX(GroupVertices[Group],MATCH(Edges25[[#This Row],[Vertex 2]],GroupVertices[Vertex],0)),1,1,"")</f>
        <v>34</v>
      </c>
      <c r="BD77" s="48"/>
      <c r="BE77" s="49"/>
      <c r="BF77" s="48"/>
      <c r="BG77" s="49"/>
      <c r="BH77" s="48"/>
      <c r="BI77" s="49"/>
      <c r="BJ77" s="48"/>
      <c r="BK77" s="49"/>
      <c r="BL77" s="48"/>
    </row>
    <row r="78" spans="1:64" ht="15">
      <c r="A78" s="64" t="s">
        <v>285</v>
      </c>
      <c r="B78" s="64" t="s">
        <v>285</v>
      </c>
      <c r="C78" s="65"/>
      <c r="D78" s="66"/>
      <c r="E78" s="67"/>
      <c r="F78" s="68"/>
      <c r="G78" s="65"/>
      <c r="H78" s="69"/>
      <c r="I78" s="70"/>
      <c r="J78" s="70"/>
      <c r="K78" s="34" t="s">
        <v>65</v>
      </c>
      <c r="L78" s="77">
        <v>121</v>
      </c>
      <c r="M78" s="77"/>
      <c r="N78" s="72"/>
      <c r="O78" s="79" t="s">
        <v>176</v>
      </c>
      <c r="P78" s="81">
        <v>43747.11210648148</v>
      </c>
      <c r="Q78" s="79" t="s">
        <v>661</v>
      </c>
      <c r="R78" s="79"/>
      <c r="S78" s="79"/>
      <c r="T78" s="79" t="s">
        <v>956</v>
      </c>
      <c r="U78" s="82" t="s">
        <v>994</v>
      </c>
      <c r="V78" s="82" t="s">
        <v>994</v>
      </c>
      <c r="W78" s="81">
        <v>43747.11210648148</v>
      </c>
      <c r="X78" s="82" t="s">
        <v>1308</v>
      </c>
      <c r="Y78" s="79"/>
      <c r="Z78" s="79"/>
      <c r="AA78" s="85" t="s">
        <v>1624</v>
      </c>
      <c r="AB78" s="79"/>
      <c r="AC78" s="79" t="b">
        <v>0</v>
      </c>
      <c r="AD78" s="79">
        <v>1</v>
      </c>
      <c r="AE78" s="85" t="s">
        <v>1939</v>
      </c>
      <c r="AF78" s="79" t="b">
        <v>0</v>
      </c>
      <c r="AG78" s="79" t="s">
        <v>2020</v>
      </c>
      <c r="AH78" s="79"/>
      <c r="AI78" s="85" t="s">
        <v>1939</v>
      </c>
      <c r="AJ78" s="79" t="b">
        <v>0</v>
      </c>
      <c r="AK78" s="79">
        <v>0</v>
      </c>
      <c r="AL78" s="85" t="s">
        <v>1939</v>
      </c>
      <c r="AM78" s="79" t="s">
        <v>2037</v>
      </c>
      <c r="AN78" s="79" t="b">
        <v>0</v>
      </c>
      <c r="AO78" s="85" t="s">
        <v>1624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4</v>
      </c>
      <c r="BE78" s="49">
        <v>10.81081081081081</v>
      </c>
      <c r="BF78" s="48">
        <v>0</v>
      </c>
      <c r="BG78" s="49">
        <v>0</v>
      </c>
      <c r="BH78" s="48">
        <v>0</v>
      </c>
      <c r="BI78" s="49">
        <v>0</v>
      </c>
      <c r="BJ78" s="48">
        <v>33</v>
      </c>
      <c r="BK78" s="49">
        <v>89.1891891891892</v>
      </c>
      <c r="BL78" s="48">
        <v>37</v>
      </c>
    </row>
    <row r="79" spans="1:64" ht="15">
      <c r="A79" s="64" t="s">
        <v>286</v>
      </c>
      <c r="B79" s="64" t="s">
        <v>492</v>
      </c>
      <c r="C79" s="65"/>
      <c r="D79" s="66"/>
      <c r="E79" s="67"/>
      <c r="F79" s="68"/>
      <c r="G79" s="65"/>
      <c r="H79" s="69"/>
      <c r="I79" s="70"/>
      <c r="J79" s="70"/>
      <c r="K79" s="34" t="s">
        <v>65</v>
      </c>
      <c r="L79" s="77">
        <v>122</v>
      </c>
      <c r="M79" s="77"/>
      <c r="N79" s="72"/>
      <c r="O79" s="79" t="s">
        <v>591</v>
      </c>
      <c r="P79" s="81">
        <v>43747.13574074074</v>
      </c>
      <c r="Q79" s="79" t="s">
        <v>662</v>
      </c>
      <c r="R79" s="79"/>
      <c r="S79" s="79"/>
      <c r="T79" s="79"/>
      <c r="U79" s="79"/>
      <c r="V79" s="82" t="s">
        <v>1097</v>
      </c>
      <c r="W79" s="81">
        <v>43747.13574074074</v>
      </c>
      <c r="X79" s="82" t="s">
        <v>1309</v>
      </c>
      <c r="Y79" s="79"/>
      <c r="Z79" s="79"/>
      <c r="AA79" s="85" t="s">
        <v>1625</v>
      </c>
      <c r="AB79" s="85" t="s">
        <v>1893</v>
      </c>
      <c r="AC79" s="79" t="b">
        <v>0</v>
      </c>
      <c r="AD79" s="79">
        <v>3</v>
      </c>
      <c r="AE79" s="85" t="s">
        <v>1969</v>
      </c>
      <c r="AF79" s="79" t="b">
        <v>0</v>
      </c>
      <c r="AG79" s="79" t="s">
        <v>2020</v>
      </c>
      <c r="AH79" s="79"/>
      <c r="AI79" s="85" t="s">
        <v>1939</v>
      </c>
      <c r="AJ79" s="79" t="b">
        <v>0</v>
      </c>
      <c r="AK79" s="79">
        <v>0</v>
      </c>
      <c r="AL79" s="85" t="s">
        <v>1939</v>
      </c>
      <c r="AM79" s="79" t="s">
        <v>2035</v>
      </c>
      <c r="AN79" s="79" t="b">
        <v>0</v>
      </c>
      <c r="AO79" s="85" t="s">
        <v>1893</v>
      </c>
      <c r="AP79" s="79" t="s">
        <v>176</v>
      </c>
      <c r="AQ79" s="79">
        <v>0</v>
      </c>
      <c r="AR79" s="79">
        <v>0</v>
      </c>
      <c r="AS79" s="79"/>
      <c r="AT79" s="79"/>
      <c r="AU79" s="79"/>
      <c r="AV79" s="79"/>
      <c r="AW79" s="79"/>
      <c r="AX79" s="79"/>
      <c r="AY79" s="79"/>
      <c r="AZ79" s="79"/>
      <c r="BA79">
        <v>1</v>
      </c>
      <c r="BB79" s="78" t="str">
        <f>REPLACE(INDEX(GroupVertices[Group],MATCH(Edges25[[#This Row],[Vertex 1]],GroupVertices[Vertex],0)),1,1,"")</f>
        <v>23</v>
      </c>
      <c r="BC79" s="78" t="str">
        <f>REPLACE(INDEX(GroupVertices[Group],MATCH(Edges25[[#This Row],[Vertex 2]],GroupVertices[Vertex],0)),1,1,"")</f>
        <v>23</v>
      </c>
      <c r="BD79" s="48"/>
      <c r="BE79" s="49"/>
      <c r="BF79" s="48"/>
      <c r="BG79" s="49"/>
      <c r="BH79" s="48"/>
      <c r="BI79" s="49"/>
      <c r="BJ79" s="48"/>
      <c r="BK79" s="49"/>
      <c r="BL79" s="48"/>
    </row>
    <row r="80" spans="1:64" ht="15">
      <c r="A80" s="64" t="s">
        <v>287</v>
      </c>
      <c r="B80" s="64" t="s">
        <v>287</v>
      </c>
      <c r="C80" s="65"/>
      <c r="D80" s="66"/>
      <c r="E80" s="67"/>
      <c r="F80" s="68"/>
      <c r="G80" s="65"/>
      <c r="H80" s="69"/>
      <c r="I80" s="70"/>
      <c r="J80" s="70"/>
      <c r="K80" s="34" t="s">
        <v>65</v>
      </c>
      <c r="L80" s="77">
        <v>125</v>
      </c>
      <c r="M80" s="77"/>
      <c r="N80" s="72"/>
      <c r="O80" s="79" t="s">
        <v>176</v>
      </c>
      <c r="P80" s="81">
        <v>43747.16101851852</v>
      </c>
      <c r="Q80" s="79" t="s">
        <v>663</v>
      </c>
      <c r="R80" s="79"/>
      <c r="S80" s="79"/>
      <c r="T80" s="79" t="s">
        <v>957</v>
      </c>
      <c r="U80" s="79"/>
      <c r="V80" s="82" t="s">
        <v>1098</v>
      </c>
      <c r="W80" s="81">
        <v>43747.16101851852</v>
      </c>
      <c r="X80" s="82" t="s">
        <v>1310</v>
      </c>
      <c r="Y80" s="79"/>
      <c r="Z80" s="79"/>
      <c r="AA80" s="85" t="s">
        <v>1626</v>
      </c>
      <c r="AB80" s="79"/>
      <c r="AC80" s="79" t="b">
        <v>0</v>
      </c>
      <c r="AD80" s="79">
        <v>4</v>
      </c>
      <c r="AE80" s="85" t="s">
        <v>1939</v>
      </c>
      <c r="AF80" s="79" t="b">
        <v>0</v>
      </c>
      <c r="AG80" s="79" t="s">
        <v>2020</v>
      </c>
      <c r="AH80" s="79"/>
      <c r="AI80" s="85" t="s">
        <v>1939</v>
      </c>
      <c r="AJ80" s="79" t="b">
        <v>0</v>
      </c>
      <c r="AK80" s="79">
        <v>0</v>
      </c>
      <c r="AL80" s="85" t="s">
        <v>1939</v>
      </c>
      <c r="AM80" s="79" t="s">
        <v>2035</v>
      </c>
      <c r="AN80" s="79" t="b">
        <v>0</v>
      </c>
      <c r="AO80" s="85" t="s">
        <v>1626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3.5714285714285716</v>
      </c>
      <c r="BF80" s="48">
        <v>0</v>
      </c>
      <c r="BG80" s="49">
        <v>0</v>
      </c>
      <c r="BH80" s="48">
        <v>0</v>
      </c>
      <c r="BI80" s="49">
        <v>0</v>
      </c>
      <c r="BJ80" s="48">
        <v>27</v>
      </c>
      <c r="BK80" s="49">
        <v>96.42857142857143</v>
      </c>
      <c r="BL80" s="48">
        <v>28</v>
      </c>
    </row>
    <row r="81" spans="1:64" ht="15">
      <c r="A81" s="64" t="s">
        <v>288</v>
      </c>
      <c r="B81" s="64" t="s">
        <v>307</v>
      </c>
      <c r="C81" s="65"/>
      <c r="D81" s="66"/>
      <c r="E81" s="67"/>
      <c r="F81" s="68"/>
      <c r="G81" s="65"/>
      <c r="H81" s="69"/>
      <c r="I81" s="70"/>
      <c r="J81" s="70"/>
      <c r="K81" s="34" t="s">
        <v>65</v>
      </c>
      <c r="L81" s="77">
        <v>126</v>
      </c>
      <c r="M81" s="77"/>
      <c r="N81" s="72"/>
      <c r="O81" s="79" t="s">
        <v>591</v>
      </c>
      <c r="P81" s="81">
        <v>43747.32641203704</v>
      </c>
      <c r="Q81" s="79" t="s">
        <v>664</v>
      </c>
      <c r="R81" s="79"/>
      <c r="S81" s="79"/>
      <c r="T81" s="79"/>
      <c r="U81" s="79"/>
      <c r="V81" s="82" t="s">
        <v>1099</v>
      </c>
      <c r="W81" s="81">
        <v>43747.32641203704</v>
      </c>
      <c r="X81" s="82" t="s">
        <v>1311</v>
      </c>
      <c r="Y81" s="79"/>
      <c r="Z81" s="79"/>
      <c r="AA81" s="85" t="s">
        <v>1627</v>
      </c>
      <c r="AB81" s="79"/>
      <c r="AC81" s="79" t="b">
        <v>0</v>
      </c>
      <c r="AD81" s="79">
        <v>0</v>
      </c>
      <c r="AE81" s="85" t="s">
        <v>1939</v>
      </c>
      <c r="AF81" s="79" t="b">
        <v>0</v>
      </c>
      <c r="AG81" s="79" t="s">
        <v>2023</v>
      </c>
      <c r="AH81" s="79"/>
      <c r="AI81" s="85" t="s">
        <v>1939</v>
      </c>
      <c r="AJ81" s="79" t="b">
        <v>0</v>
      </c>
      <c r="AK81" s="79">
        <v>4</v>
      </c>
      <c r="AL81" s="85" t="s">
        <v>1652</v>
      </c>
      <c r="AM81" s="79" t="s">
        <v>2037</v>
      </c>
      <c r="AN81" s="79" t="b">
        <v>0</v>
      </c>
      <c r="AO81" s="85" t="s">
        <v>1652</v>
      </c>
      <c r="AP81" s="79" t="s">
        <v>176</v>
      </c>
      <c r="AQ81" s="79">
        <v>0</v>
      </c>
      <c r="AR81" s="79">
        <v>0</v>
      </c>
      <c r="AS81" s="79"/>
      <c r="AT81" s="79"/>
      <c r="AU81" s="79"/>
      <c r="AV81" s="79"/>
      <c r="AW81" s="79"/>
      <c r="AX81" s="79"/>
      <c r="AY81" s="79"/>
      <c r="AZ81" s="79"/>
      <c r="BA81">
        <v>2</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18</v>
      </c>
      <c r="BK81" s="49">
        <v>100</v>
      </c>
      <c r="BL81" s="48">
        <v>18</v>
      </c>
    </row>
    <row r="82" spans="1:64" ht="15">
      <c r="A82" s="64" t="s">
        <v>288</v>
      </c>
      <c r="B82" s="64" t="s">
        <v>307</v>
      </c>
      <c r="C82" s="65"/>
      <c r="D82" s="66"/>
      <c r="E82" s="67"/>
      <c r="F82" s="68"/>
      <c r="G82" s="65"/>
      <c r="H82" s="69"/>
      <c r="I82" s="70"/>
      <c r="J82" s="70"/>
      <c r="K82" s="34" t="s">
        <v>65</v>
      </c>
      <c r="L82" s="77">
        <v>127</v>
      </c>
      <c r="M82" s="77"/>
      <c r="N82" s="72"/>
      <c r="O82" s="79" t="s">
        <v>591</v>
      </c>
      <c r="P82" s="81">
        <v>43747.32642361111</v>
      </c>
      <c r="Q82" s="79" t="s">
        <v>665</v>
      </c>
      <c r="R82" s="82" t="s">
        <v>871</v>
      </c>
      <c r="S82" s="79" t="s">
        <v>925</v>
      </c>
      <c r="T82" s="79"/>
      <c r="U82" s="79"/>
      <c r="V82" s="82" t="s">
        <v>1099</v>
      </c>
      <c r="W82" s="81">
        <v>43747.32642361111</v>
      </c>
      <c r="X82" s="82" t="s">
        <v>1312</v>
      </c>
      <c r="Y82" s="79"/>
      <c r="Z82" s="79"/>
      <c r="AA82" s="85" t="s">
        <v>1628</v>
      </c>
      <c r="AB82" s="79"/>
      <c r="AC82" s="79" t="b">
        <v>0</v>
      </c>
      <c r="AD82" s="79">
        <v>0</v>
      </c>
      <c r="AE82" s="85" t="s">
        <v>1939</v>
      </c>
      <c r="AF82" s="79" t="b">
        <v>0</v>
      </c>
      <c r="AG82" s="79" t="s">
        <v>2023</v>
      </c>
      <c r="AH82" s="79"/>
      <c r="AI82" s="85" t="s">
        <v>1939</v>
      </c>
      <c r="AJ82" s="79" t="b">
        <v>0</v>
      </c>
      <c r="AK82" s="79">
        <v>1</v>
      </c>
      <c r="AL82" s="85" t="s">
        <v>1653</v>
      </c>
      <c r="AM82" s="79" t="s">
        <v>2037</v>
      </c>
      <c r="AN82" s="79" t="b">
        <v>0</v>
      </c>
      <c r="AO82" s="85" t="s">
        <v>1653</v>
      </c>
      <c r="AP82" s="79" t="s">
        <v>176</v>
      </c>
      <c r="AQ82" s="79">
        <v>0</v>
      </c>
      <c r="AR82" s="79">
        <v>0</v>
      </c>
      <c r="AS82" s="79"/>
      <c r="AT82" s="79"/>
      <c r="AU82" s="79"/>
      <c r="AV82" s="79"/>
      <c r="AW82" s="79"/>
      <c r="AX82" s="79"/>
      <c r="AY82" s="79"/>
      <c r="AZ82" s="79"/>
      <c r="BA82">
        <v>2</v>
      </c>
      <c r="BB82" s="78" t="str">
        <f>REPLACE(INDEX(GroupVertices[Group],MATCH(Edges25[[#This Row],[Vertex 1]],GroupVertices[Vertex],0)),1,1,"")</f>
        <v>8</v>
      </c>
      <c r="BC82" s="78" t="str">
        <f>REPLACE(INDEX(GroupVertices[Group],MATCH(Edges25[[#This Row],[Vertex 2]],GroupVertices[Vertex],0)),1,1,"")</f>
        <v>8</v>
      </c>
      <c r="BD82" s="48">
        <v>0</v>
      </c>
      <c r="BE82" s="49">
        <v>0</v>
      </c>
      <c r="BF82" s="48">
        <v>0</v>
      </c>
      <c r="BG82" s="49">
        <v>0</v>
      </c>
      <c r="BH82" s="48">
        <v>0</v>
      </c>
      <c r="BI82" s="49">
        <v>0</v>
      </c>
      <c r="BJ82" s="48">
        <v>5</v>
      </c>
      <c r="BK82" s="49">
        <v>100</v>
      </c>
      <c r="BL82" s="48">
        <v>5</v>
      </c>
    </row>
    <row r="83" spans="1:64" ht="15">
      <c r="A83" s="64" t="s">
        <v>289</v>
      </c>
      <c r="B83" s="64" t="s">
        <v>307</v>
      </c>
      <c r="C83" s="65"/>
      <c r="D83" s="66"/>
      <c r="E83" s="67"/>
      <c r="F83" s="68"/>
      <c r="G83" s="65"/>
      <c r="H83" s="69"/>
      <c r="I83" s="70"/>
      <c r="J83" s="70"/>
      <c r="K83" s="34" t="s">
        <v>65</v>
      </c>
      <c r="L83" s="77">
        <v>128</v>
      </c>
      <c r="M83" s="77"/>
      <c r="N83" s="72"/>
      <c r="O83" s="79" t="s">
        <v>591</v>
      </c>
      <c r="P83" s="81">
        <v>43747.398668981485</v>
      </c>
      <c r="Q83" s="79" t="s">
        <v>664</v>
      </c>
      <c r="R83" s="79"/>
      <c r="S83" s="79"/>
      <c r="T83" s="79"/>
      <c r="U83" s="79"/>
      <c r="V83" s="82" t="s">
        <v>1100</v>
      </c>
      <c r="W83" s="81">
        <v>43747.398668981485</v>
      </c>
      <c r="X83" s="82" t="s">
        <v>1313</v>
      </c>
      <c r="Y83" s="79"/>
      <c r="Z83" s="79"/>
      <c r="AA83" s="85" t="s">
        <v>1629</v>
      </c>
      <c r="AB83" s="79"/>
      <c r="AC83" s="79" t="b">
        <v>0</v>
      </c>
      <c r="AD83" s="79">
        <v>0</v>
      </c>
      <c r="AE83" s="85" t="s">
        <v>1939</v>
      </c>
      <c r="AF83" s="79" t="b">
        <v>0</v>
      </c>
      <c r="AG83" s="79" t="s">
        <v>2023</v>
      </c>
      <c r="AH83" s="79"/>
      <c r="AI83" s="85" t="s">
        <v>1939</v>
      </c>
      <c r="AJ83" s="79" t="b">
        <v>0</v>
      </c>
      <c r="AK83" s="79">
        <v>4</v>
      </c>
      <c r="AL83" s="85" t="s">
        <v>1652</v>
      </c>
      <c r="AM83" s="79" t="s">
        <v>2037</v>
      </c>
      <c r="AN83" s="79" t="b">
        <v>0</v>
      </c>
      <c r="AO83" s="85" t="s">
        <v>1652</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v>0</v>
      </c>
      <c r="BE83" s="49">
        <v>0</v>
      </c>
      <c r="BF83" s="48">
        <v>0</v>
      </c>
      <c r="BG83" s="49">
        <v>0</v>
      </c>
      <c r="BH83" s="48">
        <v>0</v>
      </c>
      <c r="BI83" s="49">
        <v>0</v>
      </c>
      <c r="BJ83" s="48">
        <v>18</v>
      </c>
      <c r="BK83" s="49">
        <v>100</v>
      </c>
      <c r="BL83" s="48">
        <v>18</v>
      </c>
    </row>
    <row r="84" spans="1:64" ht="15">
      <c r="A84" s="64" t="s">
        <v>290</v>
      </c>
      <c r="B84" s="64" t="s">
        <v>495</v>
      </c>
      <c r="C84" s="65"/>
      <c r="D84" s="66"/>
      <c r="E84" s="67"/>
      <c r="F84" s="68"/>
      <c r="G84" s="65"/>
      <c r="H84" s="69"/>
      <c r="I84" s="70"/>
      <c r="J84" s="70"/>
      <c r="K84" s="34" t="s">
        <v>65</v>
      </c>
      <c r="L84" s="77">
        <v>129</v>
      </c>
      <c r="M84" s="77"/>
      <c r="N84" s="72"/>
      <c r="O84" s="79" t="s">
        <v>591</v>
      </c>
      <c r="P84" s="81">
        <v>43747.598969907405</v>
      </c>
      <c r="Q84" s="79" t="s">
        <v>666</v>
      </c>
      <c r="R84" s="79"/>
      <c r="S84" s="79"/>
      <c r="T84" s="79"/>
      <c r="U84" s="79"/>
      <c r="V84" s="82" t="s">
        <v>1101</v>
      </c>
      <c r="W84" s="81">
        <v>43747.598969907405</v>
      </c>
      <c r="X84" s="82" t="s">
        <v>1314</v>
      </c>
      <c r="Y84" s="79"/>
      <c r="Z84" s="79"/>
      <c r="AA84" s="85" t="s">
        <v>1630</v>
      </c>
      <c r="AB84" s="79"/>
      <c r="AC84" s="79" t="b">
        <v>0</v>
      </c>
      <c r="AD84" s="79">
        <v>0</v>
      </c>
      <c r="AE84" s="85" t="s">
        <v>1939</v>
      </c>
      <c r="AF84" s="79" t="b">
        <v>0</v>
      </c>
      <c r="AG84" s="79" t="s">
        <v>2020</v>
      </c>
      <c r="AH84" s="79"/>
      <c r="AI84" s="85" t="s">
        <v>1939</v>
      </c>
      <c r="AJ84" s="79" t="b">
        <v>0</v>
      </c>
      <c r="AK84" s="79">
        <v>3</v>
      </c>
      <c r="AL84" s="85" t="s">
        <v>1763</v>
      </c>
      <c r="AM84" s="79" t="s">
        <v>2037</v>
      </c>
      <c r="AN84" s="79" t="b">
        <v>0</v>
      </c>
      <c r="AO84" s="85" t="s">
        <v>1763</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c r="BE84" s="49"/>
      <c r="BF84" s="48"/>
      <c r="BG84" s="49"/>
      <c r="BH84" s="48"/>
      <c r="BI84" s="49"/>
      <c r="BJ84" s="48"/>
      <c r="BK84" s="49"/>
      <c r="BL84" s="48"/>
    </row>
    <row r="85" spans="1:64" ht="15">
      <c r="A85" s="64" t="s">
        <v>291</v>
      </c>
      <c r="B85" s="64" t="s">
        <v>496</v>
      </c>
      <c r="C85" s="65"/>
      <c r="D85" s="66"/>
      <c r="E85" s="67"/>
      <c r="F85" s="68"/>
      <c r="G85" s="65"/>
      <c r="H85" s="69"/>
      <c r="I85" s="70"/>
      <c r="J85" s="70"/>
      <c r="K85" s="34" t="s">
        <v>65</v>
      </c>
      <c r="L85" s="77">
        <v>132</v>
      </c>
      <c r="M85" s="77"/>
      <c r="N85" s="72"/>
      <c r="O85" s="79" t="s">
        <v>591</v>
      </c>
      <c r="P85" s="81">
        <v>43747.700266203705</v>
      </c>
      <c r="Q85" s="79" t="s">
        <v>667</v>
      </c>
      <c r="R85" s="79"/>
      <c r="S85" s="79"/>
      <c r="T85" s="79"/>
      <c r="U85" s="79"/>
      <c r="V85" s="82" t="s">
        <v>1102</v>
      </c>
      <c r="W85" s="81">
        <v>43747.700266203705</v>
      </c>
      <c r="X85" s="82" t="s">
        <v>1315</v>
      </c>
      <c r="Y85" s="79"/>
      <c r="Z85" s="79"/>
      <c r="AA85" s="85" t="s">
        <v>1631</v>
      </c>
      <c r="AB85" s="85" t="s">
        <v>1894</v>
      </c>
      <c r="AC85" s="79" t="b">
        <v>0</v>
      </c>
      <c r="AD85" s="79">
        <v>1</v>
      </c>
      <c r="AE85" s="85" t="s">
        <v>1970</v>
      </c>
      <c r="AF85" s="79" t="b">
        <v>0</v>
      </c>
      <c r="AG85" s="79" t="s">
        <v>2020</v>
      </c>
      <c r="AH85" s="79"/>
      <c r="AI85" s="85" t="s">
        <v>1939</v>
      </c>
      <c r="AJ85" s="79" t="b">
        <v>0</v>
      </c>
      <c r="AK85" s="79">
        <v>0</v>
      </c>
      <c r="AL85" s="85" t="s">
        <v>1939</v>
      </c>
      <c r="AM85" s="79" t="s">
        <v>2038</v>
      </c>
      <c r="AN85" s="79" t="b">
        <v>0</v>
      </c>
      <c r="AO85" s="85" t="s">
        <v>1894</v>
      </c>
      <c r="AP85" s="79" t="s">
        <v>176</v>
      </c>
      <c r="AQ85" s="79">
        <v>0</v>
      </c>
      <c r="AR85" s="79">
        <v>0</v>
      </c>
      <c r="AS85" s="79" t="s">
        <v>2061</v>
      </c>
      <c r="AT85" s="79" t="s">
        <v>2064</v>
      </c>
      <c r="AU85" s="79" t="s">
        <v>2066</v>
      </c>
      <c r="AV85" s="79" t="s">
        <v>2068</v>
      </c>
      <c r="AW85" s="79" t="s">
        <v>2071</v>
      </c>
      <c r="AX85" s="79" t="s">
        <v>2074</v>
      </c>
      <c r="AY85" s="79" t="s">
        <v>2076</v>
      </c>
      <c r="AZ85" s="82" t="s">
        <v>2079</v>
      </c>
      <c r="BA85">
        <v>1</v>
      </c>
      <c r="BB85" s="78" t="str">
        <f>REPLACE(INDEX(GroupVertices[Group],MATCH(Edges25[[#This Row],[Vertex 1]],GroupVertices[Vertex],0)),1,1,"")</f>
        <v>22</v>
      </c>
      <c r="BC85" s="78" t="str">
        <f>REPLACE(INDEX(GroupVertices[Group],MATCH(Edges25[[#This Row],[Vertex 2]],GroupVertices[Vertex],0)),1,1,"")</f>
        <v>22</v>
      </c>
      <c r="BD85" s="48"/>
      <c r="BE85" s="49"/>
      <c r="BF85" s="48"/>
      <c r="BG85" s="49"/>
      <c r="BH85" s="48"/>
      <c r="BI85" s="49"/>
      <c r="BJ85" s="48"/>
      <c r="BK85" s="49"/>
      <c r="BL85" s="48"/>
    </row>
    <row r="86" spans="1:64" ht="15">
      <c r="A86" s="64" t="s">
        <v>292</v>
      </c>
      <c r="B86" s="64" t="s">
        <v>292</v>
      </c>
      <c r="C86" s="65"/>
      <c r="D86" s="66"/>
      <c r="E86" s="67"/>
      <c r="F86" s="68"/>
      <c r="G86" s="65"/>
      <c r="H86" s="69"/>
      <c r="I86" s="70"/>
      <c r="J86" s="70"/>
      <c r="K86" s="34" t="s">
        <v>65</v>
      </c>
      <c r="L86" s="77">
        <v>135</v>
      </c>
      <c r="M86" s="77"/>
      <c r="N86" s="72"/>
      <c r="O86" s="79" t="s">
        <v>176</v>
      </c>
      <c r="P86" s="81">
        <v>43747.70300925926</v>
      </c>
      <c r="Q86" s="79" t="s">
        <v>668</v>
      </c>
      <c r="R86" s="79"/>
      <c r="S86" s="79"/>
      <c r="T86" s="79" t="s">
        <v>958</v>
      </c>
      <c r="U86" s="79"/>
      <c r="V86" s="82" t="s">
        <v>1103</v>
      </c>
      <c r="W86" s="81">
        <v>43747.70300925926</v>
      </c>
      <c r="X86" s="82" t="s">
        <v>1316</v>
      </c>
      <c r="Y86" s="79"/>
      <c r="Z86" s="79"/>
      <c r="AA86" s="85" t="s">
        <v>1632</v>
      </c>
      <c r="AB86" s="79"/>
      <c r="AC86" s="79" t="b">
        <v>0</v>
      </c>
      <c r="AD86" s="79">
        <v>1</v>
      </c>
      <c r="AE86" s="85" t="s">
        <v>1939</v>
      </c>
      <c r="AF86" s="79" t="b">
        <v>0</v>
      </c>
      <c r="AG86" s="79" t="s">
        <v>2020</v>
      </c>
      <c r="AH86" s="79"/>
      <c r="AI86" s="85" t="s">
        <v>1939</v>
      </c>
      <c r="AJ86" s="79" t="b">
        <v>0</v>
      </c>
      <c r="AK86" s="79">
        <v>0</v>
      </c>
      <c r="AL86" s="85" t="s">
        <v>1939</v>
      </c>
      <c r="AM86" s="79" t="s">
        <v>2035</v>
      </c>
      <c r="AN86" s="79" t="b">
        <v>0</v>
      </c>
      <c r="AO86" s="85" t="s">
        <v>1632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9</v>
      </c>
      <c r="BK86" s="49">
        <v>100</v>
      </c>
      <c r="BL86" s="48">
        <v>9</v>
      </c>
    </row>
    <row r="87" spans="1:64" ht="15">
      <c r="A87" s="64" t="s">
        <v>293</v>
      </c>
      <c r="B87" s="64" t="s">
        <v>295</v>
      </c>
      <c r="C87" s="65"/>
      <c r="D87" s="66"/>
      <c r="E87" s="67"/>
      <c r="F87" s="68"/>
      <c r="G87" s="65"/>
      <c r="H87" s="69"/>
      <c r="I87" s="70"/>
      <c r="J87" s="70"/>
      <c r="K87" s="34" t="s">
        <v>65</v>
      </c>
      <c r="L87" s="77">
        <v>136</v>
      </c>
      <c r="M87" s="77"/>
      <c r="N87" s="72"/>
      <c r="O87" s="79" t="s">
        <v>591</v>
      </c>
      <c r="P87" s="81">
        <v>43746.55633101852</v>
      </c>
      <c r="Q87" s="79" t="s">
        <v>669</v>
      </c>
      <c r="R87" s="79"/>
      <c r="S87" s="79"/>
      <c r="T87" s="79"/>
      <c r="U87" s="79"/>
      <c r="V87" s="82" t="s">
        <v>1104</v>
      </c>
      <c r="W87" s="81">
        <v>43746.55633101852</v>
      </c>
      <c r="X87" s="82" t="s">
        <v>1317</v>
      </c>
      <c r="Y87" s="79"/>
      <c r="Z87" s="79"/>
      <c r="AA87" s="85" t="s">
        <v>1633</v>
      </c>
      <c r="AB87" s="85" t="s">
        <v>1634</v>
      </c>
      <c r="AC87" s="79" t="b">
        <v>0</v>
      </c>
      <c r="AD87" s="79">
        <v>2</v>
      </c>
      <c r="AE87" s="85" t="s">
        <v>1971</v>
      </c>
      <c r="AF87" s="79" t="b">
        <v>0</v>
      </c>
      <c r="AG87" s="79" t="s">
        <v>2020</v>
      </c>
      <c r="AH87" s="79"/>
      <c r="AI87" s="85" t="s">
        <v>1939</v>
      </c>
      <c r="AJ87" s="79" t="b">
        <v>0</v>
      </c>
      <c r="AK87" s="79">
        <v>1</v>
      </c>
      <c r="AL87" s="85" t="s">
        <v>1939</v>
      </c>
      <c r="AM87" s="79" t="s">
        <v>2037</v>
      </c>
      <c r="AN87" s="79" t="b">
        <v>0</v>
      </c>
      <c r="AO87" s="85" t="s">
        <v>1634</v>
      </c>
      <c r="AP87" s="79" t="s">
        <v>176</v>
      </c>
      <c r="AQ87" s="79">
        <v>0</v>
      </c>
      <c r="AR87" s="79">
        <v>0</v>
      </c>
      <c r="AS87" s="79"/>
      <c r="AT87" s="79"/>
      <c r="AU87" s="79"/>
      <c r="AV87" s="79"/>
      <c r="AW87" s="79"/>
      <c r="AX87" s="79"/>
      <c r="AY87" s="79"/>
      <c r="AZ87" s="79"/>
      <c r="BA87">
        <v>1</v>
      </c>
      <c r="BB87" s="78" t="str">
        <f>REPLACE(INDEX(GroupVertices[Group],MATCH(Edges25[[#This Row],[Vertex 1]],GroupVertices[Vertex],0)),1,1,"")</f>
        <v>33</v>
      </c>
      <c r="BC87" s="78" t="str">
        <f>REPLACE(INDEX(GroupVertices[Group],MATCH(Edges25[[#This Row],[Vertex 2]],GroupVertices[Vertex],0)),1,1,"")</f>
        <v>33</v>
      </c>
      <c r="BD87" s="48"/>
      <c r="BE87" s="49"/>
      <c r="BF87" s="48"/>
      <c r="BG87" s="49"/>
      <c r="BH87" s="48"/>
      <c r="BI87" s="49"/>
      <c r="BJ87" s="48"/>
      <c r="BK87" s="49"/>
      <c r="BL87" s="48"/>
    </row>
    <row r="88" spans="1:64" ht="15">
      <c r="A88" s="64" t="s">
        <v>294</v>
      </c>
      <c r="B88" s="64" t="s">
        <v>293</v>
      </c>
      <c r="C88" s="65"/>
      <c r="D88" s="66"/>
      <c r="E88" s="67"/>
      <c r="F88" s="68"/>
      <c r="G88" s="65"/>
      <c r="H88" s="69"/>
      <c r="I88" s="70"/>
      <c r="J88" s="70"/>
      <c r="K88" s="34" t="s">
        <v>66</v>
      </c>
      <c r="L88" s="77">
        <v>138</v>
      </c>
      <c r="M88" s="77"/>
      <c r="N88" s="72"/>
      <c r="O88" s="79" t="s">
        <v>592</v>
      </c>
      <c r="P88" s="81">
        <v>43746.555243055554</v>
      </c>
      <c r="Q88" s="79" t="s">
        <v>670</v>
      </c>
      <c r="R88" s="79"/>
      <c r="S88" s="79"/>
      <c r="T88" s="79"/>
      <c r="U88" s="79"/>
      <c r="V88" s="82" t="s">
        <v>1105</v>
      </c>
      <c r="W88" s="81">
        <v>43746.555243055554</v>
      </c>
      <c r="X88" s="82" t="s">
        <v>1318</v>
      </c>
      <c r="Y88" s="79"/>
      <c r="Z88" s="79"/>
      <c r="AA88" s="85" t="s">
        <v>1634</v>
      </c>
      <c r="AB88" s="85" t="s">
        <v>1895</v>
      </c>
      <c r="AC88" s="79" t="b">
        <v>0</v>
      </c>
      <c r="AD88" s="79">
        <v>2</v>
      </c>
      <c r="AE88" s="85" t="s">
        <v>1972</v>
      </c>
      <c r="AF88" s="79" t="b">
        <v>0</v>
      </c>
      <c r="AG88" s="79" t="s">
        <v>2020</v>
      </c>
      <c r="AH88" s="79"/>
      <c r="AI88" s="85" t="s">
        <v>1939</v>
      </c>
      <c r="AJ88" s="79" t="b">
        <v>0</v>
      </c>
      <c r="AK88" s="79">
        <v>0</v>
      </c>
      <c r="AL88" s="85" t="s">
        <v>1939</v>
      </c>
      <c r="AM88" s="79" t="s">
        <v>2038</v>
      </c>
      <c r="AN88" s="79" t="b">
        <v>0</v>
      </c>
      <c r="AO88" s="85" t="s">
        <v>1895</v>
      </c>
      <c r="AP88" s="79" t="s">
        <v>176</v>
      </c>
      <c r="AQ88" s="79">
        <v>0</v>
      </c>
      <c r="AR88" s="79">
        <v>0</v>
      </c>
      <c r="AS88" s="79"/>
      <c r="AT88" s="79"/>
      <c r="AU88" s="79"/>
      <c r="AV88" s="79"/>
      <c r="AW88" s="79"/>
      <c r="AX88" s="79"/>
      <c r="AY88" s="79"/>
      <c r="AZ88" s="79"/>
      <c r="BA88">
        <v>1</v>
      </c>
      <c r="BB88" s="78" t="str">
        <f>REPLACE(INDEX(GroupVertices[Group],MATCH(Edges25[[#This Row],[Vertex 1]],GroupVertices[Vertex],0)),1,1,"")</f>
        <v>33</v>
      </c>
      <c r="BC88" s="78" t="str">
        <f>REPLACE(INDEX(GroupVertices[Group],MATCH(Edges25[[#This Row],[Vertex 2]],GroupVertices[Vertex],0)),1,1,"")</f>
        <v>33</v>
      </c>
      <c r="BD88" s="48"/>
      <c r="BE88" s="49"/>
      <c r="BF88" s="48"/>
      <c r="BG88" s="49"/>
      <c r="BH88" s="48"/>
      <c r="BI88" s="49"/>
      <c r="BJ88" s="48"/>
      <c r="BK88" s="49"/>
      <c r="BL88" s="48"/>
    </row>
    <row r="89" spans="1:64" ht="15">
      <c r="A89" s="64" t="s">
        <v>294</v>
      </c>
      <c r="B89" s="64" t="s">
        <v>293</v>
      </c>
      <c r="C89" s="65"/>
      <c r="D89" s="66"/>
      <c r="E89" s="67"/>
      <c r="F89" s="68"/>
      <c r="G89" s="65"/>
      <c r="H89" s="69"/>
      <c r="I89" s="70"/>
      <c r="J89" s="70"/>
      <c r="K89" s="34" t="s">
        <v>66</v>
      </c>
      <c r="L89" s="77">
        <v>139</v>
      </c>
      <c r="M89" s="77"/>
      <c r="N89" s="72"/>
      <c r="O89" s="79" t="s">
        <v>591</v>
      </c>
      <c r="P89" s="81">
        <v>43746.84946759259</v>
      </c>
      <c r="Q89" s="79" t="s">
        <v>671</v>
      </c>
      <c r="R89" s="79"/>
      <c r="S89" s="79"/>
      <c r="T89" s="79"/>
      <c r="U89" s="79"/>
      <c r="V89" s="82" t="s">
        <v>1105</v>
      </c>
      <c r="W89" s="81">
        <v>43746.84946759259</v>
      </c>
      <c r="X89" s="82" t="s">
        <v>1319</v>
      </c>
      <c r="Y89" s="79"/>
      <c r="Z89" s="79"/>
      <c r="AA89" s="85" t="s">
        <v>1635</v>
      </c>
      <c r="AB89" s="79"/>
      <c r="AC89" s="79" t="b">
        <v>0</v>
      </c>
      <c r="AD89" s="79">
        <v>0</v>
      </c>
      <c r="AE89" s="85" t="s">
        <v>1939</v>
      </c>
      <c r="AF89" s="79" t="b">
        <v>0</v>
      </c>
      <c r="AG89" s="79" t="s">
        <v>2020</v>
      </c>
      <c r="AH89" s="79"/>
      <c r="AI89" s="85" t="s">
        <v>1939</v>
      </c>
      <c r="AJ89" s="79" t="b">
        <v>0</v>
      </c>
      <c r="AK89" s="79">
        <v>1</v>
      </c>
      <c r="AL89" s="85" t="s">
        <v>1633</v>
      </c>
      <c r="AM89" s="79" t="s">
        <v>2038</v>
      </c>
      <c r="AN89" s="79" t="b">
        <v>0</v>
      </c>
      <c r="AO89" s="85" t="s">
        <v>1633</v>
      </c>
      <c r="AP89" s="79" t="s">
        <v>176</v>
      </c>
      <c r="AQ89" s="79">
        <v>0</v>
      </c>
      <c r="AR89" s="79">
        <v>0</v>
      </c>
      <c r="AS89" s="79"/>
      <c r="AT89" s="79"/>
      <c r="AU89" s="79"/>
      <c r="AV89" s="79"/>
      <c r="AW89" s="79"/>
      <c r="AX89" s="79"/>
      <c r="AY89" s="79"/>
      <c r="AZ89" s="79"/>
      <c r="BA89">
        <v>1</v>
      </c>
      <c r="BB89" s="78" t="str">
        <f>REPLACE(INDEX(GroupVertices[Group],MATCH(Edges25[[#This Row],[Vertex 1]],GroupVertices[Vertex],0)),1,1,"")</f>
        <v>33</v>
      </c>
      <c r="BC89" s="78" t="str">
        <f>REPLACE(INDEX(GroupVertices[Group],MATCH(Edges25[[#This Row],[Vertex 2]],GroupVertices[Vertex],0)),1,1,"")</f>
        <v>33</v>
      </c>
      <c r="BD89" s="48"/>
      <c r="BE89" s="49"/>
      <c r="BF89" s="48"/>
      <c r="BG89" s="49"/>
      <c r="BH89" s="48"/>
      <c r="BI89" s="49"/>
      <c r="BJ89" s="48"/>
      <c r="BK89" s="49"/>
      <c r="BL89" s="48"/>
    </row>
    <row r="90" spans="1:64" ht="15">
      <c r="A90" s="64" t="s">
        <v>295</v>
      </c>
      <c r="B90" s="64" t="s">
        <v>294</v>
      </c>
      <c r="C90" s="65"/>
      <c r="D90" s="66"/>
      <c r="E90" s="67"/>
      <c r="F90" s="68"/>
      <c r="G90" s="65"/>
      <c r="H90" s="69"/>
      <c r="I90" s="70"/>
      <c r="J90" s="70"/>
      <c r="K90" s="34" t="s">
        <v>66</v>
      </c>
      <c r="L90" s="77">
        <v>140</v>
      </c>
      <c r="M90" s="77"/>
      <c r="N90" s="72"/>
      <c r="O90" s="79" t="s">
        <v>592</v>
      </c>
      <c r="P90" s="81">
        <v>43747.82671296296</v>
      </c>
      <c r="Q90" s="79" t="s">
        <v>672</v>
      </c>
      <c r="R90" s="82" t="s">
        <v>872</v>
      </c>
      <c r="S90" s="79" t="s">
        <v>919</v>
      </c>
      <c r="T90" s="79" t="s">
        <v>959</v>
      </c>
      <c r="U90" s="79"/>
      <c r="V90" s="82" t="s">
        <v>1106</v>
      </c>
      <c r="W90" s="81">
        <v>43747.82671296296</v>
      </c>
      <c r="X90" s="82" t="s">
        <v>1320</v>
      </c>
      <c r="Y90" s="79"/>
      <c r="Z90" s="79"/>
      <c r="AA90" s="85" t="s">
        <v>1636</v>
      </c>
      <c r="AB90" s="79"/>
      <c r="AC90" s="79" t="b">
        <v>0</v>
      </c>
      <c r="AD90" s="79">
        <v>1</v>
      </c>
      <c r="AE90" s="85" t="s">
        <v>1971</v>
      </c>
      <c r="AF90" s="79" t="b">
        <v>1</v>
      </c>
      <c r="AG90" s="79" t="s">
        <v>2020</v>
      </c>
      <c r="AH90" s="79"/>
      <c r="AI90" s="85" t="s">
        <v>1634</v>
      </c>
      <c r="AJ90" s="79" t="b">
        <v>0</v>
      </c>
      <c r="AK90" s="79">
        <v>1</v>
      </c>
      <c r="AL90" s="85" t="s">
        <v>1939</v>
      </c>
      <c r="AM90" s="79" t="s">
        <v>2038</v>
      </c>
      <c r="AN90" s="79" t="b">
        <v>0</v>
      </c>
      <c r="AO90" s="85" t="s">
        <v>1636</v>
      </c>
      <c r="AP90" s="79" t="s">
        <v>176</v>
      </c>
      <c r="AQ90" s="79">
        <v>0</v>
      </c>
      <c r="AR90" s="79">
        <v>0</v>
      </c>
      <c r="AS90" s="79"/>
      <c r="AT90" s="79"/>
      <c r="AU90" s="79"/>
      <c r="AV90" s="79"/>
      <c r="AW90" s="79"/>
      <c r="AX90" s="79"/>
      <c r="AY90" s="79"/>
      <c r="AZ90" s="79"/>
      <c r="BA90">
        <v>1</v>
      </c>
      <c r="BB90" s="78" t="str">
        <f>REPLACE(INDEX(GroupVertices[Group],MATCH(Edges25[[#This Row],[Vertex 1]],GroupVertices[Vertex],0)),1,1,"")</f>
        <v>33</v>
      </c>
      <c r="BC90" s="78" t="str">
        <f>REPLACE(INDEX(GroupVertices[Group],MATCH(Edges25[[#This Row],[Vertex 2]],GroupVertices[Vertex],0)),1,1,"")</f>
        <v>33</v>
      </c>
      <c r="BD90" s="48">
        <v>2</v>
      </c>
      <c r="BE90" s="49">
        <v>12.5</v>
      </c>
      <c r="BF90" s="48">
        <v>0</v>
      </c>
      <c r="BG90" s="49">
        <v>0</v>
      </c>
      <c r="BH90" s="48">
        <v>0</v>
      </c>
      <c r="BI90" s="49">
        <v>0</v>
      </c>
      <c r="BJ90" s="48">
        <v>14</v>
      </c>
      <c r="BK90" s="49">
        <v>87.5</v>
      </c>
      <c r="BL90" s="48">
        <v>16</v>
      </c>
    </row>
    <row r="91" spans="1:64" ht="15">
      <c r="A91" s="64" t="s">
        <v>294</v>
      </c>
      <c r="B91" s="64" t="s">
        <v>295</v>
      </c>
      <c r="C91" s="65"/>
      <c r="D91" s="66"/>
      <c r="E91" s="67"/>
      <c r="F91" s="68"/>
      <c r="G91" s="65"/>
      <c r="H91" s="69"/>
      <c r="I91" s="70"/>
      <c r="J91" s="70"/>
      <c r="K91" s="34" t="s">
        <v>66</v>
      </c>
      <c r="L91" s="77">
        <v>143</v>
      </c>
      <c r="M91" s="77"/>
      <c r="N91" s="72"/>
      <c r="O91" s="79" t="s">
        <v>591</v>
      </c>
      <c r="P91" s="81">
        <v>43747.83710648148</v>
      </c>
      <c r="Q91" s="79" t="s">
        <v>673</v>
      </c>
      <c r="R91" s="79"/>
      <c r="S91" s="79"/>
      <c r="T91" s="79" t="s">
        <v>959</v>
      </c>
      <c r="U91" s="79"/>
      <c r="V91" s="82" t="s">
        <v>1105</v>
      </c>
      <c r="W91" s="81">
        <v>43747.83710648148</v>
      </c>
      <c r="X91" s="82" t="s">
        <v>1321</v>
      </c>
      <c r="Y91" s="79"/>
      <c r="Z91" s="79"/>
      <c r="AA91" s="85" t="s">
        <v>1637</v>
      </c>
      <c r="AB91" s="79"/>
      <c r="AC91" s="79" t="b">
        <v>0</v>
      </c>
      <c r="AD91" s="79">
        <v>0</v>
      </c>
      <c r="AE91" s="85" t="s">
        <v>1939</v>
      </c>
      <c r="AF91" s="79" t="b">
        <v>1</v>
      </c>
      <c r="AG91" s="79" t="s">
        <v>2020</v>
      </c>
      <c r="AH91" s="79"/>
      <c r="AI91" s="85" t="s">
        <v>1634</v>
      </c>
      <c r="AJ91" s="79" t="b">
        <v>0</v>
      </c>
      <c r="AK91" s="79">
        <v>1</v>
      </c>
      <c r="AL91" s="85" t="s">
        <v>1636</v>
      </c>
      <c r="AM91" s="79" t="s">
        <v>2038</v>
      </c>
      <c r="AN91" s="79" t="b">
        <v>0</v>
      </c>
      <c r="AO91" s="85" t="s">
        <v>1636</v>
      </c>
      <c r="AP91" s="79" t="s">
        <v>176</v>
      </c>
      <c r="AQ91" s="79">
        <v>0</v>
      </c>
      <c r="AR91" s="79">
        <v>0</v>
      </c>
      <c r="AS91" s="79"/>
      <c r="AT91" s="79"/>
      <c r="AU91" s="79"/>
      <c r="AV91" s="79"/>
      <c r="AW91" s="79"/>
      <c r="AX91" s="79"/>
      <c r="AY91" s="79"/>
      <c r="AZ91" s="79"/>
      <c r="BA91">
        <v>3</v>
      </c>
      <c r="BB91" s="78" t="str">
        <f>REPLACE(INDEX(GroupVertices[Group],MATCH(Edges25[[#This Row],[Vertex 1]],GroupVertices[Vertex],0)),1,1,"")</f>
        <v>33</v>
      </c>
      <c r="BC91" s="78" t="str">
        <f>REPLACE(INDEX(GroupVertices[Group],MATCH(Edges25[[#This Row],[Vertex 2]],GroupVertices[Vertex],0)),1,1,"")</f>
        <v>33</v>
      </c>
      <c r="BD91" s="48">
        <v>2</v>
      </c>
      <c r="BE91" s="49">
        <v>11.11111111111111</v>
      </c>
      <c r="BF91" s="48">
        <v>0</v>
      </c>
      <c r="BG91" s="49">
        <v>0</v>
      </c>
      <c r="BH91" s="48">
        <v>0</v>
      </c>
      <c r="BI91" s="49">
        <v>0</v>
      </c>
      <c r="BJ91" s="48">
        <v>16</v>
      </c>
      <c r="BK91" s="49">
        <v>88.88888888888889</v>
      </c>
      <c r="BL91" s="48">
        <v>18</v>
      </c>
    </row>
    <row r="92" spans="1:64" ht="15">
      <c r="A92" s="64" t="s">
        <v>296</v>
      </c>
      <c r="B92" s="64" t="s">
        <v>296</v>
      </c>
      <c r="C92" s="65"/>
      <c r="D92" s="66"/>
      <c r="E92" s="67"/>
      <c r="F92" s="68"/>
      <c r="G92" s="65"/>
      <c r="H92" s="69"/>
      <c r="I92" s="70"/>
      <c r="J92" s="70"/>
      <c r="K92" s="34" t="s">
        <v>65</v>
      </c>
      <c r="L92" s="77">
        <v>144</v>
      </c>
      <c r="M92" s="77"/>
      <c r="N92" s="72"/>
      <c r="O92" s="79" t="s">
        <v>176</v>
      </c>
      <c r="P92" s="81">
        <v>43747.88104166667</v>
      </c>
      <c r="Q92" s="79" t="s">
        <v>674</v>
      </c>
      <c r="R92" s="79"/>
      <c r="S92" s="79"/>
      <c r="T92" s="79"/>
      <c r="U92" s="79"/>
      <c r="V92" s="82" t="s">
        <v>1107</v>
      </c>
      <c r="W92" s="81">
        <v>43747.88104166667</v>
      </c>
      <c r="X92" s="82" t="s">
        <v>1322</v>
      </c>
      <c r="Y92" s="79"/>
      <c r="Z92" s="79"/>
      <c r="AA92" s="85" t="s">
        <v>1638</v>
      </c>
      <c r="AB92" s="79"/>
      <c r="AC92" s="79" t="b">
        <v>0</v>
      </c>
      <c r="AD92" s="79">
        <v>4</v>
      </c>
      <c r="AE92" s="85" t="s">
        <v>1939</v>
      </c>
      <c r="AF92" s="79" t="b">
        <v>0</v>
      </c>
      <c r="AG92" s="79" t="s">
        <v>2020</v>
      </c>
      <c r="AH92" s="79"/>
      <c r="AI92" s="85" t="s">
        <v>1939</v>
      </c>
      <c r="AJ92" s="79" t="b">
        <v>0</v>
      </c>
      <c r="AK92" s="79">
        <v>1</v>
      </c>
      <c r="AL92" s="85" t="s">
        <v>1939</v>
      </c>
      <c r="AM92" s="79" t="s">
        <v>2037</v>
      </c>
      <c r="AN92" s="79" t="b">
        <v>0</v>
      </c>
      <c r="AO92" s="85" t="s">
        <v>1638</v>
      </c>
      <c r="AP92" s="79" t="s">
        <v>176</v>
      </c>
      <c r="AQ92" s="79">
        <v>0</v>
      </c>
      <c r="AR92" s="79">
        <v>0</v>
      </c>
      <c r="AS92" s="79"/>
      <c r="AT92" s="79"/>
      <c r="AU92" s="79"/>
      <c r="AV92" s="79"/>
      <c r="AW92" s="79"/>
      <c r="AX92" s="79"/>
      <c r="AY92" s="79"/>
      <c r="AZ92" s="79"/>
      <c r="BA92">
        <v>1</v>
      </c>
      <c r="BB92" s="78" t="str">
        <f>REPLACE(INDEX(GroupVertices[Group],MATCH(Edges25[[#This Row],[Vertex 1]],GroupVertices[Vertex],0)),1,1,"")</f>
        <v>68</v>
      </c>
      <c r="BC92" s="78" t="str">
        <f>REPLACE(INDEX(GroupVertices[Group],MATCH(Edges25[[#This Row],[Vertex 2]],GroupVertices[Vertex],0)),1,1,"")</f>
        <v>68</v>
      </c>
      <c r="BD92" s="48">
        <v>1</v>
      </c>
      <c r="BE92" s="49">
        <v>25</v>
      </c>
      <c r="BF92" s="48">
        <v>0</v>
      </c>
      <c r="BG92" s="49">
        <v>0</v>
      </c>
      <c r="BH92" s="48">
        <v>0</v>
      </c>
      <c r="BI92" s="49">
        <v>0</v>
      </c>
      <c r="BJ92" s="48">
        <v>3</v>
      </c>
      <c r="BK92" s="49">
        <v>75</v>
      </c>
      <c r="BL92" s="48">
        <v>4</v>
      </c>
    </row>
    <row r="93" spans="1:64" ht="15">
      <c r="A93" s="64" t="s">
        <v>297</v>
      </c>
      <c r="B93" s="64" t="s">
        <v>296</v>
      </c>
      <c r="C93" s="65"/>
      <c r="D93" s="66"/>
      <c r="E93" s="67"/>
      <c r="F93" s="68"/>
      <c r="G93" s="65"/>
      <c r="H93" s="69"/>
      <c r="I93" s="70"/>
      <c r="J93" s="70"/>
      <c r="K93" s="34" t="s">
        <v>65</v>
      </c>
      <c r="L93" s="77">
        <v>145</v>
      </c>
      <c r="M93" s="77"/>
      <c r="N93" s="72"/>
      <c r="O93" s="79" t="s">
        <v>591</v>
      </c>
      <c r="P93" s="81">
        <v>43747.88275462963</v>
      </c>
      <c r="Q93" s="79" t="s">
        <v>675</v>
      </c>
      <c r="R93" s="79"/>
      <c r="S93" s="79"/>
      <c r="T93" s="79"/>
      <c r="U93" s="79"/>
      <c r="V93" s="82" t="s">
        <v>1108</v>
      </c>
      <c r="W93" s="81">
        <v>43747.88275462963</v>
      </c>
      <c r="X93" s="82" t="s">
        <v>1323</v>
      </c>
      <c r="Y93" s="79"/>
      <c r="Z93" s="79"/>
      <c r="AA93" s="85" t="s">
        <v>1639</v>
      </c>
      <c r="AB93" s="79"/>
      <c r="AC93" s="79" t="b">
        <v>0</v>
      </c>
      <c r="AD93" s="79">
        <v>0</v>
      </c>
      <c r="AE93" s="85" t="s">
        <v>1939</v>
      </c>
      <c r="AF93" s="79" t="b">
        <v>0</v>
      </c>
      <c r="AG93" s="79" t="s">
        <v>2020</v>
      </c>
      <c r="AH93" s="79"/>
      <c r="AI93" s="85" t="s">
        <v>1939</v>
      </c>
      <c r="AJ93" s="79" t="b">
        <v>0</v>
      </c>
      <c r="AK93" s="79">
        <v>1</v>
      </c>
      <c r="AL93" s="85" t="s">
        <v>1638</v>
      </c>
      <c r="AM93" s="79" t="s">
        <v>2038</v>
      </c>
      <c r="AN93" s="79" t="b">
        <v>0</v>
      </c>
      <c r="AO93" s="85" t="s">
        <v>1638</v>
      </c>
      <c r="AP93" s="79" t="s">
        <v>176</v>
      </c>
      <c r="AQ93" s="79">
        <v>0</v>
      </c>
      <c r="AR93" s="79">
        <v>0</v>
      </c>
      <c r="AS93" s="79"/>
      <c r="AT93" s="79"/>
      <c r="AU93" s="79"/>
      <c r="AV93" s="79"/>
      <c r="AW93" s="79"/>
      <c r="AX93" s="79"/>
      <c r="AY93" s="79"/>
      <c r="AZ93" s="79"/>
      <c r="BA93">
        <v>1</v>
      </c>
      <c r="BB93" s="78" t="str">
        <f>REPLACE(INDEX(GroupVertices[Group],MATCH(Edges25[[#This Row],[Vertex 1]],GroupVertices[Vertex],0)),1,1,"")</f>
        <v>68</v>
      </c>
      <c r="BC93" s="78" t="str">
        <f>REPLACE(INDEX(GroupVertices[Group],MATCH(Edges25[[#This Row],[Vertex 2]],GroupVertices[Vertex],0)),1,1,"")</f>
        <v>68</v>
      </c>
      <c r="BD93" s="48">
        <v>1</v>
      </c>
      <c r="BE93" s="49">
        <v>16.666666666666668</v>
      </c>
      <c r="BF93" s="48">
        <v>0</v>
      </c>
      <c r="BG93" s="49">
        <v>0</v>
      </c>
      <c r="BH93" s="48">
        <v>0</v>
      </c>
      <c r="BI93" s="49">
        <v>0</v>
      </c>
      <c r="BJ93" s="48">
        <v>5</v>
      </c>
      <c r="BK93" s="49">
        <v>83.33333333333333</v>
      </c>
      <c r="BL93" s="48">
        <v>6</v>
      </c>
    </row>
    <row r="94" spans="1:64" ht="15">
      <c r="A94" s="64" t="s">
        <v>298</v>
      </c>
      <c r="B94" s="64" t="s">
        <v>495</v>
      </c>
      <c r="C94" s="65"/>
      <c r="D94" s="66"/>
      <c r="E94" s="67"/>
      <c r="F94" s="68"/>
      <c r="G94" s="65"/>
      <c r="H94" s="69"/>
      <c r="I94" s="70"/>
      <c r="J94" s="70"/>
      <c r="K94" s="34" t="s">
        <v>65</v>
      </c>
      <c r="L94" s="77">
        <v>146</v>
      </c>
      <c r="M94" s="77"/>
      <c r="N94" s="72"/>
      <c r="O94" s="79" t="s">
        <v>591</v>
      </c>
      <c r="P94" s="81">
        <v>43747.59086805556</v>
      </c>
      <c r="Q94" s="79" t="s">
        <v>666</v>
      </c>
      <c r="R94" s="79"/>
      <c r="S94" s="79"/>
      <c r="T94" s="79"/>
      <c r="U94" s="79"/>
      <c r="V94" s="82" t="s">
        <v>1109</v>
      </c>
      <c r="W94" s="81">
        <v>43747.59086805556</v>
      </c>
      <c r="X94" s="82" t="s">
        <v>1324</v>
      </c>
      <c r="Y94" s="79"/>
      <c r="Z94" s="79"/>
      <c r="AA94" s="85" t="s">
        <v>1640</v>
      </c>
      <c r="AB94" s="79"/>
      <c r="AC94" s="79" t="b">
        <v>0</v>
      </c>
      <c r="AD94" s="79">
        <v>0</v>
      </c>
      <c r="AE94" s="85" t="s">
        <v>1939</v>
      </c>
      <c r="AF94" s="79" t="b">
        <v>0</v>
      </c>
      <c r="AG94" s="79" t="s">
        <v>2020</v>
      </c>
      <c r="AH94" s="79"/>
      <c r="AI94" s="85" t="s">
        <v>1939</v>
      </c>
      <c r="AJ94" s="79" t="b">
        <v>0</v>
      </c>
      <c r="AK94" s="79">
        <v>3</v>
      </c>
      <c r="AL94" s="85" t="s">
        <v>1763</v>
      </c>
      <c r="AM94" s="79" t="s">
        <v>2045</v>
      </c>
      <c r="AN94" s="79" t="b">
        <v>0</v>
      </c>
      <c r="AO94" s="85" t="s">
        <v>1763</v>
      </c>
      <c r="AP94" s="79" t="s">
        <v>176</v>
      </c>
      <c r="AQ94" s="79">
        <v>0</v>
      </c>
      <c r="AR94" s="79">
        <v>0</v>
      </c>
      <c r="AS94" s="79"/>
      <c r="AT94" s="79"/>
      <c r="AU94" s="79"/>
      <c r="AV94" s="79"/>
      <c r="AW94" s="79"/>
      <c r="AX94" s="79"/>
      <c r="AY94" s="79"/>
      <c r="AZ94" s="79"/>
      <c r="BA94">
        <v>1</v>
      </c>
      <c r="BB94" s="78" t="str">
        <f>REPLACE(INDEX(GroupVertices[Group],MATCH(Edges25[[#This Row],[Vertex 1]],GroupVertices[Vertex],0)),1,1,"")</f>
        <v>5</v>
      </c>
      <c r="BC94" s="78" t="str">
        <f>REPLACE(INDEX(GroupVertices[Group],MATCH(Edges25[[#This Row],[Vertex 2]],GroupVertices[Vertex],0)),1,1,"")</f>
        <v>5</v>
      </c>
      <c r="BD94" s="48"/>
      <c r="BE94" s="49"/>
      <c r="BF94" s="48"/>
      <c r="BG94" s="49"/>
      <c r="BH94" s="48"/>
      <c r="BI94" s="49"/>
      <c r="BJ94" s="48"/>
      <c r="BK94" s="49"/>
      <c r="BL94" s="48"/>
    </row>
    <row r="95" spans="1:64" ht="15">
      <c r="A95" s="64" t="s">
        <v>299</v>
      </c>
      <c r="B95" s="64" t="s">
        <v>495</v>
      </c>
      <c r="C95" s="65"/>
      <c r="D95" s="66"/>
      <c r="E95" s="67"/>
      <c r="F95" s="68"/>
      <c r="G95" s="65"/>
      <c r="H95" s="69"/>
      <c r="I95" s="70"/>
      <c r="J95" s="70"/>
      <c r="K95" s="34" t="s">
        <v>65</v>
      </c>
      <c r="L95" s="77">
        <v>147</v>
      </c>
      <c r="M95" s="77"/>
      <c r="N95" s="72"/>
      <c r="O95" s="79" t="s">
        <v>591</v>
      </c>
      <c r="P95" s="81">
        <v>43748.00108796296</v>
      </c>
      <c r="Q95" s="79" t="s">
        <v>666</v>
      </c>
      <c r="R95" s="79"/>
      <c r="S95" s="79"/>
      <c r="T95" s="79"/>
      <c r="U95" s="79"/>
      <c r="V95" s="82" t="s">
        <v>1110</v>
      </c>
      <c r="W95" s="81">
        <v>43748.00108796296</v>
      </c>
      <c r="X95" s="82" t="s">
        <v>1325</v>
      </c>
      <c r="Y95" s="79"/>
      <c r="Z95" s="79"/>
      <c r="AA95" s="85" t="s">
        <v>1641</v>
      </c>
      <c r="AB95" s="79"/>
      <c r="AC95" s="79" t="b">
        <v>0</v>
      </c>
      <c r="AD95" s="79">
        <v>0</v>
      </c>
      <c r="AE95" s="85" t="s">
        <v>1939</v>
      </c>
      <c r="AF95" s="79" t="b">
        <v>0</v>
      </c>
      <c r="AG95" s="79" t="s">
        <v>2020</v>
      </c>
      <c r="AH95" s="79"/>
      <c r="AI95" s="85" t="s">
        <v>1939</v>
      </c>
      <c r="AJ95" s="79" t="b">
        <v>0</v>
      </c>
      <c r="AK95" s="79">
        <v>3</v>
      </c>
      <c r="AL95" s="85" t="s">
        <v>1763</v>
      </c>
      <c r="AM95" s="79" t="s">
        <v>2037</v>
      </c>
      <c r="AN95" s="79" t="b">
        <v>0</v>
      </c>
      <c r="AO95" s="85" t="s">
        <v>1763</v>
      </c>
      <c r="AP95" s="79" t="s">
        <v>176</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5</v>
      </c>
      <c r="BD95" s="48"/>
      <c r="BE95" s="49"/>
      <c r="BF95" s="48"/>
      <c r="BG95" s="49"/>
      <c r="BH95" s="48"/>
      <c r="BI95" s="49"/>
      <c r="BJ95" s="48"/>
      <c r="BK95" s="49"/>
      <c r="BL95" s="48"/>
    </row>
    <row r="96" spans="1:64" ht="15">
      <c r="A96" s="64" t="s">
        <v>300</v>
      </c>
      <c r="B96" s="64" t="s">
        <v>308</v>
      </c>
      <c r="C96" s="65"/>
      <c r="D96" s="66"/>
      <c r="E96" s="67"/>
      <c r="F96" s="68"/>
      <c r="G96" s="65"/>
      <c r="H96" s="69"/>
      <c r="I96" s="70"/>
      <c r="J96" s="70"/>
      <c r="K96" s="34" t="s">
        <v>65</v>
      </c>
      <c r="L96" s="77">
        <v>150</v>
      </c>
      <c r="M96" s="77"/>
      <c r="N96" s="72"/>
      <c r="O96" s="79" t="s">
        <v>591</v>
      </c>
      <c r="P96" s="81">
        <v>43748.101319444446</v>
      </c>
      <c r="Q96" s="79" t="s">
        <v>676</v>
      </c>
      <c r="R96" s="79"/>
      <c r="S96" s="79"/>
      <c r="T96" s="79"/>
      <c r="U96" s="79"/>
      <c r="V96" s="82" t="s">
        <v>1111</v>
      </c>
      <c r="W96" s="81">
        <v>43748.101319444446</v>
      </c>
      <c r="X96" s="82" t="s">
        <v>1326</v>
      </c>
      <c r="Y96" s="79"/>
      <c r="Z96" s="79"/>
      <c r="AA96" s="85" t="s">
        <v>1642</v>
      </c>
      <c r="AB96" s="79"/>
      <c r="AC96" s="79" t="b">
        <v>0</v>
      </c>
      <c r="AD96" s="79">
        <v>0</v>
      </c>
      <c r="AE96" s="85" t="s">
        <v>1939</v>
      </c>
      <c r="AF96" s="79" t="b">
        <v>0</v>
      </c>
      <c r="AG96" s="79" t="s">
        <v>2023</v>
      </c>
      <c r="AH96" s="79"/>
      <c r="AI96" s="85" t="s">
        <v>1939</v>
      </c>
      <c r="AJ96" s="79" t="b">
        <v>0</v>
      </c>
      <c r="AK96" s="79">
        <v>2</v>
      </c>
      <c r="AL96" s="85" t="s">
        <v>1650</v>
      </c>
      <c r="AM96" s="79" t="s">
        <v>2037</v>
      </c>
      <c r="AN96" s="79" t="b">
        <v>0</v>
      </c>
      <c r="AO96" s="85" t="s">
        <v>1650</v>
      </c>
      <c r="AP96" s="79" t="s">
        <v>176</v>
      </c>
      <c r="AQ96" s="79">
        <v>0</v>
      </c>
      <c r="AR96" s="79">
        <v>0</v>
      </c>
      <c r="AS96" s="79"/>
      <c r="AT96" s="79"/>
      <c r="AU96" s="79"/>
      <c r="AV96" s="79"/>
      <c r="AW96" s="79"/>
      <c r="AX96" s="79"/>
      <c r="AY96" s="79"/>
      <c r="AZ96" s="79"/>
      <c r="BA96">
        <v>1</v>
      </c>
      <c r="BB96" s="78" t="str">
        <f>REPLACE(INDEX(GroupVertices[Group],MATCH(Edges25[[#This Row],[Vertex 1]],GroupVertices[Vertex],0)),1,1,"")</f>
        <v>8</v>
      </c>
      <c r="BC96" s="78" t="str">
        <f>REPLACE(INDEX(GroupVertices[Group],MATCH(Edges25[[#This Row],[Vertex 2]],GroupVertices[Vertex],0)),1,1,"")</f>
        <v>8</v>
      </c>
      <c r="BD96" s="48">
        <v>0</v>
      </c>
      <c r="BE96" s="49">
        <v>0</v>
      </c>
      <c r="BF96" s="48">
        <v>0</v>
      </c>
      <c r="BG96" s="49">
        <v>0</v>
      </c>
      <c r="BH96" s="48">
        <v>0</v>
      </c>
      <c r="BI96" s="49">
        <v>0</v>
      </c>
      <c r="BJ96" s="48">
        <v>11</v>
      </c>
      <c r="BK96" s="49">
        <v>100</v>
      </c>
      <c r="BL96" s="48">
        <v>11</v>
      </c>
    </row>
    <row r="97" spans="1:64" ht="15">
      <c r="A97" s="64" t="s">
        <v>301</v>
      </c>
      <c r="B97" s="64" t="s">
        <v>499</v>
      </c>
      <c r="C97" s="65"/>
      <c r="D97" s="66"/>
      <c r="E97" s="67"/>
      <c r="F97" s="68"/>
      <c r="G97" s="65"/>
      <c r="H97" s="69"/>
      <c r="I97" s="70"/>
      <c r="J97" s="70"/>
      <c r="K97" s="34" t="s">
        <v>65</v>
      </c>
      <c r="L97" s="77">
        <v>151</v>
      </c>
      <c r="M97" s="77"/>
      <c r="N97" s="72"/>
      <c r="O97" s="79" t="s">
        <v>591</v>
      </c>
      <c r="P97" s="81">
        <v>43748.17123842592</v>
      </c>
      <c r="Q97" s="79" t="s">
        <v>677</v>
      </c>
      <c r="R97" s="79"/>
      <c r="S97" s="79"/>
      <c r="T97" s="79"/>
      <c r="U97" s="79"/>
      <c r="V97" s="82" t="s">
        <v>1112</v>
      </c>
      <c r="W97" s="81">
        <v>43748.17123842592</v>
      </c>
      <c r="X97" s="82" t="s">
        <v>1327</v>
      </c>
      <c r="Y97" s="79"/>
      <c r="Z97" s="79"/>
      <c r="AA97" s="85" t="s">
        <v>1643</v>
      </c>
      <c r="AB97" s="79"/>
      <c r="AC97" s="79" t="b">
        <v>0</v>
      </c>
      <c r="AD97" s="79">
        <v>0</v>
      </c>
      <c r="AE97" s="85" t="s">
        <v>1939</v>
      </c>
      <c r="AF97" s="79" t="b">
        <v>0</v>
      </c>
      <c r="AG97" s="79" t="s">
        <v>2020</v>
      </c>
      <c r="AH97" s="79"/>
      <c r="AI97" s="85" t="s">
        <v>1939</v>
      </c>
      <c r="AJ97" s="79" t="b">
        <v>0</v>
      </c>
      <c r="AK97" s="79">
        <v>2</v>
      </c>
      <c r="AL97" s="85" t="s">
        <v>1644</v>
      </c>
      <c r="AM97" s="79" t="s">
        <v>2037</v>
      </c>
      <c r="AN97" s="79" t="b">
        <v>0</v>
      </c>
      <c r="AO97" s="85" t="s">
        <v>1644</v>
      </c>
      <c r="AP97" s="79" t="s">
        <v>176</v>
      </c>
      <c r="AQ97" s="79">
        <v>0</v>
      </c>
      <c r="AR97" s="79">
        <v>0</v>
      </c>
      <c r="AS97" s="79"/>
      <c r="AT97" s="79"/>
      <c r="AU97" s="79"/>
      <c r="AV97" s="79"/>
      <c r="AW97" s="79"/>
      <c r="AX97" s="79"/>
      <c r="AY97" s="79"/>
      <c r="AZ97" s="79"/>
      <c r="BA97">
        <v>1</v>
      </c>
      <c r="BB97" s="78" t="str">
        <f>REPLACE(INDEX(GroupVertices[Group],MATCH(Edges25[[#This Row],[Vertex 1]],GroupVertices[Vertex],0)),1,1,"")</f>
        <v>21</v>
      </c>
      <c r="BC97" s="78" t="str">
        <f>REPLACE(INDEX(GroupVertices[Group],MATCH(Edges25[[#This Row],[Vertex 2]],GroupVertices[Vertex],0)),1,1,"")</f>
        <v>21</v>
      </c>
      <c r="BD97" s="48"/>
      <c r="BE97" s="49"/>
      <c r="BF97" s="48"/>
      <c r="BG97" s="49"/>
      <c r="BH97" s="48"/>
      <c r="BI97" s="49"/>
      <c r="BJ97" s="48"/>
      <c r="BK97" s="49"/>
      <c r="BL97" s="48"/>
    </row>
    <row r="98" spans="1:64" ht="15">
      <c r="A98" s="64" t="s">
        <v>302</v>
      </c>
      <c r="B98" s="64" t="s">
        <v>499</v>
      </c>
      <c r="C98" s="65"/>
      <c r="D98" s="66"/>
      <c r="E98" s="67"/>
      <c r="F98" s="68"/>
      <c r="G98" s="65"/>
      <c r="H98" s="69"/>
      <c r="I98" s="70"/>
      <c r="J98" s="70"/>
      <c r="K98" s="34" t="s">
        <v>65</v>
      </c>
      <c r="L98" s="77">
        <v>153</v>
      </c>
      <c r="M98" s="77"/>
      <c r="N98" s="72"/>
      <c r="O98" s="79" t="s">
        <v>591</v>
      </c>
      <c r="P98" s="81">
        <v>43748.17105324074</v>
      </c>
      <c r="Q98" s="79" t="s">
        <v>678</v>
      </c>
      <c r="R98" s="79"/>
      <c r="S98" s="79"/>
      <c r="T98" s="79"/>
      <c r="U98" s="79"/>
      <c r="V98" s="82" t="s">
        <v>1113</v>
      </c>
      <c r="W98" s="81">
        <v>43748.17105324074</v>
      </c>
      <c r="X98" s="82" t="s">
        <v>1328</v>
      </c>
      <c r="Y98" s="79"/>
      <c r="Z98" s="79"/>
      <c r="AA98" s="85" t="s">
        <v>1644</v>
      </c>
      <c r="AB98" s="79"/>
      <c r="AC98" s="79" t="b">
        <v>0</v>
      </c>
      <c r="AD98" s="79">
        <v>6</v>
      </c>
      <c r="AE98" s="85" t="s">
        <v>1939</v>
      </c>
      <c r="AF98" s="79" t="b">
        <v>0</v>
      </c>
      <c r="AG98" s="79" t="s">
        <v>2020</v>
      </c>
      <c r="AH98" s="79"/>
      <c r="AI98" s="85" t="s">
        <v>1939</v>
      </c>
      <c r="AJ98" s="79" t="b">
        <v>0</v>
      </c>
      <c r="AK98" s="79">
        <v>2</v>
      </c>
      <c r="AL98" s="85" t="s">
        <v>1939</v>
      </c>
      <c r="AM98" s="79" t="s">
        <v>2038</v>
      </c>
      <c r="AN98" s="79" t="b">
        <v>0</v>
      </c>
      <c r="AO98" s="85" t="s">
        <v>1644</v>
      </c>
      <c r="AP98" s="79" t="s">
        <v>176</v>
      </c>
      <c r="AQ98" s="79">
        <v>0</v>
      </c>
      <c r="AR98" s="79">
        <v>0</v>
      </c>
      <c r="AS98" s="79"/>
      <c r="AT98" s="79"/>
      <c r="AU98" s="79"/>
      <c r="AV98" s="79"/>
      <c r="AW98" s="79"/>
      <c r="AX98" s="79"/>
      <c r="AY98" s="79"/>
      <c r="AZ98" s="79"/>
      <c r="BA98">
        <v>1</v>
      </c>
      <c r="BB98" s="78" t="str">
        <f>REPLACE(INDEX(GroupVertices[Group],MATCH(Edges25[[#This Row],[Vertex 1]],GroupVertices[Vertex],0)),1,1,"")</f>
        <v>21</v>
      </c>
      <c r="BC98" s="78" t="str">
        <f>REPLACE(INDEX(GroupVertices[Group],MATCH(Edges25[[#This Row],[Vertex 2]],GroupVertices[Vertex],0)),1,1,"")</f>
        <v>21</v>
      </c>
      <c r="BD98" s="48">
        <v>0</v>
      </c>
      <c r="BE98" s="49">
        <v>0</v>
      </c>
      <c r="BF98" s="48">
        <v>0</v>
      </c>
      <c r="BG98" s="49">
        <v>0</v>
      </c>
      <c r="BH98" s="48">
        <v>0</v>
      </c>
      <c r="BI98" s="49">
        <v>0</v>
      </c>
      <c r="BJ98" s="48">
        <v>10</v>
      </c>
      <c r="BK98" s="49">
        <v>100</v>
      </c>
      <c r="BL98" s="48">
        <v>10</v>
      </c>
    </row>
    <row r="99" spans="1:64" ht="15">
      <c r="A99" s="64" t="s">
        <v>303</v>
      </c>
      <c r="B99" s="64" t="s">
        <v>499</v>
      </c>
      <c r="C99" s="65"/>
      <c r="D99" s="66"/>
      <c r="E99" s="67"/>
      <c r="F99" s="68"/>
      <c r="G99" s="65"/>
      <c r="H99" s="69"/>
      <c r="I99" s="70"/>
      <c r="J99" s="70"/>
      <c r="K99" s="34" t="s">
        <v>65</v>
      </c>
      <c r="L99" s="77">
        <v>154</v>
      </c>
      <c r="M99" s="77"/>
      <c r="N99" s="72"/>
      <c r="O99" s="79" t="s">
        <v>591</v>
      </c>
      <c r="P99" s="81">
        <v>43748.17166666667</v>
      </c>
      <c r="Q99" s="79" t="s">
        <v>677</v>
      </c>
      <c r="R99" s="79"/>
      <c r="S99" s="79"/>
      <c r="T99" s="79"/>
      <c r="U99" s="79"/>
      <c r="V99" s="82" t="s">
        <v>1114</v>
      </c>
      <c r="W99" s="81">
        <v>43748.17166666667</v>
      </c>
      <c r="X99" s="82" t="s">
        <v>1329</v>
      </c>
      <c r="Y99" s="79"/>
      <c r="Z99" s="79"/>
      <c r="AA99" s="85" t="s">
        <v>1645</v>
      </c>
      <c r="AB99" s="79"/>
      <c r="AC99" s="79" t="b">
        <v>0</v>
      </c>
      <c r="AD99" s="79">
        <v>0</v>
      </c>
      <c r="AE99" s="85" t="s">
        <v>1939</v>
      </c>
      <c r="AF99" s="79" t="b">
        <v>0</v>
      </c>
      <c r="AG99" s="79" t="s">
        <v>2020</v>
      </c>
      <c r="AH99" s="79"/>
      <c r="AI99" s="85" t="s">
        <v>1939</v>
      </c>
      <c r="AJ99" s="79" t="b">
        <v>0</v>
      </c>
      <c r="AK99" s="79">
        <v>2</v>
      </c>
      <c r="AL99" s="85" t="s">
        <v>1644</v>
      </c>
      <c r="AM99" s="79" t="s">
        <v>2035</v>
      </c>
      <c r="AN99" s="79" t="b">
        <v>0</v>
      </c>
      <c r="AO99" s="85" t="s">
        <v>1644</v>
      </c>
      <c r="AP99" s="79" t="s">
        <v>176</v>
      </c>
      <c r="AQ99" s="79">
        <v>0</v>
      </c>
      <c r="AR99" s="79">
        <v>0</v>
      </c>
      <c r="AS99" s="79"/>
      <c r="AT99" s="79"/>
      <c r="AU99" s="79"/>
      <c r="AV99" s="79"/>
      <c r="AW99" s="79"/>
      <c r="AX99" s="79"/>
      <c r="AY99" s="79"/>
      <c r="AZ99" s="79"/>
      <c r="BA99">
        <v>1</v>
      </c>
      <c r="BB99" s="78" t="str">
        <f>REPLACE(INDEX(GroupVertices[Group],MATCH(Edges25[[#This Row],[Vertex 1]],GroupVertices[Vertex],0)),1,1,"")</f>
        <v>21</v>
      </c>
      <c r="BC99" s="78" t="str">
        <f>REPLACE(INDEX(GroupVertices[Group],MATCH(Edges25[[#This Row],[Vertex 2]],GroupVertices[Vertex],0)),1,1,"")</f>
        <v>21</v>
      </c>
      <c r="BD99" s="48"/>
      <c r="BE99" s="49"/>
      <c r="BF99" s="48"/>
      <c r="BG99" s="49"/>
      <c r="BH99" s="48"/>
      <c r="BI99" s="49"/>
      <c r="BJ99" s="48"/>
      <c r="BK99" s="49"/>
      <c r="BL99" s="48"/>
    </row>
    <row r="100" spans="1:64" ht="15">
      <c r="A100" s="64" t="s">
        <v>304</v>
      </c>
      <c r="B100" s="64" t="s">
        <v>308</v>
      </c>
      <c r="C100" s="65"/>
      <c r="D100" s="66"/>
      <c r="E100" s="67"/>
      <c r="F100" s="68"/>
      <c r="G100" s="65"/>
      <c r="H100" s="69"/>
      <c r="I100" s="70"/>
      <c r="J100" s="70"/>
      <c r="K100" s="34" t="s">
        <v>65</v>
      </c>
      <c r="L100" s="77">
        <v>156</v>
      </c>
      <c r="M100" s="77"/>
      <c r="N100" s="72"/>
      <c r="O100" s="79" t="s">
        <v>591</v>
      </c>
      <c r="P100" s="81">
        <v>43748.201944444445</v>
      </c>
      <c r="Q100" s="79" t="s">
        <v>676</v>
      </c>
      <c r="R100" s="79"/>
      <c r="S100" s="79"/>
      <c r="T100" s="79"/>
      <c r="U100" s="79"/>
      <c r="V100" s="82" t="s">
        <v>1115</v>
      </c>
      <c r="W100" s="81">
        <v>43748.201944444445</v>
      </c>
      <c r="X100" s="82" t="s">
        <v>1330</v>
      </c>
      <c r="Y100" s="79"/>
      <c r="Z100" s="79"/>
      <c r="AA100" s="85" t="s">
        <v>1646</v>
      </c>
      <c r="AB100" s="79"/>
      <c r="AC100" s="79" t="b">
        <v>0</v>
      </c>
      <c r="AD100" s="79">
        <v>0</v>
      </c>
      <c r="AE100" s="85" t="s">
        <v>1939</v>
      </c>
      <c r="AF100" s="79" t="b">
        <v>0</v>
      </c>
      <c r="AG100" s="79" t="s">
        <v>2023</v>
      </c>
      <c r="AH100" s="79"/>
      <c r="AI100" s="85" t="s">
        <v>1939</v>
      </c>
      <c r="AJ100" s="79" t="b">
        <v>0</v>
      </c>
      <c r="AK100" s="79">
        <v>2</v>
      </c>
      <c r="AL100" s="85" t="s">
        <v>1650</v>
      </c>
      <c r="AM100" s="79" t="s">
        <v>2037</v>
      </c>
      <c r="AN100" s="79" t="b">
        <v>0</v>
      </c>
      <c r="AO100" s="85" t="s">
        <v>1650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8</v>
      </c>
      <c r="BC100" s="78" t="str">
        <f>REPLACE(INDEX(GroupVertices[Group],MATCH(Edges25[[#This Row],[Vertex 2]],GroupVertices[Vertex],0)),1,1,"")</f>
        <v>8</v>
      </c>
      <c r="BD100" s="48">
        <v>0</v>
      </c>
      <c r="BE100" s="49">
        <v>0</v>
      </c>
      <c r="BF100" s="48">
        <v>0</v>
      </c>
      <c r="BG100" s="49">
        <v>0</v>
      </c>
      <c r="BH100" s="48">
        <v>0</v>
      </c>
      <c r="BI100" s="49">
        <v>0</v>
      </c>
      <c r="BJ100" s="48">
        <v>11</v>
      </c>
      <c r="BK100" s="49">
        <v>100</v>
      </c>
      <c r="BL100" s="48">
        <v>11</v>
      </c>
    </row>
    <row r="101" spans="1:64" ht="15">
      <c r="A101" s="64" t="s">
        <v>305</v>
      </c>
      <c r="B101" s="64" t="s">
        <v>306</v>
      </c>
      <c r="C101" s="65"/>
      <c r="D101" s="66"/>
      <c r="E101" s="67"/>
      <c r="F101" s="68"/>
      <c r="G101" s="65"/>
      <c r="H101" s="69"/>
      <c r="I101" s="70"/>
      <c r="J101" s="70"/>
      <c r="K101" s="34" t="s">
        <v>65</v>
      </c>
      <c r="L101" s="77">
        <v>157</v>
      </c>
      <c r="M101" s="77"/>
      <c r="N101" s="72"/>
      <c r="O101" s="79" t="s">
        <v>591</v>
      </c>
      <c r="P101" s="81">
        <v>43748.364537037036</v>
      </c>
      <c r="Q101" s="79" t="s">
        <v>679</v>
      </c>
      <c r="R101" s="82" t="s">
        <v>873</v>
      </c>
      <c r="S101" s="79" t="s">
        <v>925</v>
      </c>
      <c r="T101" s="79"/>
      <c r="U101" s="79"/>
      <c r="V101" s="82" t="s">
        <v>1116</v>
      </c>
      <c r="W101" s="81">
        <v>43748.364537037036</v>
      </c>
      <c r="X101" s="82" t="s">
        <v>1331</v>
      </c>
      <c r="Y101" s="79"/>
      <c r="Z101" s="79"/>
      <c r="AA101" s="85" t="s">
        <v>1647</v>
      </c>
      <c r="AB101" s="79"/>
      <c r="AC101" s="79" t="b">
        <v>0</v>
      </c>
      <c r="AD101" s="79">
        <v>0</v>
      </c>
      <c r="AE101" s="85" t="s">
        <v>1939</v>
      </c>
      <c r="AF101" s="79" t="b">
        <v>0</v>
      </c>
      <c r="AG101" s="79" t="s">
        <v>2023</v>
      </c>
      <c r="AH101" s="79"/>
      <c r="AI101" s="85" t="s">
        <v>1939</v>
      </c>
      <c r="AJ101" s="79" t="b">
        <v>0</v>
      </c>
      <c r="AK101" s="79">
        <v>2</v>
      </c>
      <c r="AL101" s="85" t="s">
        <v>1648</v>
      </c>
      <c r="AM101" s="79" t="s">
        <v>2037</v>
      </c>
      <c r="AN101" s="79" t="b">
        <v>0</v>
      </c>
      <c r="AO101" s="85" t="s">
        <v>1648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8</v>
      </c>
      <c r="BC101" s="78" t="str">
        <f>REPLACE(INDEX(GroupVertices[Group],MATCH(Edges25[[#This Row],[Vertex 2]],GroupVertices[Vertex],0)),1,1,"")</f>
        <v>8</v>
      </c>
      <c r="BD101" s="48">
        <v>0</v>
      </c>
      <c r="BE101" s="49">
        <v>0</v>
      </c>
      <c r="BF101" s="48">
        <v>0</v>
      </c>
      <c r="BG101" s="49">
        <v>0</v>
      </c>
      <c r="BH101" s="48">
        <v>0</v>
      </c>
      <c r="BI101" s="49">
        <v>0</v>
      </c>
      <c r="BJ101" s="48">
        <v>9</v>
      </c>
      <c r="BK101" s="49">
        <v>100</v>
      </c>
      <c r="BL101" s="48">
        <v>9</v>
      </c>
    </row>
    <row r="102" spans="1:64" ht="15">
      <c r="A102" s="64" t="s">
        <v>306</v>
      </c>
      <c r="B102" s="64" t="s">
        <v>306</v>
      </c>
      <c r="C102" s="65"/>
      <c r="D102" s="66"/>
      <c r="E102" s="67"/>
      <c r="F102" s="68"/>
      <c r="G102" s="65"/>
      <c r="H102" s="69"/>
      <c r="I102" s="70"/>
      <c r="J102" s="70"/>
      <c r="K102" s="34" t="s">
        <v>65</v>
      </c>
      <c r="L102" s="77">
        <v>158</v>
      </c>
      <c r="M102" s="77"/>
      <c r="N102" s="72"/>
      <c r="O102" s="79" t="s">
        <v>176</v>
      </c>
      <c r="P102" s="81">
        <v>43748.298113425924</v>
      </c>
      <c r="Q102" s="79" t="s">
        <v>680</v>
      </c>
      <c r="R102" s="82" t="s">
        <v>873</v>
      </c>
      <c r="S102" s="79" t="s">
        <v>925</v>
      </c>
      <c r="T102" s="79"/>
      <c r="U102" s="79"/>
      <c r="V102" s="82" t="s">
        <v>1117</v>
      </c>
      <c r="W102" s="81">
        <v>43748.298113425924</v>
      </c>
      <c r="X102" s="82" t="s">
        <v>1332</v>
      </c>
      <c r="Y102" s="79"/>
      <c r="Z102" s="79"/>
      <c r="AA102" s="85" t="s">
        <v>1648</v>
      </c>
      <c r="AB102" s="79"/>
      <c r="AC102" s="79" t="b">
        <v>0</v>
      </c>
      <c r="AD102" s="79">
        <v>4</v>
      </c>
      <c r="AE102" s="85" t="s">
        <v>1939</v>
      </c>
      <c r="AF102" s="79" t="b">
        <v>0</v>
      </c>
      <c r="AG102" s="79" t="s">
        <v>2023</v>
      </c>
      <c r="AH102" s="79"/>
      <c r="AI102" s="85" t="s">
        <v>1939</v>
      </c>
      <c r="AJ102" s="79" t="b">
        <v>0</v>
      </c>
      <c r="AK102" s="79">
        <v>2</v>
      </c>
      <c r="AL102" s="85" t="s">
        <v>1939</v>
      </c>
      <c r="AM102" s="79" t="s">
        <v>2037</v>
      </c>
      <c r="AN102" s="79" t="b">
        <v>0</v>
      </c>
      <c r="AO102" s="85" t="s">
        <v>1648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8</v>
      </c>
      <c r="BC102" s="78" t="str">
        <f>REPLACE(INDEX(GroupVertices[Group],MATCH(Edges25[[#This Row],[Vertex 2]],GroupVertices[Vertex],0)),1,1,"")</f>
        <v>8</v>
      </c>
      <c r="BD102" s="48">
        <v>0</v>
      </c>
      <c r="BE102" s="49">
        <v>0</v>
      </c>
      <c r="BF102" s="48">
        <v>0</v>
      </c>
      <c r="BG102" s="49">
        <v>0</v>
      </c>
      <c r="BH102" s="48">
        <v>0</v>
      </c>
      <c r="BI102" s="49">
        <v>0</v>
      </c>
      <c r="BJ102" s="48">
        <v>7</v>
      </c>
      <c r="BK102" s="49">
        <v>100</v>
      </c>
      <c r="BL102" s="48">
        <v>7</v>
      </c>
    </row>
    <row r="103" spans="1:64" ht="15">
      <c r="A103" s="64" t="s">
        <v>307</v>
      </c>
      <c r="B103" s="64" t="s">
        <v>306</v>
      </c>
      <c r="C103" s="65"/>
      <c r="D103" s="66"/>
      <c r="E103" s="67"/>
      <c r="F103" s="68"/>
      <c r="G103" s="65"/>
      <c r="H103" s="69"/>
      <c r="I103" s="70"/>
      <c r="J103" s="70"/>
      <c r="K103" s="34" t="s">
        <v>65</v>
      </c>
      <c r="L103" s="77">
        <v>159</v>
      </c>
      <c r="M103" s="77"/>
      <c r="N103" s="72"/>
      <c r="O103" s="79" t="s">
        <v>591</v>
      </c>
      <c r="P103" s="81">
        <v>43748.36829861111</v>
      </c>
      <c r="Q103" s="79" t="s">
        <v>679</v>
      </c>
      <c r="R103" s="82" t="s">
        <v>873</v>
      </c>
      <c r="S103" s="79" t="s">
        <v>925</v>
      </c>
      <c r="T103" s="79"/>
      <c r="U103" s="79"/>
      <c r="V103" s="82" t="s">
        <v>1118</v>
      </c>
      <c r="W103" s="81">
        <v>43748.36829861111</v>
      </c>
      <c r="X103" s="82" t="s">
        <v>1333</v>
      </c>
      <c r="Y103" s="79"/>
      <c r="Z103" s="79"/>
      <c r="AA103" s="85" t="s">
        <v>1649</v>
      </c>
      <c r="AB103" s="79"/>
      <c r="AC103" s="79" t="b">
        <v>0</v>
      </c>
      <c r="AD103" s="79">
        <v>0</v>
      </c>
      <c r="AE103" s="85" t="s">
        <v>1939</v>
      </c>
      <c r="AF103" s="79" t="b">
        <v>0</v>
      </c>
      <c r="AG103" s="79" t="s">
        <v>2023</v>
      </c>
      <c r="AH103" s="79"/>
      <c r="AI103" s="85" t="s">
        <v>1939</v>
      </c>
      <c r="AJ103" s="79" t="b">
        <v>0</v>
      </c>
      <c r="AK103" s="79">
        <v>2</v>
      </c>
      <c r="AL103" s="85" t="s">
        <v>1648</v>
      </c>
      <c r="AM103" s="79" t="s">
        <v>2037</v>
      </c>
      <c r="AN103" s="79" t="b">
        <v>0</v>
      </c>
      <c r="AO103" s="85" t="s">
        <v>1648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8</v>
      </c>
      <c r="BC103" s="78" t="str">
        <f>REPLACE(INDEX(GroupVertices[Group],MATCH(Edges25[[#This Row],[Vertex 2]],GroupVertices[Vertex],0)),1,1,"")</f>
        <v>8</v>
      </c>
      <c r="BD103" s="48">
        <v>0</v>
      </c>
      <c r="BE103" s="49">
        <v>0</v>
      </c>
      <c r="BF103" s="48">
        <v>0</v>
      </c>
      <c r="BG103" s="49">
        <v>0</v>
      </c>
      <c r="BH103" s="48">
        <v>0</v>
      </c>
      <c r="BI103" s="49">
        <v>0</v>
      </c>
      <c r="BJ103" s="48">
        <v>9</v>
      </c>
      <c r="BK103" s="49">
        <v>100</v>
      </c>
      <c r="BL103" s="48">
        <v>9</v>
      </c>
    </row>
    <row r="104" spans="1:64" ht="15">
      <c r="A104" s="64" t="s">
        <v>308</v>
      </c>
      <c r="B104" s="64" t="s">
        <v>308</v>
      </c>
      <c r="C104" s="65"/>
      <c r="D104" s="66"/>
      <c r="E104" s="67"/>
      <c r="F104" s="68"/>
      <c r="G104" s="65"/>
      <c r="H104" s="69"/>
      <c r="I104" s="70"/>
      <c r="J104" s="70"/>
      <c r="K104" s="34" t="s">
        <v>65</v>
      </c>
      <c r="L104" s="77">
        <v>160</v>
      </c>
      <c r="M104" s="77"/>
      <c r="N104" s="72"/>
      <c r="O104" s="79" t="s">
        <v>176</v>
      </c>
      <c r="P104" s="81">
        <v>43748.0952662037</v>
      </c>
      <c r="Q104" s="79" t="s">
        <v>681</v>
      </c>
      <c r="R104" s="82" t="s">
        <v>874</v>
      </c>
      <c r="S104" s="79" t="s">
        <v>925</v>
      </c>
      <c r="T104" s="79"/>
      <c r="U104" s="79"/>
      <c r="V104" s="82" t="s">
        <v>1119</v>
      </c>
      <c r="W104" s="81">
        <v>43748.0952662037</v>
      </c>
      <c r="X104" s="82" t="s">
        <v>1334</v>
      </c>
      <c r="Y104" s="79"/>
      <c r="Z104" s="79"/>
      <c r="AA104" s="85" t="s">
        <v>1650</v>
      </c>
      <c r="AB104" s="79"/>
      <c r="AC104" s="79" t="b">
        <v>0</v>
      </c>
      <c r="AD104" s="79">
        <v>5</v>
      </c>
      <c r="AE104" s="85" t="s">
        <v>1939</v>
      </c>
      <c r="AF104" s="79" t="b">
        <v>0</v>
      </c>
      <c r="AG104" s="79" t="s">
        <v>2023</v>
      </c>
      <c r="AH104" s="79"/>
      <c r="AI104" s="85" t="s">
        <v>1939</v>
      </c>
      <c r="AJ104" s="79" t="b">
        <v>0</v>
      </c>
      <c r="AK104" s="79">
        <v>2</v>
      </c>
      <c r="AL104" s="85" t="s">
        <v>1939</v>
      </c>
      <c r="AM104" s="79" t="s">
        <v>2037</v>
      </c>
      <c r="AN104" s="79" t="b">
        <v>0</v>
      </c>
      <c r="AO104" s="85" t="s">
        <v>1650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10</v>
      </c>
      <c r="BK104" s="49">
        <v>100</v>
      </c>
      <c r="BL104" s="48">
        <v>10</v>
      </c>
    </row>
    <row r="105" spans="1:64" ht="15">
      <c r="A105" s="64" t="s">
        <v>307</v>
      </c>
      <c r="B105" s="64" t="s">
        <v>308</v>
      </c>
      <c r="C105" s="65"/>
      <c r="D105" s="66"/>
      <c r="E105" s="67"/>
      <c r="F105" s="68"/>
      <c r="G105" s="65"/>
      <c r="H105" s="69"/>
      <c r="I105" s="70"/>
      <c r="J105" s="70"/>
      <c r="K105" s="34" t="s">
        <v>65</v>
      </c>
      <c r="L105" s="77">
        <v>161</v>
      </c>
      <c r="M105" s="77"/>
      <c r="N105" s="72"/>
      <c r="O105" s="79" t="s">
        <v>591</v>
      </c>
      <c r="P105" s="81">
        <v>43748.36908564815</v>
      </c>
      <c r="Q105" s="79" t="s">
        <v>676</v>
      </c>
      <c r="R105" s="79"/>
      <c r="S105" s="79"/>
      <c r="T105" s="79"/>
      <c r="U105" s="79"/>
      <c r="V105" s="82" t="s">
        <v>1118</v>
      </c>
      <c r="W105" s="81">
        <v>43748.36908564815</v>
      </c>
      <c r="X105" s="82" t="s">
        <v>1335</v>
      </c>
      <c r="Y105" s="79"/>
      <c r="Z105" s="79"/>
      <c r="AA105" s="85" t="s">
        <v>1651</v>
      </c>
      <c r="AB105" s="79"/>
      <c r="AC105" s="79" t="b">
        <v>0</v>
      </c>
      <c r="AD105" s="79">
        <v>0</v>
      </c>
      <c r="AE105" s="85" t="s">
        <v>1939</v>
      </c>
      <c r="AF105" s="79" t="b">
        <v>0</v>
      </c>
      <c r="AG105" s="79" t="s">
        <v>2023</v>
      </c>
      <c r="AH105" s="79"/>
      <c r="AI105" s="85" t="s">
        <v>1939</v>
      </c>
      <c r="AJ105" s="79" t="b">
        <v>0</v>
      </c>
      <c r="AK105" s="79">
        <v>4</v>
      </c>
      <c r="AL105" s="85" t="s">
        <v>1650</v>
      </c>
      <c r="AM105" s="79" t="s">
        <v>2037</v>
      </c>
      <c r="AN105" s="79" t="b">
        <v>0</v>
      </c>
      <c r="AO105" s="85" t="s">
        <v>1650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8</v>
      </c>
      <c r="BC105" s="78" t="str">
        <f>REPLACE(INDEX(GroupVertices[Group],MATCH(Edges25[[#This Row],[Vertex 2]],GroupVertices[Vertex],0)),1,1,"")</f>
        <v>8</v>
      </c>
      <c r="BD105" s="48">
        <v>0</v>
      </c>
      <c r="BE105" s="49">
        <v>0</v>
      </c>
      <c r="BF105" s="48">
        <v>0</v>
      </c>
      <c r="BG105" s="49">
        <v>0</v>
      </c>
      <c r="BH105" s="48">
        <v>0</v>
      </c>
      <c r="BI105" s="49">
        <v>0</v>
      </c>
      <c r="BJ105" s="48">
        <v>11</v>
      </c>
      <c r="BK105" s="49">
        <v>100</v>
      </c>
      <c r="BL105" s="48">
        <v>11</v>
      </c>
    </row>
    <row r="106" spans="1:64" ht="15">
      <c r="A106" s="64" t="s">
        <v>307</v>
      </c>
      <c r="B106" s="64" t="s">
        <v>307</v>
      </c>
      <c r="C106" s="65"/>
      <c r="D106" s="66"/>
      <c r="E106" s="67"/>
      <c r="F106" s="68"/>
      <c r="G106" s="65"/>
      <c r="H106" s="69"/>
      <c r="I106" s="70"/>
      <c r="J106" s="70"/>
      <c r="K106" s="34" t="s">
        <v>65</v>
      </c>
      <c r="L106" s="77">
        <v>162</v>
      </c>
      <c r="M106" s="77"/>
      <c r="N106" s="72"/>
      <c r="O106" s="79" t="s">
        <v>176</v>
      </c>
      <c r="P106" s="81">
        <v>43747.163460648146</v>
      </c>
      <c r="Q106" s="79" t="s">
        <v>682</v>
      </c>
      <c r="R106" s="82" t="s">
        <v>874</v>
      </c>
      <c r="S106" s="79" t="s">
        <v>925</v>
      </c>
      <c r="T106" s="79"/>
      <c r="U106" s="79"/>
      <c r="V106" s="82" t="s">
        <v>1118</v>
      </c>
      <c r="W106" s="81">
        <v>43747.163460648146</v>
      </c>
      <c r="X106" s="82" t="s">
        <v>1336</v>
      </c>
      <c r="Y106" s="79"/>
      <c r="Z106" s="79"/>
      <c r="AA106" s="85" t="s">
        <v>1652</v>
      </c>
      <c r="AB106" s="79"/>
      <c r="AC106" s="79" t="b">
        <v>0</v>
      </c>
      <c r="AD106" s="79">
        <v>4</v>
      </c>
      <c r="AE106" s="85" t="s">
        <v>1939</v>
      </c>
      <c r="AF106" s="79" t="b">
        <v>0</v>
      </c>
      <c r="AG106" s="79" t="s">
        <v>2023</v>
      </c>
      <c r="AH106" s="79"/>
      <c r="AI106" s="85" t="s">
        <v>1939</v>
      </c>
      <c r="AJ106" s="79" t="b">
        <v>0</v>
      </c>
      <c r="AK106" s="79">
        <v>0</v>
      </c>
      <c r="AL106" s="85" t="s">
        <v>1939</v>
      </c>
      <c r="AM106" s="79" t="s">
        <v>2037</v>
      </c>
      <c r="AN106" s="79" t="b">
        <v>0</v>
      </c>
      <c r="AO106" s="85" t="s">
        <v>1652</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8</v>
      </c>
      <c r="BC106" s="78" t="str">
        <f>REPLACE(INDEX(GroupVertices[Group],MATCH(Edges25[[#This Row],[Vertex 2]],GroupVertices[Vertex],0)),1,1,"")</f>
        <v>8</v>
      </c>
      <c r="BD106" s="48">
        <v>0</v>
      </c>
      <c r="BE106" s="49">
        <v>0</v>
      </c>
      <c r="BF106" s="48">
        <v>0</v>
      </c>
      <c r="BG106" s="49">
        <v>0</v>
      </c>
      <c r="BH106" s="48">
        <v>0</v>
      </c>
      <c r="BI106" s="49">
        <v>0</v>
      </c>
      <c r="BJ106" s="48">
        <v>18</v>
      </c>
      <c r="BK106" s="49">
        <v>100</v>
      </c>
      <c r="BL106" s="48">
        <v>18</v>
      </c>
    </row>
    <row r="107" spans="1:64" ht="15">
      <c r="A107" s="64" t="s">
        <v>307</v>
      </c>
      <c r="B107" s="64" t="s">
        <v>307</v>
      </c>
      <c r="C107" s="65"/>
      <c r="D107" s="66"/>
      <c r="E107" s="67"/>
      <c r="F107" s="68"/>
      <c r="G107" s="65"/>
      <c r="H107" s="69"/>
      <c r="I107" s="70"/>
      <c r="J107" s="70"/>
      <c r="K107" s="34" t="s">
        <v>65</v>
      </c>
      <c r="L107" s="77">
        <v>163</v>
      </c>
      <c r="M107" s="77"/>
      <c r="N107" s="72"/>
      <c r="O107" s="79" t="s">
        <v>176</v>
      </c>
      <c r="P107" s="81">
        <v>43747.181921296295</v>
      </c>
      <c r="Q107" s="79" t="s">
        <v>683</v>
      </c>
      <c r="R107" s="82" t="s">
        <v>871</v>
      </c>
      <c r="S107" s="79" t="s">
        <v>925</v>
      </c>
      <c r="T107" s="79"/>
      <c r="U107" s="79"/>
      <c r="V107" s="82" t="s">
        <v>1118</v>
      </c>
      <c r="W107" s="81">
        <v>43747.181921296295</v>
      </c>
      <c r="X107" s="82" t="s">
        <v>1337</v>
      </c>
      <c r="Y107" s="79"/>
      <c r="Z107" s="79"/>
      <c r="AA107" s="85" t="s">
        <v>1653</v>
      </c>
      <c r="AB107" s="85" t="s">
        <v>1652</v>
      </c>
      <c r="AC107" s="79" t="b">
        <v>0</v>
      </c>
      <c r="AD107" s="79">
        <v>0</v>
      </c>
      <c r="AE107" s="85" t="s">
        <v>1973</v>
      </c>
      <c r="AF107" s="79" t="b">
        <v>0</v>
      </c>
      <c r="AG107" s="79" t="s">
        <v>2023</v>
      </c>
      <c r="AH107" s="79"/>
      <c r="AI107" s="85" t="s">
        <v>1939</v>
      </c>
      <c r="AJ107" s="79" t="b">
        <v>0</v>
      </c>
      <c r="AK107" s="79">
        <v>0</v>
      </c>
      <c r="AL107" s="85" t="s">
        <v>1939</v>
      </c>
      <c r="AM107" s="79" t="s">
        <v>2037</v>
      </c>
      <c r="AN107" s="79" t="b">
        <v>0</v>
      </c>
      <c r="AO107" s="85" t="s">
        <v>1652</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8</v>
      </c>
      <c r="BC107" s="78" t="str">
        <f>REPLACE(INDEX(GroupVertices[Group],MATCH(Edges25[[#This Row],[Vertex 2]],GroupVertices[Vertex],0)),1,1,"")</f>
        <v>8</v>
      </c>
      <c r="BD107" s="48">
        <v>0</v>
      </c>
      <c r="BE107" s="49">
        <v>0</v>
      </c>
      <c r="BF107" s="48">
        <v>0</v>
      </c>
      <c r="BG107" s="49">
        <v>0</v>
      </c>
      <c r="BH107" s="48">
        <v>0</v>
      </c>
      <c r="BI107" s="49">
        <v>0</v>
      </c>
      <c r="BJ107" s="48">
        <v>3</v>
      </c>
      <c r="BK107" s="49">
        <v>100</v>
      </c>
      <c r="BL107" s="48">
        <v>3</v>
      </c>
    </row>
    <row r="108" spans="1:64" ht="15">
      <c r="A108" s="64" t="s">
        <v>307</v>
      </c>
      <c r="B108" s="64" t="s">
        <v>307</v>
      </c>
      <c r="C108" s="65"/>
      <c r="D108" s="66"/>
      <c r="E108" s="67"/>
      <c r="F108" s="68"/>
      <c r="G108" s="65"/>
      <c r="H108" s="69"/>
      <c r="I108" s="70"/>
      <c r="J108" s="70"/>
      <c r="K108" s="34" t="s">
        <v>65</v>
      </c>
      <c r="L108" s="77">
        <v>164</v>
      </c>
      <c r="M108" s="77"/>
      <c r="N108" s="72"/>
      <c r="O108" s="79" t="s">
        <v>176</v>
      </c>
      <c r="P108" s="81">
        <v>43748.17215277778</v>
      </c>
      <c r="Q108" s="79" t="s">
        <v>664</v>
      </c>
      <c r="R108" s="79"/>
      <c r="S108" s="79"/>
      <c r="T108" s="79"/>
      <c r="U108" s="79"/>
      <c r="V108" s="82" t="s">
        <v>1118</v>
      </c>
      <c r="W108" s="81">
        <v>43748.17215277778</v>
      </c>
      <c r="X108" s="82" t="s">
        <v>1338</v>
      </c>
      <c r="Y108" s="79"/>
      <c r="Z108" s="79"/>
      <c r="AA108" s="85" t="s">
        <v>1654</v>
      </c>
      <c r="AB108" s="79"/>
      <c r="AC108" s="79" t="b">
        <v>0</v>
      </c>
      <c r="AD108" s="79">
        <v>0</v>
      </c>
      <c r="AE108" s="85" t="s">
        <v>1939</v>
      </c>
      <c r="AF108" s="79" t="b">
        <v>0</v>
      </c>
      <c r="AG108" s="79" t="s">
        <v>2023</v>
      </c>
      <c r="AH108" s="79"/>
      <c r="AI108" s="85" t="s">
        <v>1939</v>
      </c>
      <c r="AJ108" s="79" t="b">
        <v>0</v>
      </c>
      <c r="AK108" s="79">
        <v>4</v>
      </c>
      <c r="AL108" s="85" t="s">
        <v>1652</v>
      </c>
      <c r="AM108" s="79" t="s">
        <v>2037</v>
      </c>
      <c r="AN108" s="79" t="b">
        <v>0</v>
      </c>
      <c r="AO108" s="85" t="s">
        <v>1652</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8</v>
      </c>
      <c r="BC108" s="78" t="str">
        <f>REPLACE(INDEX(GroupVertices[Group],MATCH(Edges25[[#This Row],[Vertex 2]],GroupVertices[Vertex],0)),1,1,"")</f>
        <v>8</v>
      </c>
      <c r="BD108" s="48">
        <v>0</v>
      </c>
      <c r="BE108" s="49">
        <v>0</v>
      </c>
      <c r="BF108" s="48">
        <v>0</v>
      </c>
      <c r="BG108" s="49">
        <v>0</v>
      </c>
      <c r="BH108" s="48">
        <v>0</v>
      </c>
      <c r="BI108" s="49">
        <v>0</v>
      </c>
      <c r="BJ108" s="48">
        <v>18</v>
      </c>
      <c r="BK108" s="49">
        <v>100</v>
      </c>
      <c r="BL108" s="48">
        <v>18</v>
      </c>
    </row>
    <row r="109" spans="1:64" ht="15">
      <c r="A109" s="64" t="s">
        <v>309</v>
      </c>
      <c r="B109" s="64" t="s">
        <v>309</v>
      </c>
      <c r="C109" s="65"/>
      <c r="D109" s="66"/>
      <c r="E109" s="67"/>
      <c r="F109" s="68"/>
      <c r="G109" s="65"/>
      <c r="H109" s="69"/>
      <c r="I109" s="70"/>
      <c r="J109" s="70"/>
      <c r="K109" s="34" t="s">
        <v>65</v>
      </c>
      <c r="L109" s="77">
        <v>165</v>
      </c>
      <c r="M109" s="77"/>
      <c r="N109" s="72"/>
      <c r="O109" s="79" t="s">
        <v>176</v>
      </c>
      <c r="P109" s="81">
        <v>43748.55032407407</v>
      </c>
      <c r="Q109" s="79" t="s">
        <v>684</v>
      </c>
      <c r="R109" s="79"/>
      <c r="S109" s="79"/>
      <c r="T109" s="79"/>
      <c r="U109" s="79"/>
      <c r="V109" s="82" t="s">
        <v>1120</v>
      </c>
      <c r="W109" s="81">
        <v>43748.55032407407</v>
      </c>
      <c r="X109" s="82" t="s">
        <v>1339</v>
      </c>
      <c r="Y109" s="79"/>
      <c r="Z109" s="79"/>
      <c r="AA109" s="85" t="s">
        <v>1655</v>
      </c>
      <c r="AB109" s="79"/>
      <c r="AC109" s="79" t="b">
        <v>0</v>
      </c>
      <c r="AD109" s="79">
        <v>0</v>
      </c>
      <c r="AE109" s="85" t="s">
        <v>1939</v>
      </c>
      <c r="AF109" s="79" t="b">
        <v>0</v>
      </c>
      <c r="AG109" s="79" t="s">
        <v>2023</v>
      </c>
      <c r="AH109" s="79"/>
      <c r="AI109" s="85" t="s">
        <v>1939</v>
      </c>
      <c r="AJ109" s="79" t="b">
        <v>0</v>
      </c>
      <c r="AK109" s="79">
        <v>0</v>
      </c>
      <c r="AL109" s="85" t="s">
        <v>1939</v>
      </c>
      <c r="AM109" s="79" t="s">
        <v>2038</v>
      </c>
      <c r="AN109" s="79" t="b">
        <v>0</v>
      </c>
      <c r="AO109" s="85" t="s">
        <v>1655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v>
      </c>
      <c r="BK109" s="49">
        <v>100</v>
      </c>
      <c r="BL109" s="48">
        <v>1</v>
      </c>
    </row>
    <row r="110" spans="1:64" ht="15">
      <c r="A110" s="64" t="s">
        <v>310</v>
      </c>
      <c r="B110" s="64" t="s">
        <v>310</v>
      </c>
      <c r="C110" s="65"/>
      <c r="D110" s="66"/>
      <c r="E110" s="67"/>
      <c r="F110" s="68"/>
      <c r="G110" s="65"/>
      <c r="H110" s="69"/>
      <c r="I110" s="70"/>
      <c r="J110" s="70"/>
      <c r="K110" s="34" t="s">
        <v>65</v>
      </c>
      <c r="L110" s="77">
        <v>166</v>
      </c>
      <c r="M110" s="77"/>
      <c r="N110" s="72"/>
      <c r="O110" s="79" t="s">
        <v>176</v>
      </c>
      <c r="P110" s="81">
        <v>43747.60414351852</v>
      </c>
      <c r="Q110" s="79" t="s">
        <v>685</v>
      </c>
      <c r="R110" s="82" t="s">
        <v>875</v>
      </c>
      <c r="S110" s="79" t="s">
        <v>929</v>
      </c>
      <c r="T110" s="79" t="s">
        <v>960</v>
      </c>
      <c r="U110" s="79"/>
      <c r="V110" s="82" t="s">
        <v>1121</v>
      </c>
      <c r="W110" s="81">
        <v>43747.60414351852</v>
      </c>
      <c r="X110" s="82" t="s">
        <v>1340</v>
      </c>
      <c r="Y110" s="79"/>
      <c r="Z110" s="79"/>
      <c r="AA110" s="85" t="s">
        <v>1656</v>
      </c>
      <c r="AB110" s="79"/>
      <c r="AC110" s="79" t="b">
        <v>0</v>
      </c>
      <c r="AD110" s="79">
        <v>0</v>
      </c>
      <c r="AE110" s="85" t="s">
        <v>1939</v>
      </c>
      <c r="AF110" s="79" t="b">
        <v>0</v>
      </c>
      <c r="AG110" s="79" t="s">
        <v>2020</v>
      </c>
      <c r="AH110" s="79"/>
      <c r="AI110" s="85" t="s">
        <v>1939</v>
      </c>
      <c r="AJ110" s="79" t="b">
        <v>0</v>
      </c>
      <c r="AK110" s="79">
        <v>0</v>
      </c>
      <c r="AL110" s="85" t="s">
        <v>1939</v>
      </c>
      <c r="AM110" s="79" t="s">
        <v>2046</v>
      </c>
      <c r="AN110" s="79" t="b">
        <v>0</v>
      </c>
      <c r="AO110" s="85" t="s">
        <v>1656</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310</v>
      </c>
      <c r="B111" s="64" t="s">
        <v>310</v>
      </c>
      <c r="C111" s="65"/>
      <c r="D111" s="66"/>
      <c r="E111" s="67"/>
      <c r="F111" s="68"/>
      <c r="G111" s="65"/>
      <c r="H111" s="69"/>
      <c r="I111" s="70"/>
      <c r="J111" s="70"/>
      <c r="K111" s="34" t="s">
        <v>65</v>
      </c>
      <c r="L111" s="77">
        <v>167</v>
      </c>
      <c r="M111" s="77"/>
      <c r="N111" s="72"/>
      <c r="O111" s="79" t="s">
        <v>176</v>
      </c>
      <c r="P111" s="81">
        <v>43748.60810185185</v>
      </c>
      <c r="Q111" s="79" t="s">
        <v>686</v>
      </c>
      <c r="R111" s="82" t="s">
        <v>875</v>
      </c>
      <c r="S111" s="79" t="s">
        <v>929</v>
      </c>
      <c r="T111" s="79" t="s">
        <v>961</v>
      </c>
      <c r="U111" s="79"/>
      <c r="V111" s="82" t="s">
        <v>1121</v>
      </c>
      <c r="W111" s="81">
        <v>43748.60810185185</v>
      </c>
      <c r="X111" s="82" t="s">
        <v>1341</v>
      </c>
      <c r="Y111" s="79"/>
      <c r="Z111" s="79"/>
      <c r="AA111" s="85" t="s">
        <v>1657</v>
      </c>
      <c r="AB111" s="79"/>
      <c r="AC111" s="79" t="b">
        <v>0</v>
      </c>
      <c r="AD111" s="79">
        <v>0</v>
      </c>
      <c r="AE111" s="85" t="s">
        <v>1939</v>
      </c>
      <c r="AF111" s="79" t="b">
        <v>0</v>
      </c>
      <c r="AG111" s="79" t="s">
        <v>2020</v>
      </c>
      <c r="AH111" s="79"/>
      <c r="AI111" s="85" t="s">
        <v>1939</v>
      </c>
      <c r="AJ111" s="79" t="b">
        <v>0</v>
      </c>
      <c r="AK111" s="79">
        <v>0</v>
      </c>
      <c r="AL111" s="85" t="s">
        <v>1939</v>
      </c>
      <c r="AM111" s="79" t="s">
        <v>2046</v>
      </c>
      <c r="AN111" s="79" t="b">
        <v>0</v>
      </c>
      <c r="AO111" s="85" t="s">
        <v>1657</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v>
      </c>
      <c r="BC111" s="78" t="str">
        <f>REPLACE(INDEX(GroupVertices[Group],MATCH(Edges25[[#This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311</v>
      </c>
      <c r="B112" s="64" t="s">
        <v>500</v>
      </c>
      <c r="C112" s="65"/>
      <c r="D112" s="66"/>
      <c r="E112" s="67"/>
      <c r="F112" s="68"/>
      <c r="G112" s="65"/>
      <c r="H112" s="69"/>
      <c r="I112" s="70"/>
      <c r="J112" s="70"/>
      <c r="K112" s="34" t="s">
        <v>65</v>
      </c>
      <c r="L112" s="77">
        <v>168</v>
      </c>
      <c r="M112" s="77"/>
      <c r="N112" s="72"/>
      <c r="O112" s="79" t="s">
        <v>591</v>
      </c>
      <c r="P112" s="81">
        <v>43748.64743055555</v>
      </c>
      <c r="Q112" s="79" t="s">
        <v>687</v>
      </c>
      <c r="R112" s="79"/>
      <c r="S112" s="79"/>
      <c r="T112" s="79"/>
      <c r="U112" s="79"/>
      <c r="V112" s="82" t="s">
        <v>1122</v>
      </c>
      <c r="W112" s="81">
        <v>43748.64743055555</v>
      </c>
      <c r="X112" s="82" t="s">
        <v>1342</v>
      </c>
      <c r="Y112" s="79"/>
      <c r="Z112" s="79"/>
      <c r="AA112" s="85" t="s">
        <v>1658</v>
      </c>
      <c r="AB112" s="85" t="s">
        <v>1896</v>
      </c>
      <c r="AC112" s="79" t="b">
        <v>0</v>
      </c>
      <c r="AD112" s="79">
        <v>2</v>
      </c>
      <c r="AE112" s="85" t="s">
        <v>1974</v>
      </c>
      <c r="AF112" s="79" t="b">
        <v>0</v>
      </c>
      <c r="AG112" s="79" t="s">
        <v>2020</v>
      </c>
      <c r="AH112" s="79"/>
      <c r="AI112" s="85" t="s">
        <v>1939</v>
      </c>
      <c r="AJ112" s="79" t="b">
        <v>0</v>
      </c>
      <c r="AK112" s="79">
        <v>0</v>
      </c>
      <c r="AL112" s="85" t="s">
        <v>1939</v>
      </c>
      <c r="AM112" s="79" t="s">
        <v>2037</v>
      </c>
      <c r="AN112" s="79" t="b">
        <v>0</v>
      </c>
      <c r="AO112" s="85" t="s">
        <v>1896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12</v>
      </c>
      <c r="BC112" s="78" t="str">
        <f>REPLACE(INDEX(GroupVertices[Group],MATCH(Edges25[[#This Row],[Vertex 2]],GroupVertices[Vertex],0)),1,1,"")</f>
        <v>12</v>
      </c>
      <c r="BD112" s="48"/>
      <c r="BE112" s="49"/>
      <c r="BF112" s="48"/>
      <c r="BG112" s="49"/>
      <c r="BH112" s="48"/>
      <c r="BI112" s="49"/>
      <c r="BJ112" s="48"/>
      <c r="BK112" s="49"/>
      <c r="BL112" s="48"/>
    </row>
    <row r="113" spans="1:64" ht="15">
      <c r="A113" s="64" t="s">
        <v>312</v>
      </c>
      <c r="B113" s="64" t="s">
        <v>505</v>
      </c>
      <c r="C113" s="65"/>
      <c r="D113" s="66"/>
      <c r="E113" s="67"/>
      <c r="F113" s="68"/>
      <c r="G113" s="65"/>
      <c r="H113" s="69"/>
      <c r="I113" s="70"/>
      <c r="J113" s="70"/>
      <c r="K113" s="34" t="s">
        <v>65</v>
      </c>
      <c r="L113" s="77">
        <v>173</v>
      </c>
      <c r="M113" s="77"/>
      <c r="N113" s="72"/>
      <c r="O113" s="79" t="s">
        <v>592</v>
      </c>
      <c r="P113" s="81">
        <v>43748.64828703704</v>
      </c>
      <c r="Q113" s="79" t="s">
        <v>688</v>
      </c>
      <c r="R113" s="82" t="s">
        <v>876</v>
      </c>
      <c r="S113" s="79" t="s">
        <v>930</v>
      </c>
      <c r="T113" s="79"/>
      <c r="U113" s="79"/>
      <c r="V113" s="82" t="s">
        <v>1123</v>
      </c>
      <c r="W113" s="81">
        <v>43748.64828703704</v>
      </c>
      <c r="X113" s="82" t="s">
        <v>1343</v>
      </c>
      <c r="Y113" s="79"/>
      <c r="Z113" s="79"/>
      <c r="AA113" s="85" t="s">
        <v>1659</v>
      </c>
      <c r="AB113" s="85" t="s">
        <v>1897</v>
      </c>
      <c r="AC113" s="79" t="b">
        <v>0</v>
      </c>
      <c r="AD113" s="79">
        <v>0</v>
      </c>
      <c r="AE113" s="85" t="s">
        <v>1975</v>
      </c>
      <c r="AF113" s="79" t="b">
        <v>0</v>
      </c>
      <c r="AG113" s="79" t="s">
        <v>2026</v>
      </c>
      <c r="AH113" s="79"/>
      <c r="AI113" s="85" t="s">
        <v>1939</v>
      </c>
      <c r="AJ113" s="79" t="b">
        <v>0</v>
      </c>
      <c r="AK113" s="79">
        <v>0</v>
      </c>
      <c r="AL113" s="85" t="s">
        <v>1939</v>
      </c>
      <c r="AM113" s="79" t="s">
        <v>2035</v>
      </c>
      <c r="AN113" s="79" t="b">
        <v>0</v>
      </c>
      <c r="AO113" s="85" t="s">
        <v>1897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67</v>
      </c>
      <c r="BC113" s="78" t="str">
        <f>REPLACE(INDEX(GroupVertices[Group],MATCH(Edges25[[#This Row],[Vertex 2]],GroupVertices[Vertex],0)),1,1,"")</f>
        <v>67</v>
      </c>
      <c r="BD113" s="48">
        <v>0</v>
      </c>
      <c r="BE113" s="49">
        <v>0</v>
      </c>
      <c r="BF113" s="48">
        <v>0</v>
      </c>
      <c r="BG113" s="49">
        <v>0</v>
      </c>
      <c r="BH113" s="48">
        <v>0</v>
      </c>
      <c r="BI113" s="49">
        <v>0</v>
      </c>
      <c r="BJ113" s="48">
        <v>1</v>
      </c>
      <c r="BK113" s="49">
        <v>100</v>
      </c>
      <c r="BL113" s="48">
        <v>1</v>
      </c>
    </row>
    <row r="114" spans="1:64" ht="15">
      <c r="A114" s="64" t="s">
        <v>313</v>
      </c>
      <c r="B114" s="64" t="s">
        <v>313</v>
      </c>
      <c r="C114" s="65"/>
      <c r="D114" s="66"/>
      <c r="E114" s="67"/>
      <c r="F114" s="68"/>
      <c r="G114" s="65"/>
      <c r="H114" s="69"/>
      <c r="I114" s="70"/>
      <c r="J114" s="70"/>
      <c r="K114" s="34" t="s">
        <v>65</v>
      </c>
      <c r="L114" s="77">
        <v>174</v>
      </c>
      <c r="M114" s="77"/>
      <c r="N114" s="72"/>
      <c r="O114" s="79" t="s">
        <v>176</v>
      </c>
      <c r="P114" s="81">
        <v>43748.833333333336</v>
      </c>
      <c r="Q114" s="79" t="s">
        <v>689</v>
      </c>
      <c r="R114" s="82" t="s">
        <v>877</v>
      </c>
      <c r="S114" s="79" t="s">
        <v>930</v>
      </c>
      <c r="T114" s="79" t="s">
        <v>962</v>
      </c>
      <c r="U114" s="82" t="s">
        <v>995</v>
      </c>
      <c r="V114" s="82" t="s">
        <v>995</v>
      </c>
      <c r="W114" s="81">
        <v>43748.833333333336</v>
      </c>
      <c r="X114" s="82" t="s">
        <v>1344</v>
      </c>
      <c r="Y114" s="79"/>
      <c r="Z114" s="79"/>
      <c r="AA114" s="85" t="s">
        <v>1660</v>
      </c>
      <c r="AB114" s="79"/>
      <c r="AC114" s="79" t="b">
        <v>0</v>
      </c>
      <c r="AD114" s="79">
        <v>0</v>
      </c>
      <c r="AE114" s="85" t="s">
        <v>1939</v>
      </c>
      <c r="AF114" s="79" t="b">
        <v>0</v>
      </c>
      <c r="AG114" s="79" t="s">
        <v>2027</v>
      </c>
      <c r="AH114" s="79"/>
      <c r="AI114" s="85" t="s">
        <v>1939</v>
      </c>
      <c r="AJ114" s="79" t="b">
        <v>0</v>
      </c>
      <c r="AK114" s="79">
        <v>0</v>
      </c>
      <c r="AL114" s="85" t="s">
        <v>1939</v>
      </c>
      <c r="AM114" s="79" t="s">
        <v>2040</v>
      </c>
      <c r="AN114" s="79" t="b">
        <v>0</v>
      </c>
      <c r="AO114" s="85" t="s">
        <v>1660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12</v>
      </c>
      <c r="BK114" s="49">
        <v>100</v>
      </c>
      <c r="BL114" s="48">
        <v>12</v>
      </c>
    </row>
    <row r="115" spans="1:64" ht="15">
      <c r="A115" s="64" t="s">
        <v>314</v>
      </c>
      <c r="B115" s="64" t="s">
        <v>506</v>
      </c>
      <c r="C115" s="65"/>
      <c r="D115" s="66"/>
      <c r="E115" s="67"/>
      <c r="F115" s="68"/>
      <c r="G115" s="65"/>
      <c r="H115" s="69"/>
      <c r="I115" s="70"/>
      <c r="J115" s="70"/>
      <c r="K115" s="34" t="s">
        <v>65</v>
      </c>
      <c r="L115" s="77">
        <v>175</v>
      </c>
      <c r="M115" s="77"/>
      <c r="N115" s="72"/>
      <c r="O115" s="79" t="s">
        <v>591</v>
      </c>
      <c r="P115" s="81">
        <v>43748.83341435185</v>
      </c>
      <c r="Q115" s="79" t="s">
        <v>690</v>
      </c>
      <c r="R115" s="82" t="s">
        <v>878</v>
      </c>
      <c r="S115" s="79" t="s">
        <v>931</v>
      </c>
      <c r="T115" s="79" t="s">
        <v>963</v>
      </c>
      <c r="U115" s="79"/>
      <c r="V115" s="82" t="s">
        <v>1124</v>
      </c>
      <c r="W115" s="81">
        <v>43748.83341435185</v>
      </c>
      <c r="X115" s="82" t="s">
        <v>1345</v>
      </c>
      <c r="Y115" s="79"/>
      <c r="Z115" s="79"/>
      <c r="AA115" s="85" t="s">
        <v>1661</v>
      </c>
      <c r="AB115" s="79"/>
      <c r="AC115" s="79" t="b">
        <v>0</v>
      </c>
      <c r="AD115" s="79">
        <v>0</v>
      </c>
      <c r="AE115" s="85" t="s">
        <v>1939</v>
      </c>
      <c r="AF115" s="79" t="b">
        <v>0</v>
      </c>
      <c r="AG115" s="79" t="s">
        <v>2020</v>
      </c>
      <c r="AH115" s="79"/>
      <c r="AI115" s="85" t="s">
        <v>1939</v>
      </c>
      <c r="AJ115" s="79" t="b">
        <v>0</v>
      </c>
      <c r="AK115" s="79">
        <v>0</v>
      </c>
      <c r="AL115" s="85" t="s">
        <v>1939</v>
      </c>
      <c r="AM115" s="79" t="s">
        <v>2047</v>
      </c>
      <c r="AN115" s="79" t="b">
        <v>0</v>
      </c>
      <c r="AO115" s="85" t="s">
        <v>1661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66</v>
      </c>
      <c r="BC115" s="78" t="str">
        <f>REPLACE(INDEX(GroupVertices[Group],MATCH(Edges25[[#This Row],[Vertex 2]],GroupVertices[Vertex],0)),1,1,"")</f>
        <v>66</v>
      </c>
      <c r="BD115" s="48">
        <v>0</v>
      </c>
      <c r="BE115" s="49">
        <v>0</v>
      </c>
      <c r="BF115" s="48">
        <v>1</v>
      </c>
      <c r="BG115" s="49">
        <v>5</v>
      </c>
      <c r="BH115" s="48">
        <v>0</v>
      </c>
      <c r="BI115" s="49">
        <v>0</v>
      </c>
      <c r="BJ115" s="48">
        <v>19</v>
      </c>
      <c r="BK115" s="49">
        <v>95</v>
      </c>
      <c r="BL115" s="48">
        <v>20</v>
      </c>
    </row>
    <row r="116" spans="1:64" ht="15">
      <c r="A116" s="64" t="s">
        <v>315</v>
      </c>
      <c r="B116" s="64" t="s">
        <v>315</v>
      </c>
      <c r="C116" s="65"/>
      <c r="D116" s="66"/>
      <c r="E116" s="67"/>
      <c r="F116" s="68"/>
      <c r="G116" s="65"/>
      <c r="H116" s="69"/>
      <c r="I116" s="70"/>
      <c r="J116" s="70"/>
      <c r="K116" s="34" t="s">
        <v>65</v>
      </c>
      <c r="L116" s="77">
        <v>176</v>
      </c>
      <c r="M116" s="77"/>
      <c r="N116" s="72"/>
      <c r="O116" s="79" t="s">
        <v>176</v>
      </c>
      <c r="P116" s="81">
        <v>43744.905752314815</v>
      </c>
      <c r="Q116" s="79" t="s">
        <v>691</v>
      </c>
      <c r="R116" s="82" t="s">
        <v>879</v>
      </c>
      <c r="S116" s="79" t="s">
        <v>932</v>
      </c>
      <c r="T116" s="79"/>
      <c r="U116" s="79"/>
      <c r="V116" s="82" t="s">
        <v>1125</v>
      </c>
      <c r="W116" s="81">
        <v>43744.905752314815</v>
      </c>
      <c r="X116" s="82" t="s">
        <v>1346</v>
      </c>
      <c r="Y116" s="79"/>
      <c r="Z116" s="79"/>
      <c r="AA116" s="85" t="s">
        <v>1662</v>
      </c>
      <c r="AB116" s="79"/>
      <c r="AC116" s="79" t="b">
        <v>0</v>
      </c>
      <c r="AD116" s="79">
        <v>0</v>
      </c>
      <c r="AE116" s="85" t="s">
        <v>1939</v>
      </c>
      <c r="AF116" s="79" t="b">
        <v>0</v>
      </c>
      <c r="AG116" s="79" t="s">
        <v>2023</v>
      </c>
      <c r="AH116" s="79"/>
      <c r="AI116" s="85" t="s">
        <v>1939</v>
      </c>
      <c r="AJ116" s="79" t="b">
        <v>0</v>
      </c>
      <c r="AK116" s="79">
        <v>0</v>
      </c>
      <c r="AL116" s="85" t="s">
        <v>1939</v>
      </c>
      <c r="AM116" s="79" t="s">
        <v>2048</v>
      </c>
      <c r="AN116" s="79" t="b">
        <v>0</v>
      </c>
      <c r="AO116" s="85" t="s">
        <v>1662</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2</v>
      </c>
      <c r="BE116" s="49">
        <v>10</v>
      </c>
      <c r="BF116" s="48">
        <v>0</v>
      </c>
      <c r="BG116" s="49">
        <v>0</v>
      </c>
      <c r="BH116" s="48">
        <v>0</v>
      </c>
      <c r="BI116" s="49">
        <v>0</v>
      </c>
      <c r="BJ116" s="48">
        <v>18</v>
      </c>
      <c r="BK116" s="49">
        <v>90</v>
      </c>
      <c r="BL116" s="48">
        <v>20</v>
      </c>
    </row>
    <row r="117" spans="1:64" ht="15">
      <c r="A117" s="64" t="s">
        <v>315</v>
      </c>
      <c r="B117" s="64" t="s">
        <v>315</v>
      </c>
      <c r="C117" s="65"/>
      <c r="D117" s="66"/>
      <c r="E117" s="67"/>
      <c r="F117" s="68"/>
      <c r="G117" s="65"/>
      <c r="H117" s="69"/>
      <c r="I117" s="70"/>
      <c r="J117" s="70"/>
      <c r="K117" s="34" t="s">
        <v>65</v>
      </c>
      <c r="L117" s="77">
        <v>177</v>
      </c>
      <c r="M117" s="77"/>
      <c r="N117" s="72"/>
      <c r="O117" s="79" t="s">
        <v>176</v>
      </c>
      <c r="P117" s="81">
        <v>43748.90576388889</v>
      </c>
      <c r="Q117" s="79" t="s">
        <v>691</v>
      </c>
      <c r="R117" s="82" t="s">
        <v>879</v>
      </c>
      <c r="S117" s="79" t="s">
        <v>932</v>
      </c>
      <c r="T117" s="79"/>
      <c r="U117" s="79"/>
      <c r="V117" s="82" t="s">
        <v>1125</v>
      </c>
      <c r="W117" s="81">
        <v>43748.90576388889</v>
      </c>
      <c r="X117" s="82" t="s">
        <v>1347</v>
      </c>
      <c r="Y117" s="79"/>
      <c r="Z117" s="79"/>
      <c r="AA117" s="85" t="s">
        <v>1663</v>
      </c>
      <c r="AB117" s="79"/>
      <c r="AC117" s="79" t="b">
        <v>0</v>
      </c>
      <c r="AD117" s="79">
        <v>0</v>
      </c>
      <c r="AE117" s="85" t="s">
        <v>1939</v>
      </c>
      <c r="AF117" s="79" t="b">
        <v>0</v>
      </c>
      <c r="AG117" s="79" t="s">
        <v>2023</v>
      </c>
      <c r="AH117" s="79"/>
      <c r="AI117" s="85" t="s">
        <v>1939</v>
      </c>
      <c r="AJ117" s="79" t="b">
        <v>0</v>
      </c>
      <c r="AK117" s="79">
        <v>0</v>
      </c>
      <c r="AL117" s="85" t="s">
        <v>1939</v>
      </c>
      <c r="AM117" s="79" t="s">
        <v>2048</v>
      </c>
      <c r="AN117" s="79" t="b">
        <v>0</v>
      </c>
      <c r="AO117" s="85" t="s">
        <v>1663</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2</v>
      </c>
      <c r="BE117" s="49">
        <v>10</v>
      </c>
      <c r="BF117" s="48">
        <v>0</v>
      </c>
      <c r="BG117" s="49">
        <v>0</v>
      </c>
      <c r="BH117" s="48">
        <v>0</v>
      </c>
      <c r="BI117" s="49">
        <v>0</v>
      </c>
      <c r="BJ117" s="48">
        <v>18</v>
      </c>
      <c r="BK117" s="49">
        <v>90</v>
      </c>
      <c r="BL117" s="48">
        <v>20</v>
      </c>
    </row>
    <row r="118" spans="1:64" ht="15">
      <c r="A118" s="64" t="s">
        <v>316</v>
      </c>
      <c r="B118" s="64" t="s">
        <v>507</v>
      </c>
      <c r="C118" s="65"/>
      <c r="D118" s="66"/>
      <c r="E118" s="67"/>
      <c r="F118" s="68"/>
      <c r="G118" s="65"/>
      <c r="H118" s="69"/>
      <c r="I118" s="70"/>
      <c r="J118" s="70"/>
      <c r="K118" s="34" t="s">
        <v>65</v>
      </c>
      <c r="L118" s="77">
        <v>178</v>
      </c>
      <c r="M118" s="77"/>
      <c r="N118" s="72"/>
      <c r="O118" s="79" t="s">
        <v>592</v>
      </c>
      <c r="P118" s="81">
        <v>43749.14443287037</v>
      </c>
      <c r="Q118" s="79" t="s">
        <v>692</v>
      </c>
      <c r="R118" s="79"/>
      <c r="S118" s="79"/>
      <c r="T118" s="79"/>
      <c r="U118" s="79"/>
      <c r="V118" s="82" t="s">
        <v>1126</v>
      </c>
      <c r="W118" s="81">
        <v>43749.14443287037</v>
      </c>
      <c r="X118" s="82" t="s">
        <v>1348</v>
      </c>
      <c r="Y118" s="79"/>
      <c r="Z118" s="79"/>
      <c r="AA118" s="85" t="s">
        <v>1664</v>
      </c>
      <c r="AB118" s="85" t="s">
        <v>1898</v>
      </c>
      <c r="AC118" s="79" t="b">
        <v>0</v>
      </c>
      <c r="AD118" s="79">
        <v>0</v>
      </c>
      <c r="AE118" s="85" t="s">
        <v>1976</v>
      </c>
      <c r="AF118" s="79" t="b">
        <v>0</v>
      </c>
      <c r="AG118" s="79" t="s">
        <v>2020</v>
      </c>
      <c r="AH118" s="79"/>
      <c r="AI118" s="85" t="s">
        <v>1939</v>
      </c>
      <c r="AJ118" s="79" t="b">
        <v>0</v>
      </c>
      <c r="AK118" s="79">
        <v>0</v>
      </c>
      <c r="AL118" s="85" t="s">
        <v>1939</v>
      </c>
      <c r="AM118" s="79" t="s">
        <v>2038</v>
      </c>
      <c r="AN118" s="79" t="b">
        <v>0</v>
      </c>
      <c r="AO118" s="85" t="s">
        <v>1898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65</v>
      </c>
      <c r="BC118" s="78" t="str">
        <f>REPLACE(INDEX(GroupVertices[Group],MATCH(Edges25[[#This Row],[Vertex 2]],GroupVertices[Vertex],0)),1,1,"")</f>
        <v>65</v>
      </c>
      <c r="BD118" s="48">
        <v>0</v>
      </c>
      <c r="BE118" s="49">
        <v>0</v>
      </c>
      <c r="BF118" s="48">
        <v>0</v>
      </c>
      <c r="BG118" s="49">
        <v>0</v>
      </c>
      <c r="BH118" s="48">
        <v>0</v>
      </c>
      <c r="BI118" s="49">
        <v>0</v>
      </c>
      <c r="BJ118" s="48">
        <v>24</v>
      </c>
      <c r="BK118" s="49">
        <v>100</v>
      </c>
      <c r="BL118" s="48">
        <v>24</v>
      </c>
    </row>
    <row r="119" spans="1:64" ht="15">
      <c r="A119" s="64" t="s">
        <v>317</v>
      </c>
      <c r="B119" s="64" t="s">
        <v>508</v>
      </c>
      <c r="C119" s="65"/>
      <c r="D119" s="66"/>
      <c r="E119" s="67"/>
      <c r="F119" s="68"/>
      <c r="G119" s="65"/>
      <c r="H119" s="69"/>
      <c r="I119" s="70"/>
      <c r="J119" s="70"/>
      <c r="K119" s="34" t="s">
        <v>65</v>
      </c>
      <c r="L119" s="77">
        <v>179</v>
      </c>
      <c r="M119" s="77"/>
      <c r="N119" s="72"/>
      <c r="O119" s="79" t="s">
        <v>592</v>
      </c>
      <c r="P119" s="81">
        <v>43749.500127314815</v>
      </c>
      <c r="Q119" s="79" t="s">
        <v>693</v>
      </c>
      <c r="R119" s="79"/>
      <c r="S119" s="79"/>
      <c r="T119" s="79"/>
      <c r="U119" s="79"/>
      <c r="V119" s="82" t="s">
        <v>1127</v>
      </c>
      <c r="W119" s="81">
        <v>43749.500127314815</v>
      </c>
      <c r="X119" s="82" t="s">
        <v>1349</v>
      </c>
      <c r="Y119" s="79"/>
      <c r="Z119" s="79"/>
      <c r="AA119" s="85" t="s">
        <v>1665</v>
      </c>
      <c r="AB119" s="85" t="s">
        <v>1899</v>
      </c>
      <c r="AC119" s="79" t="b">
        <v>0</v>
      </c>
      <c r="AD119" s="79">
        <v>4</v>
      </c>
      <c r="AE119" s="85" t="s">
        <v>1977</v>
      </c>
      <c r="AF119" s="79" t="b">
        <v>0</v>
      </c>
      <c r="AG119" s="79" t="s">
        <v>2020</v>
      </c>
      <c r="AH119" s="79"/>
      <c r="AI119" s="85" t="s">
        <v>1939</v>
      </c>
      <c r="AJ119" s="79" t="b">
        <v>0</v>
      </c>
      <c r="AK119" s="79">
        <v>0</v>
      </c>
      <c r="AL119" s="85" t="s">
        <v>1939</v>
      </c>
      <c r="AM119" s="79" t="s">
        <v>2037</v>
      </c>
      <c r="AN119" s="79" t="b">
        <v>0</v>
      </c>
      <c r="AO119" s="85" t="s">
        <v>1899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64</v>
      </c>
      <c r="BC119" s="78" t="str">
        <f>REPLACE(INDEX(GroupVertices[Group],MATCH(Edges25[[#This Row],[Vertex 2]],GroupVertices[Vertex],0)),1,1,"")</f>
        <v>64</v>
      </c>
      <c r="BD119" s="48">
        <v>3</v>
      </c>
      <c r="BE119" s="49">
        <v>11.538461538461538</v>
      </c>
      <c r="BF119" s="48">
        <v>1</v>
      </c>
      <c r="BG119" s="49">
        <v>3.8461538461538463</v>
      </c>
      <c r="BH119" s="48">
        <v>0</v>
      </c>
      <c r="BI119" s="49">
        <v>0</v>
      </c>
      <c r="BJ119" s="48">
        <v>22</v>
      </c>
      <c r="BK119" s="49">
        <v>84.61538461538461</v>
      </c>
      <c r="BL119" s="48">
        <v>26</v>
      </c>
    </row>
    <row r="120" spans="1:64" ht="15">
      <c r="A120" s="64" t="s">
        <v>318</v>
      </c>
      <c r="B120" s="64" t="s">
        <v>318</v>
      </c>
      <c r="C120" s="65"/>
      <c r="D120" s="66"/>
      <c r="E120" s="67"/>
      <c r="F120" s="68"/>
      <c r="G120" s="65"/>
      <c r="H120" s="69"/>
      <c r="I120" s="70"/>
      <c r="J120" s="70"/>
      <c r="K120" s="34" t="s">
        <v>65</v>
      </c>
      <c r="L120" s="77">
        <v>180</v>
      </c>
      <c r="M120" s="77"/>
      <c r="N120" s="72"/>
      <c r="O120" s="79" t="s">
        <v>176</v>
      </c>
      <c r="P120" s="81">
        <v>43749.535474537035</v>
      </c>
      <c r="Q120" s="79" t="s">
        <v>694</v>
      </c>
      <c r="R120" s="79"/>
      <c r="S120" s="79"/>
      <c r="T120" s="79"/>
      <c r="U120" s="79"/>
      <c r="V120" s="82" t="s">
        <v>1128</v>
      </c>
      <c r="W120" s="81">
        <v>43749.535474537035</v>
      </c>
      <c r="X120" s="82" t="s">
        <v>1350</v>
      </c>
      <c r="Y120" s="79"/>
      <c r="Z120" s="79"/>
      <c r="AA120" s="85" t="s">
        <v>1666</v>
      </c>
      <c r="AB120" s="79"/>
      <c r="AC120" s="79" t="b">
        <v>0</v>
      </c>
      <c r="AD120" s="79">
        <v>0</v>
      </c>
      <c r="AE120" s="85" t="s">
        <v>1939</v>
      </c>
      <c r="AF120" s="79" t="b">
        <v>0</v>
      </c>
      <c r="AG120" s="79" t="s">
        <v>2020</v>
      </c>
      <c r="AH120" s="79"/>
      <c r="AI120" s="85" t="s">
        <v>1939</v>
      </c>
      <c r="AJ120" s="79" t="b">
        <v>0</v>
      </c>
      <c r="AK120" s="79">
        <v>0</v>
      </c>
      <c r="AL120" s="85" t="s">
        <v>1939</v>
      </c>
      <c r="AM120" s="79" t="s">
        <v>2037</v>
      </c>
      <c r="AN120" s="79" t="b">
        <v>0</v>
      </c>
      <c r="AO120" s="85" t="s">
        <v>1666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319</v>
      </c>
      <c r="B121" s="64" t="s">
        <v>509</v>
      </c>
      <c r="C121" s="65"/>
      <c r="D121" s="66"/>
      <c r="E121" s="67"/>
      <c r="F121" s="68"/>
      <c r="G121" s="65"/>
      <c r="H121" s="69"/>
      <c r="I121" s="70"/>
      <c r="J121" s="70"/>
      <c r="K121" s="34" t="s">
        <v>65</v>
      </c>
      <c r="L121" s="77">
        <v>181</v>
      </c>
      <c r="M121" s="77"/>
      <c r="N121" s="72"/>
      <c r="O121" s="79" t="s">
        <v>592</v>
      </c>
      <c r="P121" s="81">
        <v>43749.66971064815</v>
      </c>
      <c r="Q121" s="79" t="s">
        <v>695</v>
      </c>
      <c r="R121" s="79"/>
      <c r="S121" s="79"/>
      <c r="T121" s="79"/>
      <c r="U121" s="82" t="s">
        <v>996</v>
      </c>
      <c r="V121" s="82" t="s">
        <v>996</v>
      </c>
      <c r="W121" s="81">
        <v>43749.66971064815</v>
      </c>
      <c r="X121" s="82" t="s">
        <v>1351</v>
      </c>
      <c r="Y121" s="79"/>
      <c r="Z121" s="79"/>
      <c r="AA121" s="85" t="s">
        <v>1667</v>
      </c>
      <c r="AB121" s="85" t="s">
        <v>1900</v>
      </c>
      <c r="AC121" s="79" t="b">
        <v>0</v>
      </c>
      <c r="AD121" s="79">
        <v>1</v>
      </c>
      <c r="AE121" s="85" t="s">
        <v>1978</v>
      </c>
      <c r="AF121" s="79" t="b">
        <v>0</v>
      </c>
      <c r="AG121" s="79" t="s">
        <v>2020</v>
      </c>
      <c r="AH121" s="79"/>
      <c r="AI121" s="85" t="s">
        <v>1939</v>
      </c>
      <c r="AJ121" s="79" t="b">
        <v>0</v>
      </c>
      <c r="AK121" s="79">
        <v>0</v>
      </c>
      <c r="AL121" s="85" t="s">
        <v>1939</v>
      </c>
      <c r="AM121" s="79" t="s">
        <v>2037</v>
      </c>
      <c r="AN121" s="79" t="b">
        <v>0</v>
      </c>
      <c r="AO121" s="85" t="s">
        <v>1900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63</v>
      </c>
      <c r="BC121" s="78" t="str">
        <f>REPLACE(INDEX(GroupVertices[Group],MATCH(Edges25[[#This Row],[Vertex 2]],GroupVertices[Vertex],0)),1,1,"")</f>
        <v>63</v>
      </c>
      <c r="BD121" s="48">
        <v>5</v>
      </c>
      <c r="BE121" s="49">
        <v>8.928571428571429</v>
      </c>
      <c r="BF121" s="48">
        <v>6</v>
      </c>
      <c r="BG121" s="49">
        <v>10.714285714285714</v>
      </c>
      <c r="BH121" s="48">
        <v>0</v>
      </c>
      <c r="BI121" s="49">
        <v>0</v>
      </c>
      <c r="BJ121" s="48">
        <v>45</v>
      </c>
      <c r="BK121" s="49">
        <v>80.35714285714286</v>
      </c>
      <c r="BL121" s="48">
        <v>56</v>
      </c>
    </row>
    <row r="122" spans="1:64" ht="15">
      <c r="A122" s="64" t="s">
        <v>320</v>
      </c>
      <c r="B122" s="64" t="s">
        <v>510</v>
      </c>
      <c r="C122" s="65"/>
      <c r="D122" s="66"/>
      <c r="E122" s="67"/>
      <c r="F122" s="68"/>
      <c r="G122" s="65"/>
      <c r="H122" s="69"/>
      <c r="I122" s="70"/>
      <c r="J122" s="70"/>
      <c r="K122" s="34" t="s">
        <v>65</v>
      </c>
      <c r="L122" s="77">
        <v>182</v>
      </c>
      <c r="M122" s="77"/>
      <c r="N122" s="72"/>
      <c r="O122" s="79" t="s">
        <v>592</v>
      </c>
      <c r="P122" s="81">
        <v>43749.6827662037</v>
      </c>
      <c r="Q122" s="79" t="s">
        <v>696</v>
      </c>
      <c r="R122" s="79"/>
      <c r="S122" s="79"/>
      <c r="T122" s="79"/>
      <c r="U122" s="79"/>
      <c r="V122" s="82" t="s">
        <v>1129</v>
      </c>
      <c r="W122" s="81">
        <v>43749.6827662037</v>
      </c>
      <c r="X122" s="82" t="s">
        <v>1352</v>
      </c>
      <c r="Y122" s="79"/>
      <c r="Z122" s="79"/>
      <c r="AA122" s="85" t="s">
        <v>1668</v>
      </c>
      <c r="AB122" s="85" t="s">
        <v>1901</v>
      </c>
      <c r="AC122" s="79" t="b">
        <v>0</v>
      </c>
      <c r="AD122" s="79">
        <v>2</v>
      </c>
      <c r="AE122" s="85" t="s">
        <v>1979</v>
      </c>
      <c r="AF122" s="79" t="b">
        <v>0</v>
      </c>
      <c r="AG122" s="79" t="s">
        <v>2020</v>
      </c>
      <c r="AH122" s="79"/>
      <c r="AI122" s="85" t="s">
        <v>1939</v>
      </c>
      <c r="AJ122" s="79" t="b">
        <v>0</v>
      </c>
      <c r="AK122" s="79">
        <v>0</v>
      </c>
      <c r="AL122" s="85" t="s">
        <v>1939</v>
      </c>
      <c r="AM122" s="79" t="s">
        <v>2037</v>
      </c>
      <c r="AN122" s="79" t="b">
        <v>0</v>
      </c>
      <c r="AO122" s="85" t="s">
        <v>1901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62</v>
      </c>
      <c r="BC122" s="78" t="str">
        <f>REPLACE(INDEX(GroupVertices[Group],MATCH(Edges25[[#This Row],[Vertex 2]],GroupVertices[Vertex],0)),1,1,"")</f>
        <v>62</v>
      </c>
      <c r="BD122" s="48">
        <v>3</v>
      </c>
      <c r="BE122" s="49">
        <v>5.555555555555555</v>
      </c>
      <c r="BF122" s="48">
        <v>0</v>
      </c>
      <c r="BG122" s="49">
        <v>0</v>
      </c>
      <c r="BH122" s="48">
        <v>0</v>
      </c>
      <c r="BI122" s="49">
        <v>0</v>
      </c>
      <c r="BJ122" s="48">
        <v>51</v>
      </c>
      <c r="BK122" s="49">
        <v>94.44444444444444</v>
      </c>
      <c r="BL122" s="48">
        <v>54</v>
      </c>
    </row>
    <row r="123" spans="1:64" ht="15">
      <c r="A123" s="64" t="s">
        <v>321</v>
      </c>
      <c r="B123" s="64" t="s">
        <v>321</v>
      </c>
      <c r="C123" s="65"/>
      <c r="D123" s="66"/>
      <c r="E123" s="67"/>
      <c r="F123" s="68"/>
      <c r="G123" s="65"/>
      <c r="H123" s="69"/>
      <c r="I123" s="70"/>
      <c r="J123" s="70"/>
      <c r="K123" s="34" t="s">
        <v>65</v>
      </c>
      <c r="L123" s="77">
        <v>183</v>
      </c>
      <c r="M123" s="77"/>
      <c r="N123" s="72"/>
      <c r="O123" s="79" t="s">
        <v>176</v>
      </c>
      <c r="P123" s="81">
        <v>43749.7853125</v>
      </c>
      <c r="Q123" s="79" t="s">
        <v>697</v>
      </c>
      <c r="R123" s="79"/>
      <c r="S123" s="79"/>
      <c r="T123" s="79"/>
      <c r="U123" s="79"/>
      <c r="V123" s="82" t="s">
        <v>1130</v>
      </c>
      <c r="W123" s="81">
        <v>43749.7853125</v>
      </c>
      <c r="X123" s="82" t="s">
        <v>1353</v>
      </c>
      <c r="Y123" s="79"/>
      <c r="Z123" s="79"/>
      <c r="AA123" s="85" t="s">
        <v>1669</v>
      </c>
      <c r="AB123" s="79"/>
      <c r="AC123" s="79" t="b">
        <v>0</v>
      </c>
      <c r="AD123" s="79">
        <v>13</v>
      </c>
      <c r="AE123" s="85" t="s">
        <v>1939</v>
      </c>
      <c r="AF123" s="79" t="b">
        <v>0</v>
      </c>
      <c r="AG123" s="79" t="s">
        <v>2020</v>
      </c>
      <c r="AH123" s="79"/>
      <c r="AI123" s="85" t="s">
        <v>1939</v>
      </c>
      <c r="AJ123" s="79" t="b">
        <v>0</v>
      </c>
      <c r="AK123" s="79">
        <v>0</v>
      </c>
      <c r="AL123" s="85" t="s">
        <v>1939</v>
      </c>
      <c r="AM123" s="79" t="s">
        <v>2037</v>
      </c>
      <c r="AN123" s="79" t="b">
        <v>0</v>
      </c>
      <c r="AO123" s="85" t="s">
        <v>1669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2</v>
      </c>
      <c r="BE123" s="49">
        <v>13.333333333333334</v>
      </c>
      <c r="BF123" s="48">
        <v>0</v>
      </c>
      <c r="BG123" s="49">
        <v>0</v>
      </c>
      <c r="BH123" s="48">
        <v>0</v>
      </c>
      <c r="BI123" s="49">
        <v>0</v>
      </c>
      <c r="BJ123" s="48">
        <v>13</v>
      </c>
      <c r="BK123" s="49">
        <v>86.66666666666667</v>
      </c>
      <c r="BL123" s="48">
        <v>15</v>
      </c>
    </row>
    <row r="124" spans="1:64" ht="15">
      <c r="A124" s="64" t="s">
        <v>322</v>
      </c>
      <c r="B124" s="64" t="s">
        <v>511</v>
      </c>
      <c r="C124" s="65"/>
      <c r="D124" s="66"/>
      <c r="E124" s="67"/>
      <c r="F124" s="68"/>
      <c r="G124" s="65"/>
      <c r="H124" s="69"/>
      <c r="I124" s="70"/>
      <c r="J124" s="70"/>
      <c r="K124" s="34" t="s">
        <v>65</v>
      </c>
      <c r="L124" s="77">
        <v>184</v>
      </c>
      <c r="M124" s="77"/>
      <c r="N124" s="72"/>
      <c r="O124" s="79" t="s">
        <v>592</v>
      </c>
      <c r="P124" s="81">
        <v>43749.56791666667</v>
      </c>
      <c r="Q124" s="79" t="s">
        <v>698</v>
      </c>
      <c r="R124" s="79"/>
      <c r="S124" s="79"/>
      <c r="T124" s="79"/>
      <c r="U124" s="79"/>
      <c r="V124" s="82" t="s">
        <v>1131</v>
      </c>
      <c r="W124" s="81">
        <v>43749.56791666667</v>
      </c>
      <c r="X124" s="82" t="s">
        <v>1354</v>
      </c>
      <c r="Y124" s="79"/>
      <c r="Z124" s="79"/>
      <c r="AA124" s="85" t="s">
        <v>1670</v>
      </c>
      <c r="AB124" s="85" t="s">
        <v>1902</v>
      </c>
      <c r="AC124" s="79" t="b">
        <v>0</v>
      </c>
      <c r="AD124" s="79">
        <v>0</v>
      </c>
      <c r="AE124" s="85" t="s">
        <v>1980</v>
      </c>
      <c r="AF124" s="79" t="b">
        <v>0</v>
      </c>
      <c r="AG124" s="79" t="s">
        <v>2022</v>
      </c>
      <c r="AH124" s="79"/>
      <c r="AI124" s="85" t="s">
        <v>1939</v>
      </c>
      <c r="AJ124" s="79" t="b">
        <v>0</v>
      </c>
      <c r="AK124" s="79">
        <v>1</v>
      </c>
      <c r="AL124" s="85" t="s">
        <v>1939</v>
      </c>
      <c r="AM124" s="79" t="s">
        <v>2038</v>
      </c>
      <c r="AN124" s="79" t="b">
        <v>0</v>
      </c>
      <c r="AO124" s="85" t="s">
        <v>1902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32</v>
      </c>
      <c r="BC124" s="78" t="str">
        <f>REPLACE(INDEX(GroupVertices[Group],MATCH(Edges25[[#This Row],[Vertex 2]],GroupVertices[Vertex],0)),1,1,"")</f>
        <v>32</v>
      </c>
      <c r="BD124" s="48">
        <v>0</v>
      </c>
      <c r="BE124" s="49">
        <v>0</v>
      </c>
      <c r="BF124" s="48">
        <v>0</v>
      </c>
      <c r="BG124" s="49">
        <v>0</v>
      </c>
      <c r="BH124" s="48">
        <v>0</v>
      </c>
      <c r="BI124" s="49">
        <v>0</v>
      </c>
      <c r="BJ124" s="48">
        <v>28</v>
      </c>
      <c r="BK124" s="49">
        <v>100</v>
      </c>
      <c r="BL124" s="48">
        <v>28</v>
      </c>
    </row>
    <row r="125" spans="1:64" ht="15">
      <c r="A125" s="64" t="s">
        <v>323</v>
      </c>
      <c r="B125" s="64" t="s">
        <v>511</v>
      </c>
      <c r="C125" s="65"/>
      <c r="D125" s="66"/>
      <c r="E125" s="67"/>
      <c r="F125" s="68"/>
      <c r="G125" s="65"/>
      <c r="H125" s="69"/>
      <c r="I125" s="70"/>
      <c r="J125" s="70"/>
      <c r="K125" s="34" t="s">
        <v>65</v>
      </c>
      <c r="L125" s="77">
        <v>185</v>
      </c>
      <c r="M125" s="77"/>
      <c r="N125" s="72"/>
      <c r="O125" s="79" t="s">
        <v>591</v>
      </c>
      <c r="P125" s="81">
        <v>43749.82650462963</v>
      </c>
      <c r="Q125" s="79" t="s">
        <v>699</v>
      </c>
      <c r="R125" s="79"/>
      <c r="S125" s="79"/>
      <c r="T125" s="79"/>
      <c r="U125" s="79"/>
      <c r="V125" s="82" t="s">
        <v>1132</v>
      </c>
      <c r="W125" s="81">
        <v>43749.82650462963</v>
      </c>
      <c r="X125" s="82" t="s">
        <v>1355</v>
      </c>
      <c r="Y125" s="79"/>
      <c r="Z125" s="79"/>
      <c r="AA125" s="85" t="s">
        <v>1671</v>
      </c>
      <c r="AB125" s="79"/>
      <c r="AC125" s="79" t="b">
        <v>0</v>
      </c>
      <c r="AD125" s="79">
        <v>0</v>
      </c>
      <c r="AE125" s="85" t="s">
        <v>1939</v>
      </c>
      <c r="AF125" s="79" t="b">
        <v>0</v>
      </c>
      <c r="AG125" s="79" t="s">
        <v>2022</v>
      </c>
      <c r="AH125" s="79"/>
      <c r="AI125" s="85" t="s">
        <v>1939</v>
      </c>
      <c r="AJ125" s="79" t="b">
        <v>0</v>
      </c>
      <c r="AK125" s="79">
        <v>1</v>
      </c>
      <c r="AL125" s="85" t="s">
        <v>1670</v>
      </c>
      <c r="AM125" s="79" t="s">
        <v>2038</v>
      </c>
      <c r="AN125" s="79" t="b">
        <v>0</v>
      </c>
      <c r="AO125" s="85" t="s">
        <v>1670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32</v>
      </c>
      <c r="BC125" s="78" t="str">
        <f>REPLACE(INDEX(GroupVertices[Group],MATCH(Edges25[[#This Row],[Vertex 2]],GroupVertices[Vertex],0)),1,1,"")</f>
        <v>32</v>
      </c>
      <c r="BD125" s="48"/>
      <c r="BE125" s="49"/>
      <c r="BF125" s="48"/>
      <c r="BG125" s="49"/>
      <c r="BH125" s="48"/>
      <c r="BI125" s="49"/>
      <c r="BJ125" s="48"/>
      <c r="BK125" s="49"/>
      <c r="BL125" s="48"/>
    </row>
    <row r="126" spans="1:64" ht="15">
      <c r="A126" s="64" t="s">
        <v>324</v>
      </c>
      <c r="B126" s="64" t="s">
        <v>324</v>
      </c>
      <c r="C126" s="65"/>
      <c r="D126" s="66"/>
      <c r="E126" s="67"/>
      <c r="F126" s="68"/>
      <c r="G126" s="65"/>
      <c r="H126" s="69"/>
      <c r="I126" s="70"/>
      <c r="J126" s="70"/>
      <c r="K126" s="34" t="s">
        <v>65</v>
      </c>
      <c r="L126" s="77">
        <v>187</v>
      </c>
      <c r="M126" s="77"/>
      <c r="N126" s="72"/>
      <c r="O126" s="79" t="s">
        <v>176</v>
      </c>
      <c r="P126" s="81">
        <v>43749.9155787037</v>
      </c>
      <c r="Q126" s="79" t="s">
        <v>700</v>
      </c>
      <c r="R126" s="79"/>
      <c r="S126" s="79"/>
      <c r="T126" s="79"/>
      <c r="U126" s="79"/>
      <c r="V126" s="82" t="s">
        <v>1133</v>
      </c>
      <c r="W126" s="81">
        <v>43749.9155787037</v>
      </c>
      <c r="X126" s="82" t="s">
        <v>1356</v>
      </c>
      <c r="Y126" s="79"/>
      <c r="Z126" s="79"/>
      <c r="AA126" s="85" t="s">
        <v>1672</v>
      </c>
      <c r="AB126" s="79"/>
      <c r="AC126" s="79" t="b">
        <v>0</v>
      </c>
      <c r="AD126" s="79">
        <v>1</v>
      </c>
      <c r="AE126" s="85" t="s">
        <v>1939</v>
      </c>
      <c r="AF126" s="79" t="b">
        <v>0</v>
      </c>
      <c r="AG126" s="79" t="s">
        <v>2020</v>
      </c>
      <c r="AH126" s="79"/>
      <c r="AI126" s="85" t="s">
        <v>1939</v>
      </c>
      <c r="AJ126" s="79" t="b">
        <v>0</v>
      </c>
      <c r="AK126" s="79">
        <v>0</v>
      </c>
      <c r="AL126" s="85" t="s">
        <v>1939</v>
      </c>
      <c r="AM126" s="79" t="s">
        <v>2037</v>
      </c>
      <c r="AN126" s="79" t="b">
        <v>0</v>
      </c>
      <c r="AO126" s="85" t="s">
        <v>1672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5.555555555555555</v>
      </c>
      <c r="BF126" s="48">
        <v>0</v>
      </c>
      <c r="BG126" s="49">
        <v>0</v>
      </c>
      <c r="BH126" s="48">
        <v>0</v>
      </c>
      <c r="BI126" s="49">
        <v>0</v>
      </c>
      <c r="BJ126" s="48">
        <v>17</v>
      </c>
      <c r="BK126" s="49">
        <v>94.44444444444444</v>
      </c>
      <c r="BL126" s="48">
        <v>18</v>
      </c>
    </row>
    <row r="127" spans="1:64" ht="15">
      <c r="A127" s="64" t="s">
        <v>325</v>
      </c>
      <c r="B127" s="64" t="s">
        <v>512</v>
      </c>
      <c r="C127" s="65"/>
      <c r="D127" s="66"/>
      <c r="E127" s="67"/>
      <c r="F127" s="68"/>
      <c r="G127" s="65"/>
      <c r="H127" s="69"/>
      <c r="I127" s="70"/>
      <c r="J127" s="70"/>
      <c r="K127" s="34" t="s">
        <v>65</v>
      </c>
      <c r="L127" s="77">
        <v>188</v>
      </c>
      <c r="M127" s="77"/>
      <c r="N127" s="72"/>
      <c r="O127" s="79" t="s">
        <v>592</v>
      </c>
      <c r="P127" s="81">
        <v>43749.96724537037</v>
      </c>
      <c r="Q127" s="79" t="s">
        <v>701</v>
      </c>
      <c r="R127" s="79"/>
      <c r="S127" s="79"/>
      <c r="T127" s="79"/>
      <c r="U127" s="79"/>
      <c r="V127" s="82" t="s">
        <v>1134</v>
      </c>
      <c r="W127" s="81">
        <v>43749.96724537037</v>
      </c>
      <c r="X127" s="82" t="s">
        <v>1357</v>
      </c>
      <c r="Y127" s="79"/>
      <c r="Z127" s="79"/>
      <c r="AA127" s="85" t="s">
        <v>1673</v>
      </c>
      <c r="AB127" s="85" t="s">
        <v>1903</v>
      </c>
      <c r="AC127" s="79" t="b">
        <v>0</v>
      </c>
      <c r="AD127" s="79">
        <v>0</v>
      </c>
      <c r="AE127" s="85" t="s">
        <v>1981</v>
      </c>
      <c r="AF127" s="79" t="b">
        <v>0</v>
      </c>
      <c r="AG127" s="79" t="s">
        <v>2020</v>
      </c>
      <c r="AH127" s="79"/>
      <c r="AI127" s="85" t="s">
        <v>1939</v>
      </c>
      <c r="AJ127" s="79" t="b">
        <v>0</v>
      </c>
      <c r="AK127" s="79">
        <v>0</v>
      </c>
      <c r="AL127" s="85" t="s">
        <v>1939</v>
      </c>
      <c r="AM127" s="79" t="s">
        <v>2037</v>
      </c>
      <c r="AN127" s="79" t="b">
        <v>0</v>
      </c>
      <c r="AO127" s="85" t="s">
        <v>1903</v>
      </c>
      <c r="AP127" s="79" t="s">
        <v>176</v>
      </c>
      <c r="AQ127" s="79">
        <v>0</v>
      </c>
      <c r="AR127" s="79">
        <v>0</v>
      </c>
      <c r="AS127" s="79" t="s">
        <v>2062</v>
      </c>
      <c r="AT127" s="79" t="s">
        <v>2064</v>
      </c>
      <c r="AU127" s="79" t="s">
        <v>2066</v>
      </c>
      <c r="AV127" s="79" t="s">
        <v>2069</v>
      </c>
      <c r="AW127" s="79" t="s">
        <v>2072</v>
      </c>
      <c r="AX127" s="79" t="s">
        <v>2075</v>
      </c>
      <c r="AY127" s="79" t="s">
        <v>2077</v>
      </c>
      <c r="AZ127" s="82" t="s">
        <v>2080</v>
      </c>
      <c r="BA127">
        <v>1</v>
      </c>
      <c r="BB127" s="78" t="str">
        <f>REPLACE(INDEX(GroupVertices[Group],MATCH(Edges25[[#This Row],[Vertex 1]],GroupVertices[Vertex],0)),1,1,"")</f>
        <v>61</v>
      </c>
      <c r="BC127" s="78" t="str">
        <f>REPLACE(INDEX(GroupVertices[Group],MATCH(Edges25[[#This Row],[Vertex 2]],GroupVertices[Vertex],0)),1,1,"")</f>
        <v>61</v>
      </c>
      <c r="BD127" s="48">
        <v>1</v>
      </c>
      <c r="BE127" s="49">
        <v>2.380952380952381</v>
      </c>
      <c r="BF127" s="48">
        <v>2</v>
      </c>
      <c r="BG127" s="49">
        <v>4.761904761904762</v>
      </c>
      <c r="BH127" s="48">
        <v>0</v>
      </c>
      <c r="BI127" s="49">
        <v>0</v>
      </c>
      <c r="BJ127" s="48">
        <v>39</v>
      </c>
      <c r="BK127" s="49">
        <v>92.85714285714286</v>
      </c>
      <c r="BL127" s="48">
        <v>42</v>
      </c>
    </row>
    <row r="128" spans="1:64" ht="15">
      <c r="A128" s="64" t="s">
        <v>326</v>
      </c>
      <c r="B128" s="64" t="s">
        <v>513</v>
      </c>
      <c r="C128" s="65"/>
      <c r="D128" s="66"/>
      <c r="E128" s="67"/>
      <c r="F128" s="68"/>
      <c r="G128" s="65"/>
      <c r="H128" s="69"/>
      <c r="I128" s="70"/>
      <c r="J128" s="70"/>
      <c r="K128" s="34" t="s">
        <v>65</v>
      </c>
      <c r="L128" s="77">
        <v>189</v>
      </c>
      <c r="M128" s="77"/>
      <c r="N128" s="72"/>
      <c r="O128" s="79" t="s">
        <v>591</v>
      </c>
      <c r="P128" s="81">
        <v>43750.01291666667</v>
      </c>
      <c r="Q128" s="79" t="s">
        <v>702</v>
      </c>
      <c r="R128" s="79"/>
      <c r="S128" s="79"/>
      <c r="T128" s="79"/>
      <c r="U128" s="79"/>
      <c r="V128" s="82" t="s">
        <v>1135</v>
      </c>
      <c r="W128" s="81">
        <v>43750.01291666667</v>
      </c>
      <c r="X128" s="82" t="s">
        <v>1358</v>
      </c>
      <c r="Y128" s="79"/>
      <c r="Z128" s="79"/>
      <c r="AA128" s="85" t="s">
        <v>1674</v>
      </c>
      <c r="AB128" s="85" t="s">
        <v>1904</v>
      </c>
      <c r="AC128" s="79" t="b">
        <v>0</v>
      </c>
      <c r="AD128" s="79">
        <v>1</v>
      </c>
      <c r="AE128" s="85" t="s">
        <v>1982</v>
      </c>
      <c r="AF128" s="79" t="b">
        <v>0</v>
      </c>
      <c r="AG128" s="79" t="s">
        <v>2020</v>
      </c>
      <c r="AH128" s="79"/>
      <c r="AI128" s="85" t="s">
        <v>1939</v>
      </c>
      <c r="AJ128" s="79" t="b">
        <v>0</v>
      </c>
      <c r="AK128" s="79">
        <v>0</v>
      </c>
      <c r="AL128" s="85" t="s">
        <v>1939</v>
      </c>
      <c r="AM128" s="79" t="s">
        <v>2037</v>
      </c>
      <c r="AN128" s="79" t="b">
        <v>0</v>
      </c>
      <c r="AO128" s="85" t="s">
        <v>1904</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c r="BE128" s="49"/>
      <c r="BF128" s="48"/>
      <c r="BG128" s="49"/>
      <c r="BH128" s="48"/>
      <c r="BI128" s="49"/>
      <c r="BJ128" s="48"/>
      <c r="BK128" s="49"/>
      <c r="BL128" s="48"/>
    </row>
    <row r="129" spans="1:64" ht="15">
      <c r="A129" s="64" t="s">
        <v>327</v>
      </c>
      <c r="B129" s="64" t="s">
        <v>327</v>
      </c>
      <c r="C129" s="65"/>
      <c r="D129" s="66"/>
      <c r="E129" s="67"/>
      <c r="F129" s="68"/>
      <c r="G129" s="65"/>
      <c r="H129" s="69"/>
      <c r="I129" s="70"/>
      <c r="J129" s="70"/>
      <c r="K129" s="34" t="s">
        <v>65</v>
      </c>
      <c r="L129" s="77">
        <v>199</v>
      </c>
      <c r="M129" s="77"/>
      <c r="N129" s="72"/>
      <c r="O129" s="79" t="s">
        <v>176</v>
      </c>
      <c r="P129" s="81">
        <v>43750.28319444445</v>
      </c>
      <c r="Q129" s="79" t="s">
        <v>703</v>
      </c>
      <c r="R129" s="82" t="s">
        <v>880</v>
      </c>
      <c r="S129" s="79" t="s">
        <v>933</v>
      </c>
      <c r="T129" s="79" t="s">
        <v>964</v>
      </c>
      <c r="U129" s="82" t="s">
        <v>997</v>
      </c>
      <c r="V129" s="82" t="s">
        <v>997</v>
      </c>
      <c r="W129" s="81">
        <v>43750.28319444445</v>
      </c>
      <c r="X129" s="82" t="s">
        <v>1359</v>
      </c>
      <c r="Y129" s="79"/>
      <c r="Z129" s="79"/>
      <c r="AA129" s="85" t="s">
        <v>1675</v>
      </c>
      <c r="AB129" s="79"/>
      <c r="AC129" s="79" t="b">
        <v>0</v>
      </c>
      <c r="AD129" s="79">
        <v>0</v>
      </c>
      <c r="AE129" s="85" t="s">
        <v>1939</v>
      </c>
      <c r="AF129" s="79" t="b">
        <v>0</v>
      </c>
      <c r="AG129" s="79" t="s">
        <v>2026</v>
      </c>
      <c r="AH129" s="79"/>
      <c r="AI129" s="85" t="s">
        <v>1939</v>
      </c>
      <c r="AJ129" s="79" t="b">
        <v>0</v>
      </c>
      <c r="AK129" s="79">
        <v>0</v>
      </c>
      <c r="AL129" s="85" t="s">
        <v>1939</v>
      </c>
      <c r="AM129" s="79" t="s">
        <v>2049</v>
      </c>
      <c r="AN129" s="79" t="b">
        <v>0</v>
      </c>
      <c r="AO129" s="85" t="s">
        <v>1675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4</v>
      </c>
      <c r="BK129" s="49">
        <v>100</v>
      </c>
      <c r="BL129" s="48">
        <v>4</v>
      </c>
    </row>
    <row r="130" spans="1:64" ht="15">
      <c r="A130" s="64" t="s">
        <v>328</v>
      </c>
      <c r="B130" s="64" t="s">
        <v>523</v>
      </c>
      <c r="C130" s="65"/>
      <c r="D130" s="66"/>
      <c r="E130" s="67"/>
      <c r="F130" s="68"/>
      <c r="G130" s="65"/>
      <c r="H130" s="69"/>
      <c r="I130" s="70"/>
      <c r="J130" s="70"/>
      <c r="K130" s="34" t="s">
        <v>65</v>
      </c>
      <c r="L130" s="77">
        <v>200</v>
      </c>
      <c r="M130" s="77"/>
      <c r="N130" s="72"/>
      <c r="O130" s="79" t="s">
        <v>591</v>
      </c>
      <c r="P130" s="81">
        <v>43750.50587962963</v>
      </c>
      <c r="Q130" s="79" t="s">
        <v>704</v>
      </c>
      <c r="R130" s="79"/>
      <c r="S130" s="79"/>
      <c r="T130" s="79" t="s">
        <v>965</v>
      </c>
      <c r="U130" s="79"/>
      <c r="V130" s="82" t="s">
        <v>1136</v>
      </c>
      <c r="W130" s="81">
        <v>43750.50587962963</v>
      </c>
      <c r="X130" s="82" t="s">
        <v>1360</v>
      </c>
      <c r="Y130" s="79"/>
      <c r="Z130" s="79"/>
      <c r="AA130" s="85" t="s">
        <v>1676</v>
      </c>
      <c r="AB130" s="79"/>
      <c r="AC130" s="79" t="b">
        <v>0</v>
      </c>
      <c r="AD130" s="79">
        <v>0</v>
      </c>
      <c r="AE130" s="85" t="s">
        <v>1939</v>
      </c>
      <c r="AF130" s="79" t="b">
        <v>0</v>
      </c>
      <c r="AG130" s="79" t="s">
        <v>2020</v>
      </c>
      <c r="AH130" s="79"/>
      <c r="AI130" s="85" t="s">
        <v>1939</v>
      </c>
      <c r="AJ130" s="79" t="b">
        <v>0</v>
      </c>
      <c r="AK130" s="79">
        <v>0</v>
      </c>
      <c r="AL130" s="85" t="s">
        <v>1939</v>
      </c>
      <c r="AM130" s="79" t="s">
        <v>2037</v>
      </c>
      <c r="AN130" s="79" t="b">
        <v>0</v>
      </c>
      <c r="AO130" s="85" t="s">
        <v>1676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60</v>
      </c>
      <c r="BC130" s="78" t="str">
        <f>REPLACE(INDEX(GroupVertices[Group],MATCH(Edges25[[#This Row],[Vertex 2]],GroupVertices[Vertex],0)),1,1,"")</f>
        <v>60</v>
      </c>
      <c r="BD130" s="48">
        <v>1</v>
      </c>
      <c r="BE130" s="49">
        <v>6.25</v>
      </c>
      <c r="BF130" s="48">
        <v>0</v>
      </c>
      <c r="BG130" s="49">
        <v>0</v>
      </c>
      <c r="BH130" s="48">
        <v>0</v>
      </c>
      <c r="BI130" s="49">
        <v>0</v>
      </c>
      <c r="BJ130" s="48">
        <v>15</v>
      </c>
      <c r="BK130" s="49">
        <v>93.75</v>
      </c>
      <c r="BL130" s="48">
        <v>16</v>
      </c>
    </row>
    <row r="131" spans="1:64" ht="15">
      <c r="A131" s="64" t="s">
        <v>329</v>
      </c>
      <c r="B131" s="64" t="s">
        <v>329</v>
      </c>
      <c r="C131" s="65"/>
      <c r="D131" s="66"/>
      <c r="E131" s="67"/>
      <c r="F131" s="68"/>
      <c r="G131" s="65"/>
      <c r="H131" s="69"/>
      <c r="I131" s="70"/>
      <c r="J131" s="70"/>
      <c r="K131" s="34" t="s">
        <v>65</v>
      </c>
      <c r="L131" s="77">
        <v>201</v>
      </c>
      <c r="M131" s="77"/>
      <c r="N131" s="72"/>
      <c r="O131" s="79" t="s">
        <v>176</v>
      </c>
      <c r="P131" s="81">
        <v>43750.468993055554</v>
      </c>
      <c r="Q131" s="79" t="s">
        <v>705</v>
      </c>
      <c r="R131" s="82" t="s">
        <v>881</v>
      </c>
      <c r="S131" s="79" t="s">
        <v>934</v>
      </c>
      <c r="T131" s="79"/>
      <c r="U131" s="79"/>
      <c r="V131" s="82" t="s">
        <v>1137</v>
      </c>
      <c r="W131" s="81">
        <v>43750.468993055554</v>
      </c>
      <c r="X131" s="82" t="s">
        <v>1361</v>
      </c>
      <c r="Y131" s="79"/>
      <c r="Z131" s="79"/>
      <c r="AA131" s="85" t="s">
        <v>1677</v>
      </c>
      <c r="AB131" s="79"/>
      <c r="AC131" s="79" t="b">
        <v>0</v>
      </c>
      <c r="AD131" s="79">
        <v>0</v>
      </c>
      <c r="AE131" s="85" t="s">
        <v>1939</v>
      </c>
      <c r="AF131" s="79" t="b">
        <v>0</v>
      </c>
      <c r="AG131" s="79" t="s">
        <v>2020</v>
      </c>
      <c r="AH131" s="79"/>
      <c r="AI131" s="85" t="s">
        <v>1939</v>
      </c>
      <c r="AJ131" s="79" t="b">
        <v>0</v>
      </c>
      <c r="AK131" s="79">
        <v>0</v>
      </c>
      <c r="AL131" s="85" t="s">
        <v>1939</v>
      </c>
      <c r="AM131" s="79" t="s">
        <v>2048</v>
      </c>
      <c r="AN131" s="79" t="b">
        <v>0</v>
      </c>
      <c r="AO131" s="85" t="s">
        <v>1677</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1</v>
      </c>
      <c r="BC131" s="78" t="str">
        <f>REPLACE(INDEX(GroupVertices[Group],MATCH(Edges25[[#This Row],[Vertex 2]],GroupVertices[Vertex],0)),1,1,"")</f>
        <v>1</v>
      </c>
      <c r="BD131" s="48">
        <v>0</v>
      </c>
      <c r="BE131" s="49">
        <v>0</v>
      </c>
      <c r="BF131" s="48">
        <v>1</v>
      </c>
      <c r="BG131" s="49">
        <v>12.5</v>
      </c>
      <c r="BH131" s="48">
        <v>0</v>
      </c>
      <c r="BI131" s="49">
        <v>0</v>
      </c>
      <c r="BJ131" s="48">
        <v>7</v>
      </c>
      <c r="BK131" s="49">
        <v>87.5</v>
      </c>
      <c r="BL131" s="48">
        <v>8</v>
      </c>
    </row>
    <row r="132" spans="1:64" ht="15">
      <c r="A132" s="64" t="s">
        <v>329</v>
      </c>
      <c r="B132" s="64" t="s">
        <v>329</v>
      </c>
      <c r="C132" s="65"/>
      <c r="D132" s="66"/>
      <c r="E132" s="67"/>
      <c r="F132" s="68"/>
      <c r="G132" s="65"/>
      <c r="H132" s="69"/>
      <c r="I132" s="70"/>
      <c r="J132" s="70"/>
      <c r="K132" s="34" t="s">
        <v>65</v>
      </c>
      <c r="L132" s="77">
        <v>202</v>
      </c>
      <c r="M132" s="77"/>
      <c r="N132" s="72"/>
      <c r="O132" s="79" t="s">
        <v>176</v>
      </c>
      <c r="P132" s="81">
        <v>43750.48974537037</v>
      </c>
      <c r="Q132" s="79" t="s">
        <v>706</v>
      </c>
      <c r="R132" s="82" t="s">
        <v>882</v>
      </c>
      <c r="S132" s="79" t="s">
        <v>934</v>
      </c>
      <c r="T132" s="79"/>
      <c r="U132" s="79"/>
      <c r="V132" s="82" t="s">
        <v>1137</v>
      </c>
      <c r="W132" s="81">
        <v>43750.48974537037</v>
      </c>
      <c r="X132" s="82" t="s">
        <v>1362</v>
      </c>
      <c r="Y132" s="79"/>
      <c r="Z132" s="79"/>
      <c r="AA132" s="85" t="s">
        <v>1678</v>
      </c>
      <c r="AB132" s="79"/>
      <c r="AC132" s="79" t="b">
        <v>0</v>
      </c>
      <c r="AD132" s="79">
        <v>0</v>
      </c>
      <c r="AE132" s="85" t="s">
        <v>1939</v>
      </c>
      <c r="AF132" s="79" t="b">
        <v>0</v>
      </c>
      <c r="AG132" s="79" t="s">
        <v>2020</v>
      </c>
      <c r="AH132" s="79"/>
      <c r="AI132" s="85" t="s">
        <v>1939</v>
      </c>
      <c r="AJ132" s="79" t="b">
        <v>0</v>
      </c>
      <c r="AK132" s="79">
        <v>0</v>
      </c>
      <c r="AL132" s="85" t="s">
        <v>1939</v>
      </c>
      <c r="AM132" s="79" t="s">
        <v>2048</v>
      </c>
      <c r="AN132" s="79" t="b">
        <v>0</v>
      </c>
      <c r="AO132" s="85" t="s">
        <v>1678</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8</v>
      </c>
      <c r="BK132" s="49">
        <v>100</v>
      </c>
      <c r="BL132" s="48">
        <v>8</v>
      </c>
    </row>
    <row r="133" spans="1:64" ht="15">
      <c r="A133" s="64" t="s">
        <v>329</v>
      </c>
      <c r="B133" s="64" t="s">
        <v>329</v>
      </c>
      <c r="C133" s="65"/>
      <c r="D133" s="66"/>
      <c r="E133" s="67"/>
      <c r="F133" s="68"/>
      <c r="G133" s="65"/>
      <c r="H133" s="69"/>
      <c r="I133" s="70"/>
      <c r="J133" s="70"/>
      <c r="K133" s="34" t="s">
        <v>65</v>
      </c>
      <c r="L133" s="77">
        <v>203</v>
      </c>
      <c r="M133" s="77"/>
      <c r="N133" s="72"/>
      <c r="O133" s="79" t="s">
        <v>176</v>
      </c>
      <c r="P133" s="81">
        <v>43750.51055555556</v>
      </c>
      <c r="Q133" s="79" t="s">
        <v>707</v>
      </c>
      <c r="R133" s="82" t="s">
        <v>883</v>
      </c>
      <c r="S133" s="79" t="s">
        <v>934</v>
      </c>
      <c r="T133" s="79"/>
      <c r="U133" s="79"/>
      <c r="V133" s="82" t="s">
        <v>1137</v>
      </c>
      <c r="W133" s="81">
        <v>43750.51055555556</v>
      </c>
      <c r="X133" s="82" t="s">
        <v>1363</v>
      </c>
      <c r="Y133" s="79"/>
      <c r="Z133" s="79"/>
      <c r="AA133" s="85" t="s">
        <v>1679</v>
      </c>
      <c r="AB133" s="79"/>
      <c r="AC133" s="79" t="b">
        <v>0</v>
      </c>
      <c r="AD133" s="79">
        <v>0</v>
      </c>
      <c r="AE133" s="85" t="s">
        <v>1939</v>
      </c>
      <c r="AF133" s="79" t="b">
        <v>0</v>
      </c>
      <c r="AG133" s="79" t="s">
        <v>2020</v>
      </c>
      <c r="AH133" s="79"/>
      <c r="AI133" s="85" t="s">
        <v>1939</v>
      </c>
      <c r="AJ133" s="79" t="b">
        <v>0</v>
      </c>
      <c r="AK133" s="79">
        <v>0</v>
      </c>
      <c r="AL133" s="85" t="s">
        <v>1939</v>
      </c>
      <c r="AM133" s="79" t="s">
        <v>2048</v>
      </c>
      <c r="AN133" s="79" t="b">
        <v>0</v>
      </c>
      <c r="AO133" s="85" t="s">
        <v>1679</v>
      </c>
      <c r="AP133" s="79" t="s">
        <v>176</v>
      </c>
      <c r="AQ133" s="79">
        <v>0</v>
      </c>
      <c r="AR133" s="79">
        <v>0</v>
      </c>
      <c r="AS133" s="79"/>
      <c r="AT133" s="79"/>
      <c r="AU133" s="79"/>
      <c r="AV133" s="79"/>
      <c r="AW133" s="79"/>
      <c r="AX133" s="79"/>
      <c r="AY133" s="79"/>
      <c r="AZ133" s="79"/>
      <c r="BA133">
        <v>3</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8</v>
      </c>
      <c r="BK133" s="49">
        <v>100</v>
      </c>
      <c r="BL133" s="48">
        <v>8</v>
      </c>
    </row>
    <row r="134" spans="1:64" ht="15">
      <c r="A134" s="64" t="s">
        <v>330</v>
      </c>
      <c r="B134" s="64" t="s">
        <v>330</v>
      </c>
      <c r="C134" s="65"/>
      <c r="D134" s="66"/>
      <c r="E134" s="67"/>
      <c r="F134" s="68"/>
      <c r="G134" s="65"/>
      <c r="H134" s="69"/>
      <c r="I134" s="70"/>
      <c r="J134" s="70"/>
      <c r="K134" s="34" t="s">
        <v>65</v>
      </c>
      <c r="L134" s="77">
        <v>204</v>
      </c>
      <c r="M134" s="77"/>
      <c r="N134" s="72"/>
      <c r="O134" s="79" t="s">
        <v>176</v>
      </c>
      <c r="P134" s="81">
        <v>43750.488125</v>
      </c>
      <c r="Q134" s="79" t="s">
        <v>708</v>
      </c>
      <c r="R134" s="79"/>
      <c r="S134" s="79"/>
      <c r="T134" s="79"/>
      <c r="U134" s="79"/>
      <c r="V134" s="82" t="s">
        <v>1138</v>
      </c>
      <c r="W134" s="81">
        <v>43750.488125</v>
      </c>
      <c r="X134" s="82" t="s">
        <v>1364</v>
      </c>
      <c r="Y134" s="79"/>
      <c r="Z134" s="79"/>
      <c r="AA134" s="85" t="s">
        <v>1680</v>
      </c>
      <c r="AB134" s="79"/>
      <c r="AC134" s="79" t="b">
        <v>0</v>
      </c>
      <c r="AD134" s="79">
        <v>0</v>
      </c>
      <c r="AE134" s="85" t="s">
        <v>1939</v>
      </c>
      <c r="AF134" s="79" t="b">
        <v>0</v>
      </c>
      <c r="AG134" s="79" t="s">
        <v>2020</v>
      </c>
      <c r="AH134" s="79"/>
      <c r="AI134" s="85" t="s">
        <v>1939</v>
      </c>
      <c r="AJ134" s="79" t="b">
        <v>0</v>
      </c>
      <c r="AK134" s="79">
        <v>0</v>
      </c>
      <c r="AL134" s="85" t="s">
        <v>1939</v>
      </c>
      <c r="AM134" s="79" t="s">
        <v>2037</v>
      </c>
      <c r="AN134" s="79" t="b">
        <v>0</v>
      </c>
      <c r="AO134" s="85" t="s">
        <v>1680</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5</v>
      </c>
      <c r="BK134" s="49">
        <v>100</v>
      </c>
      <c r="BL134" s="48">
        <v>5</v>
      </c>
    </row>
    <row r="135" spans="1:64" ht="15">
      <c r="A135" s="64" t="s">
        <v>330</v>
      </c>
      <c r="B135" s="64" t="s">
        <v>330</v>
      </c>
      <c r="C135" s="65"/>
      <c r="D135" s="66"/>
      <c r="E135" s="67"/>
      <c r="F135" s="68"/>
      <c r="G135" s="65"/>
      <c r="H135" s="69"/>
      <c r="I135" s="70"/>
      <c r="J135" s="70"/>
      <c r="K135" s="34" t="s">
        <v>65</v>
      </c>
      <c r="L135" s="77">
        <v>205</v>
      </c>
      <c r="M135" s="77"/>
      <c r="N135" s="72"/>
      <c r="O135" s="79" t="s">
        <v>176</v>
      </c>
      <c r="P135" s="81">
        <v>43750.5409375</v>
      </c>
      <c r="Q135" s="79" t="s">
        <v>709</v>
      </c>
      <c r="R135" s="79"/>
      <c r="S135" s="79"/>
      <c r="T135" s="79"/>
      <c r="U135" s="79"/>
      <c r="V135" s="82" t="s">
        <v>1138</v>
      </c>
      <c r="W135" s="81">
        <v>43750.5409375</v>
      </c>
      <c r="X135" s="82" t="s">
        <v>1365</v>
      </c>
      <c r="Y135" s="79"/>
      <c r="Z135" s="79"/>
      <c r="AA135" s="85" t="s">
        <v>1681</v>
      </c>
      <c r="AB135" s="79"/>
      <c r="AC135" s="79" t="b">
        <v>0</v>
      </c>
      <c r="AD135" s="79">
        <v>0</v>
      </c>
      <c r="AE135" s="85" t="s">
        <v>1939</v>
      </c>
      <c r="AF135" s="79" t="b">
        <v>0</v>
      </c>
      <c r="AG135" s="79" t="s">
        <v>2020</v>
      </c>
      <c r="AH135" s="79"/>
      <c r="AI135" s="85" t="s">
        <v>1939</v>
      </c>
      <c r="AJ135" s="79" t="b">
        <v>0</v>
      </c>
      <c r="AK135" s="79">
        <v>0</v>
      </c>
      <c r="AL135" s="85" t="s">
        <v>1939</v>
      </c>
      <c r="AM135" s="79" t="s">
        <v>2037</v>
      </c>
      <c r="AN135" s="79" t="b">
        <v>0</v>
      </c>
      <c r="AO135" s="85" t="s">
        <v>1681</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9</v>
      </c>
      <c r="BK135" s="49">
        <v>100</v>
      </c>
      <c r="BL135" s="48">
        <v>9</v>
      </c>
    </row>
    <row r="136" spans="1:64" ht="15">
      <c r="A136" s="64" t="s">
        <v>331</v>
      </c>
      <c r="B136" s="64" t="s">
        <v>331</v>
      </c>
      <c r="C136" s="65"/>
      <c r="D136" s="66"/>
      <c r="E136" s="67"/>
      <c r="F136" s="68"/>
      <c r="G136" s="65"/>
      <c r="H136" s="69"/>
      <c r="I136" s="70"/>
      <c r="J136" s="70"/>
      <c r="K136" s="34" t="s">
        <v>65</v>
      </c>
      <c r="L136" s="77">
        <v>206</v>
      </c>
      <c r="M136" s="77"/>
      <c r="N136" s="72"/>
      <c r="O136" s="79" t="s">
        <v>176</v>
      </c>
      <c r="P136" s="81">
        <v>43750.613912037035</v>
      </c>
      <c r="Q136" s="79" t="s">
        <v>710</v>
      </c>
      <c r="R136" s="79"/>
      <c r="S136" s="79"/>
      <c r="T136" s="79"/>
      <c r="U136" s="79"/>
      <c r="V136" s="82" t="s">
        <v>1139</v>
      </c>
      <c r="W136" s="81">
        <v>43750.613912037035</v>
      </c>
      <c r="X136" s="82" t="s">
        <v>1366</v>
      </c>
      <c r="Y136" s="79"/>
      <c r="Z136" s="79"/>
      <c r="AA136" s="85" t="s">
        <v>1682</v>
      </c>
      <c r="AB136" s="79"/>
      <c r="AC136" s="79" t="b">
        <v>0</v>
      </c>
      <c r="AD136" s="79">
        <v>23</v>
      </c>
      <c r="AE136" s="85" t="s">
        <v>1939</v>
      </c>
      <c r="AF136" s="79" t="b">
        <v>0</v>
      </c>
      <c r="AG136" s="79" t="s">
        <v>2020</v>
      </c>
      <c r="AH136" s="79"/>
      <c r="AI136" s="85" t="s">
        <v>1939</v>
      </c>
      <c r="AJ136" s="79" t="b">
        <v>0</v>
      </c>
      <c r="AK136" s="79">
        <v>0</v>
      </c>
      <c r="AL136" s="85" t="s">
        <v>1939</v>
      </c>
      <c r="AM136" s="79" t="s">
        <v>2037</v>
      </c>
      <c r="AN136" s="79" t="b">
        <v>0</v>
      </c>
      <c r="AO136" s="85" t="s">
        <v>1682</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1</v>
      </c>
      <c r="BE136" s="49">
        <v>2.4390243902439024</v>
      </c>
      <c r="BF136" s="48">
        <v>0</v>
      </c>
      <c r="BG136" s="49">
        <v>0</v>
      </c>
      <c r="BH136" s="48">
        <v>0</v>
      </c>
      <c r="BI136" s="49">
        <v>0</v>
      </c>
      <c r="BJ136" s="48">
        <v>40</v>
      </c>
      <c r="BK136" s="49">
        <v>97.5609756097561</v>
      </c>
      <c r="BL136" s="48">
        <v>41</v>
      </c>
    </row>
    <row r="137" spans="1:64" ht="15">
      <c r="A137" s="64" t="s">
        <v>332</v>
      </c>
      <c r="B137" s="64" t="s">
        <v>332</v>
      </c>
      <c r="C137" s="65"/>
      <c r="D137" s="66"/>
      <c r="E137" s="67"/>
      <c r="F137" s="68"/>
      <c r="G137" s="65"/>
      <c r="H137" s="69"/>
      <c r="I137" s="70"/>
      <c r="J137" s="70"/>
      <c r="K137" s="34" t="s">
        <v>65</v>
      </c>
      <c r="L137" s="77">
        <v>207</v>
      </c>
      <c r="M137" s="77"/>
      <c r="N137" s="72"/>
      <c r="O137" s="79" t="s">
        <v>176</v>
      </c>
      <c r="P137" s="81">
        <v>43750.87520833333</v>
      </c>
      <c r="Q137" s="79" t="s">
        <v>711</v>
      </c>
      <c r="R137" s="79"/>
      <c r="S137" s="79"/>
      <c r="T137" s="79"/>
      <c r="U137" s="79"/>
      <c r="V137" s="82" t="s">
        <v>1140</v>
      </c>
      <c r="W137" s="81">
        <v>43750.87520833333</v>
      </c>
      <c r="X137" s="82" t="s">
        <v>1367</v>
      </c>
      <c r="Y137" s="79"/>
      <c r="Z137" s="79"/>
      <c r="AA137" s="85" t="s">
        <v>1683</v>
      </c>
      <c r="AB137" s="79"/>
      <c r="AC137" s="79" t="b">
        <v>0</v>
      </c>
      <c r="AD137" s="79">
        <v>0</v>
      </c>
      <c r="AE137" s="85" t="s">
        <v>1939</v>
      </c>
      <c r="AF137" s="79" t="b">
        <v>0</v>
      </c>
      <c r="AG137" s="79" t="s">
        <v>2020</v>
      </c>
      <c r="AH137" s="79"/>
      <c r="AI137" s="85" t="s">
        <v>1939</v>
      </c>
      <c r="AJ137" s="79" t="b">
        <v>0</v>
      </c>
      <c r="AK137" s="79">
        <v>0</v>
      </c>
      <c r="AL137" s="85" t="s">
        <v>1939</v>
      </c>
      <c r="AM137" s="79" t="s">
        <v>2050</v>
      </c>
      <c r="AN137" s="79" t="b">
        <v>0</v>
      </c>
      <c r="AO137" s="85" t="s">
        <v>1683</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1</v>
      </c>
      <c r="BE137" s="49">
        <v>4.761904761904762</v>
      </c>
      <c r="BF137" s="48">
        <v>1</v>
      </c>
      <c r="BG137" s="49">
        <v>4.761904761904762</v>
      </c>
      <c r="BH137" s="48">
        <v>0</v>
      </c>
      <c r="BI137" s="49">
        <v>0</v>
      </c>
      <c r="BJ137" s="48">
        <v>19</v>
      </c>
      <c r="BK137" s="49">
        <v>90.47619047619048</v>
      </c>
      <c r="BL137" s="48">
        <v>21</v>
      </c>
    </row>
    <row r="138" spans="1:64" ht="15">
      <c r="A138" s="64" t="s">
        <v>333</v>
      </c>
      <c r="B138" s="64" t="s">
        <v>432</v>
      </c>
      <c r="C138" s="65"/>
      <c r="D138" s="66"/>
      <c r="E138" s="67"/>
      <c r="F138" s="68"/>
      <c r="G138" s="65"/>
      <c r="H138" s="69"/>
      <c r="I138" s="70"/>
      <c r="J138" s="70"/>
      <c r="K138" s="34" t="s">
        <v>65</v>
      </c>
      <c r="L138" s="77">
        <v>208</v>
      </c>
      <c r="M138" s="77"/>
      <c r="N138" s="72"/>
      <c r="O138" s="79" t="s">
        <v>591</v>
      </c>
      <c r="P138" s="81">
        <v>43751.04168981482</v>
      </c>
      <c r="Q138" s="79" t="s">
        <v>712</v>
      </c>
      <c r="R138" s="79"/>
      <c r="S138" s="79"/>
      <c r="T138" s="79" t="s">
        <v>966</v>
      </c>
      <c r="U138" s="79"/>
      <c r="V138" s="82" t="s">
        <v>1141</v>
      </c>
      <c r="W138" s="81">
        <v>43751.04168981482</v>
      </c>
      <c r="X138" s="82" t="s">
        <v>1368</v>
      </c>
      <c r="Y138" s="79"/>
      <c r="Z138" s="79"/>
      <c r="AA138" s="85" t="s">
        <v>1684</v>
      </c>
      <c r="AB138" s="79"/>
      <c r="AC138" s="79" t="b">
        <v>0</v>
      </c>
      <c r="AD138" s="79">
        <v>0</v>
      </c>
      <c r="AE138" s="85" t="s">
        <v>1939</v>
      </c>
      <c r="AF138" s="79" t="b">
        <v>0</v>
      </c>
      <c r="AG138" s="79" t="s">
        <v>2020</v>
      </c>
      <c r="AH138" s="79"/>
      <c r="AI138" s="85" t="s">
        <v>1939</v>
      </c>
      <c r="AJ138" s="79" t="b">
        <v>0</v>
      </c>
      <c r="AK138" s="79">
        <v>1</v>
      </c>
      <c r="AL138" s="85" t="s">
        <v>1849</v>
      </c>
      <c r="AM138" s="79" t="s">
        <v>2051</v>
      </c>
      <c r="AN138" s="79" t="b">
        <v>0</v>
      </c>
      <c r="AO138" s="85" t="s">
        <v>1849</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5</v>
      </c>
      <c r="BC138" s="78" t="str">
        <f>REPLACE(INDEX(GroupVertices[Group],MATCH(Edges25[[#This Row],[Vertex 2]],GroupVertices[Vertex],0)),1,1,"")</f>
        <v>5</v>
      </c>
      <c r="BD138" s="48">
        <v>0</v>
      </c>
      <c r="BE138" s="49">
        <v>0</v>
      </c>
      <c r="BF138" s="48">
        <v>1</v>
      </c>
      <c r="BG138" s="49">
        <v>5</v>
      </c>
      <c r="BH138" s="48">
        <v>0</v>
      </c>
      <c r="BI138" s="49">
        <v>0</v>
      </c>
      <c r="BJ138" s="48">
        <v>19</v>
      </c>
      <c r="BK138" s="49">
        <v>95</v>
      </c>
      <c r="BL138" s="48">
        <v>20</v>
      </c>
    </row>
    <row r="139" spans="1:64" ht="15">
      <c r="A139" s="64" t="s">
        <v>334</v>
      </c>
      <c r="B139" s="64" t="s">
        <v>524</v>
      </c>
      <c r="C139" s="65"/>
      <c r="D139" s="66"/>
      <c r="E139" s="67"/>
      <c r="F139" s="68"/>
      <c r="G139" s="65"/>
      <c r="H139" s="69"/>
      <c r="I139" s="70"/>
      <c r="J139" s="70"/>
      <c r="K139" s="34" t="s">
        <v>65</v>
      </c>
      <c r="L139" s="77">
        <v>209</v>
      </c>
      <c r="M139" s="77"/>
      <c r="N139" s="72"/>
      <c r="O139" s="79" t="s">
        <v>591</v>
      </c>
      <c r="P139" s="81">
        <v>43751.1821875</v>
      </c>
      <c r="Q139" s="79" t="s">
        <v>713</v>
      </c>
      <c r="R139" s="79"/>
      <c r="S139" s="79"/>
      <c r="T139" s="79"/>
      <c r="U139" s="79"/>
      <c r="V139" s="82" t="s">
        <v>1142</v>
      </c>
      <c r="W139" s="81">
        <v>43751.1821875</v>
      </c>
      <c r="X139" s="82" t="s">
        <v>1369</v>
      </c>
      <c r="Y139" s="79"/>
      <c r="Z139" s="79"/>
      <c r="AA139" s="85" t="s">
        <v>1685</v>
      </c>
      <c r="AB139" s="85" t="s">
        <v>1905</v>
      </c>
      <c r="AC139" s="79" t="b">
        <v>0</v>
      </c>
      <c r="AD139" s="79">
        <v>0</v>
      </c>
      <c r="AE139" s="85" t="s">
        <v>1983</v>
      </c>
      <c r="AF139" s="79" t="b">
        <v>0</v>
      </c>
      <c r="AG139" s="79" t="s">
        <v>2020</v>
      </c>
      <c r="AH139" s="79"/>
      <c r="AI139" s="85" t="s">
        <v>1939</v>
      </c>
      <c r="AJ139" s="79" t="b">
        <v>0</v>
      </c>
      <c r="AK139" s="79">
        <v>0</v>
      </c>
      <c r="AL139" s="85" t="s">
        <v>1939</v>
      </c>
      <c r="AM139" s="79" t="s">
        <v>2038</v>
      </c>
      <c r="AN139" s="79" t="b">
        <v>0</v>
      </c>
      <c r="AO139" s="85" t="s">
        <v>1905</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31</v>
      </c>
      <c r="BC139" s="78" t="str">
        <f>REPLACE(INDEX(GroupVertices[Group],MATCH(Edges25[[#This Row],[Vertex 2]],GroupVertices[Vertex],0)),1,1,"")</f>
        <v>31</v>
      </c>
      <c r="BD139" s="48"/>
      <c r="BE139" s="49"/>
      <c r="BF139" s="48"/>
      <c r="BG139" s="49"/>
      <c r="BH139" s="48"/>
      <c r="BI139" s="49"/>
      <c r="BJ139" s="48"/>
      <c r="BK139" s="49"/>
      <c r="BL139" s="48"/>
    </row>
    <row r="140" spans="1:64" ht="15">
      <c r="A140" s="64" t="s">
        <v>335</v>
      </c>
      <c r="B140" s="64" t="s">
        <v>335</v>
      </c>
      <c r="C140" s="65"/>
      <c r="D140" s="66"/>
      <c r="E140" s="67"/>
      <c r="F140" s="68"/>
      <c r="G140" s="65"/>
      <c r="H140" s="69"/>
      <c r="I140" s="70"/>
      <c r="J140" s="70"/>
      <c r="K140" s="34" t="s">
        <v>65</v>
      </c>
      <c r="L140" s="77">
        <v>211</v>
      </c>
      <c r="M140" s="77"/>
      <c r="N140" s="72"/>
      <c r="O140" s="79" t="s">
        <v>176</v>
      </c>
      <c r="P140" s="81">
        <v>43751.28927083333</v>
      </c>
      <c r="Q140" s="79" t="s">
        <v>714</v>
      </c>
      <c r="R140" s="79"/>
      <c r="S140" s="79"/>
      <c r="T140" s="79" t="s">
        <v>967</v>
      </c>
      <c r="U140" s="82" t="s">
        <v>998</v>
      </c>
      <c r="V140" s="82" t="s">
        <v>998</v>
      </c>
      <c r="W140" s="81">
        <v>43751.28927083333</v>
      </c>
      <c r="X140" s="82" t="s">
        <v>1370</v>
      </c>
      <c r="Y140" s="79"/>
      <c r="Z140" s="79"/>
      <c r="AA140" s="85" t="s">
        <v>1686</v>
      </c>
      <c r="AB140" s="79"/>
      <c r="AC140" s="79" t="b">
        <v>0</v>
      </c>
      <c r="AD140" s="79">
        <v>3</v>
      </c>
      <c r="AE140" s="85" t="s">
        <v>1939</v>
      </c>
      <c r="AF140" s="79" t="b">
        <v>0</v>
      </c>
      <c r="AG140" s="79" t="s">
        <v>2020</v>
      </c>
      <c r="AH140" s="79"/>
      <c r="AI140" s="85" t="s">
        <v>1939</v>
      </c>
      <c r="AJ140" s="79" t="b">
        <v>0</v>
      </c>
      <c r="AK140" s="79">
        <v>1</v>
      </c>
      <c r="AL140" s="85" t="s">
        <v>1939</v>
      </c>
      <c r="AM140" s="79" t="s">
        <v>2038</v>
      </c>
      <c r="AN140" s="79" t="b">
        <v>0</v>
      </c>
      <c r="AO140" s="85" t="s">
        <v>1686</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59</v>
      </c>
      <c r="BC140" s="78" t="str">
        <f>REPLACE(INDEX(GroupVertices[Group],MATCH(Edges25[[#This Row],[Vertex 2]],GroupVertices[Vertex],0)),1,1,"")</f>
        <v>59</v>
      </c>
      <c r="BD140" s="48">
        <v>2</v>
      </c>
      <c r="BE140" s="49">
        <v>18.181818181818183</v>
      </c>
      <c r="BF140" s="48">
        <v>0</v>
      </c>
      <c r="BG140" s="49">
        <v>0</v>
      </c>
      <c r="BH140" s="48">
        <v>0</v>
      </c>
      <c r="BI140" s="49">
        <v>0</v>
      </c>
      <c r="BJ140" s="48">
        <v>9</v>
      </c>
      <c r="BK140" s="49">
        <v>81.81818181818181</v>
      </c>
      <c r="BL140" s="48">
        <v>11</v>
      </c>
    </row>
    <row r="141" spans="1:64" ht="15">
      <c r="A141" s="64" t="s">
        <v>336</v>
      </c>
      <c r="B141" s="64" t="s">
        <v>335</v>
      </c>
      <c r="C141" s="65"/>
      <c r="D141" s="66"/>
      <c r="E141" s="67"/>
      <c r="F141" s="68"/>
      <c r="G141" s="65"/>
      <c r="H141" s="69"/>
      <c r="I141" s="70"/>
      <c r="J141" s="70"/>
      <c r="K141" s="34" t="s">
        <v>65</v>
      </c>
      <c r="L141" s="77">
        <v>212</v>
      </c>
      <c r="M141" s="77"/>
      <c r="N141" s="72"/>
      <c r="O141" s="79" t="s">
        <v>591</v>
      </c>
      <c r="P141" s="81">
        <v>43751.30971064815</v>
      </c>
      <c r="Q141" s="79" t="s">
        <v>715</v>
      </c>
      <c r="R141" s="79"/>
      <c r="S141" s="79"/>
      <c r="T141" s="79" t="s">
        <v>967</v>
      </c>
      <c r="U141" s="79"/>
      <c r="V141" s="82" t="s">
        <v>1143</v>
      </c>
      <c r="W141" s="81">
        <v>43751.30971064815</v>
      </c>
      <c r="X141" s="82" t="s">
        <v>1371</v>
      </c>
      <c r="Y141" s="79"/>
      <c r="Z141" s="79"/>
      <c r="AA141" s="85" t="s">
        <v>1687</v>
      </c>
      <c r="AB141" s="79"/>
      <c r="AC141" s="79" t="b">
        <v>0</v>
      </c>
      <c r="AD141" s="79">
        <v>0</v>
      </c>
      <c r="AE141" s="85" t="s">
        <v>1939</v>
      </c>
      <c r="AF141" s="79" t="b">
        <v>0</v>
      </c>
      <c r="AG141" s="79" t="s">
        <v>2020</v>
      </c>
      <c r="AH141" s="79"/>
      <c r="AI141" s="85" t="s">
        <v>1939</v>
      </c>
      <c r="AJ141" s="79" t="b">
        <v>0</v>
      </c>
      <c r="AK141" s="79">
        <v>1</v>
      </c>
      <c r="AL141" s="85" t="s">
        <v>1686</v>
      </c>
      <c r="AM141" s="79" t="s">
        <v>2038</v>
      </c>
      <c r="AN141" s="79" t="b">
        <v>0</v>
      </c>
      <c r="AO141" s="85" t="s">
        <v>1686</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59</v>
      </c>
      <c r="BC141" s="78" t="str">
        <f>REPLACE(INDEX(GroupVertices[Group],MATCH(Edges25[[#This Row],[Vertex 2]],GroupVertices[Vertex],0)),1,1,"")</f>
        <v>59</v>
      </c>
      <c r="BD141" s="48">
        <v>2</v>
      </c>
      <c r="BE141" s="49">
        <v>15.384615384615385</v>
      </c>
      <c r="BF141" s="48">
        <v>0</v>
      </c>
      <c r="BG141" s="49">
        <v>0</v>
      </c>
      <c r="BH141" s="48">
        <v>0</v>
      </c>
      <c r="BI141" s="49">
        <v>0</v>
      </c>
      <c r="BJ141" s="48">
        <v>11</v>
      </c>
      <c r="BK141" s="49">
        <v>84.61538461538461</v>
      </c>
      <c r="BL141" s="48">
        <v>13</v>
      </c>
    </row>
    <row r="142" spans="1:64" ht="15">
      <c r="A142" s="64" t="s">
        <v>337</v>
      </c>
      <c r="B142" s="64" t="s">
        <v>337</v>
      </c>
      <c r="C142" s="65"/>
      <c r="D142" s="66"/>
      <c r="E142" s="67"/>
      <c r="F142" s="68"/>
      <c r="G142" s="65"/>
      <c r="H142" s="69"/>
      <c r="I142" s="70"/>
      <c r="J142" s="70"/>
      <c r="K142" s="34" t="s">
        <v>65</v>
      </c>
      <c r="L142" s="77">
        <v>213</v>
      </c>
      <c r="M142" s="77"/>
      <c r="N142" s="72"/>
      <c r="O142" s="79" t="s">
        <v>176</v>
      </c>
      <c r="P142" s="81">
        <v>43751.945763888885</v>
      </c>
      <c r="Q142" s="79" t="s">
        <v>716</v>
      </c>
      <c r="R142" s="79"/>
      <c r="S142" s="79"/>
      <c r="T142" s="79"/>
      <c r="U142" s="79"/>
      <c r="V142" s="82" t="s">
        <v>1144</v>
      </c>
      <c r="W142" s="81">
        <v>43751.945763888885</v>
      </c>
      <c r="X142" s="82" t="s">
        <v>1372</v>
      </c>
      <c r="Y142" s="79"/>
      <c r="Z142" s="79"/>
      <c r="AA142" s="85" t="s">
        <v>1688</v>
      </c>
      <c r="AB142" s="79"/>
      <c r="AC142" s="79" t="b">
        <v>0</v>
      </c>
      <c r="AD142" s="79">
        <v>0</v>
      </c>
      <c r="AE142" s="85" t="s">
        <v>1939</v>
      </c>
      <c r="AF142" s="79" t="b">
        <v>0</v>
      </c>
      <c r="AG142" s="79" t="s">
        <v>2020</v>
      </c>
      <c r="AH142" s="79"/>
      <c r="AI142" s="85" t="s">
        <v>1939</v>
      </c>
      <c r="AJ142" s="79" t="b">
        <v>0</v>
      </c>
      <c r="AK142" s="79">
        <v>0</v>
      </c>
      <c r="AL142" s="85" t="s">
        <v>1939</v>
      </c>
      <c r="AM142" s="79" t="s">
        <v>2038</v>
      </c>
      <c r="AN142" s="79" t="b">
        <v>0</v>
      </c>
      <c r="AO142" s="85" t="s">
        <v>1688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1</v>
      </c>
      <c r="BG142" s="49">
        <v>5.882352941176471</v>
      </c>
      <c r="BH142" s="48">
        <v>0</v>
      </c>
      <c r="BI142" s="49">
        <v>0</v>
      </c>
      <c r="BJ142" s="48">
        <v>16</v>
      </c>
      <c r="BK142" s="49">
        <v>94.11764705882354</v>
      </c>
      <c r="BL142" s="48">
        <v>17</v>
      </c>
    </row>
    <row r="143" spans="1:64" ht="15">
      <c r="A143" s="64" t="s">
        <v>338</v>
      </c>
      <c r="B143" s="64" t="s">
        <v>526</v>
      </c>
      <c r="C143" s="65"/>
      <c r="D143" s="66"/>
      <c r="E143" s="67"/>
      <c r="F143" s="68"/>
      <c r="G143" s="65"/>
      <c r="H143" s="69"/>
      <c r="I143" s="70"/>
      <c r="J143" s="70"/>
      <c r="K143" s="34" t="s">
        <v>65</v>
      </c>
      <c r="L143" s="77">
        <v>214</v>
      </c>
      <c r="M143" s="77"/>
      <c r="N143" s="72"/>
      <c r="O143" s="79" t="s">
        <v>592</v>
      </c>
      <c r="P143" s="81">
        <v>43751.99019675926</v>
      </c>
      <c r="Q143" s="79" t="s">
        <v>717</v>
      </c>
      <c r="R143" s="79"/>
      <c r="S143" s="79"/>
      <c r="T143" s="79"/>
      <c r="U143" s="79"/>
      <c r="V143" s="82" t="s">
        <v>1145</v>
      </c>
      <c r="W143" s="81">
        <v>43751.99019675926</v>
      </c>
      <c r="X143" s="82" t="s">
        <v>1373</v>
      </c>
      <c r="Y143" s="79"/>
      <c r="Z143" s="79"/>
      <c r="AA143" s="85" t="s">
        <v>1689</v>
      </c>
      <c r="AB143" s="85" t="s">
        <v>1906</v>
      </c>
      <c r="AC143" s="79" t="b">
        <v>0</v>
      </c>
      <c r="AD143" s="79">
        <v>2</v>
      </c>
      <c r="AE143" s="85" t="s">
        <v>1984</v>
      </c>
      <c r="AF143" s="79" t="b">
        <v>0</v>
      </c>
      <c r="AG143" s="79" t="s">
        <v>2020</v>
      </c>
      <c r="AH143" s="79"/>
      <c r="AI143" s="85" t="s">
        <v>1939</v>
      </c>
      <c r="AJ143" s="79" t="b">
        <v>0</v>
      </c>
      <c r="AK143" s="79">
        <v>0</v>
      </c>
      <c r="AL143" s="85" t="s">
        <v>1939</v>
      </c>
      <c r="AM143" s="79" t="s">
        <v>2037</v>
      </c>
      <c r="AN143" s="79" t="b">
        <v>0</v>
      </c>
      <c r="AO143" s="85" t="s">
        <v>1906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58</v>
      </c>
      <c r="BC143" s="78" t="str">
        <f>REPLACE(INDEX(GroupVertices[Group],MATCH(Edges25[[#This Row],[Vertex 2]],GroupVertices[Vertex],0)),1,1,"")</f>
        <v>58</v>
      </c>
      <c r="BD143" s="48">
        <v>1</v>
      </c>
      <c r="BE143" s="49">
        <v>5.882352941176471</v>
      </c>
      <c r="BF143" s="48">
        <v>0</v>
      </c>
      <c r="BG143" s="49">
        <v>0</v>
      </c>
      <c r="BH143" s="48">
        <v>0</v>
      </c>
      <c r="BI143" s="49">
        <v>0</v>
      </c>
      <c r="BJ143" s="48">
        <v>16</v>
      </c>
      <c r="BK143" s="49">
        <v>94.11764705882354</v>
      </c>
      <c r="BL143" s="48">
        <v>17</v>
      </c>
    </row>
    <row r="144" spans="1:64" ht="15">
      <c r="A144" s="64" t="s">
        <v>339</v>
      </c>
      <c r="B144" s="64" t="s">
        <v>339</v>
      </c>
      <c r="C144" s="65"/>
      <c r="D144" s="66"/>
      <c r="E144" s="67"/>
      <c r="F144" s="68"/>
      <c r="G144" s="65"/>
      <c r="H144" s="69"/>
      <c r="I144" s="70"/>
      <c r="J144" s="70"/>
      <c r="K144" s="34" t="s">
        <v>65</v>
      </c>
      <c r="L144" s="77">
        <v>215</v>
      </c>
      <c r="M144" s="77"/>
      <c r="N144" s="72"/>
      <c r="O144" s="79" t="s">
        <v>176</v>
      </c>
      <c r="P144" s="81">
        <v>43752.029490740744</v>
      </c>
      <c r="Q144" s="79" t="s">
        <v>718</v>
      </c>
      <c r="R144" s="79"/>
      <c r="S144" s="79"/>
      <c r="T144" s="79"/>
      <c r="U144" s="79"/>
      <c r="V144" s="82" t="s">
        <v>1146</v>
      </c>
      <c r="W144" s="81">
        <v>43752.029490740744</v>
      </c>
      <c r="X144" s="82" t="s">
        <v>1374</v>
      </c>
      <c r="Y144" s="79"/>
      <c r="Z144" s="79"/>
      <c r="AA144" s="85" t="s">
        <v>1690</v>
      </c>
      <c r="AB144" s="79"/>
      <c r="AC144" s="79" t="b">
        <v>0</v>
      </c>
      <c r="AD144" s="79">
        <v>1</v>
      </c>
      <c r="AE144" s="85" t="s">
        <v>1939</v>
      </c>
      <c r="AF144" s="79" t="b">
        <v>0</v>
      </c>
      <c r="AG144" s="79" t="s">
        <v>2020</v>
      </c>
      <c r="AH144" s="79"/>
      <c r="AI144" s="85" t="s">
        <v>1939</v>
      </c>
      <c r="AJ144" s="79" t="b">
        <v>0</v>
      </c>
      <c r="AK144" s="79">
        <v>0</v>
      </c>
      <c r="AL144" s="85" t="s">
        <v>1939</v>
      </c>
      <c r="AM144" s="79" t="s">
        <v>2037</v>
      </c>
      <c r="AN144" s="79" t="b">
        <v>0</v>
      </c>
      <c r="AO144" s="85" t="s">
        <v>1690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1</v>
      </c>
      <c r="BG144" s="49">
        <v>11.11111111111111</v>
      </c>
      <c r="BH144" s="48">
        <v>0</v>
      </c>
      <c r="BI144" s="49">
        <v>0</v>
      </c>
      <c r="BJ144" s="48">
        <v>8</v>
      </c>
      <c r="BK144" s="49">
        <v>88.88888888888889</v>
      </c>
      <c r="BL144" s="48">
        <v>9</v>
      </c>
    </row>
    <row r="145" spans="1:64" ht="15">
      <c r="A145" s="64" t="s">
        <v>340</v>
      </c>
      <c r="B145" s="64" t="s">
        <v>340</v>
      </c>
      <c r="C145" s="65"/>
      <c r="D145" s="66"/>
      <c r="E145" s="67"/>
      <c r="F145" s="68"/>
      <c r="G145" s="65"/>
      <c r="H145" s="69"/>
      <c r="I145" s="70"/>
      <c r="J145" s="70"/>
      <c r="K145" s="34" t="s">
        <v>65</v>
      </c>
      <c r="L145" s="77">
        <v>216</v>
      </c>
      <c r="M145" s="77"/>
      <c r="N145" s="72"/>
      <c r="O145" s="79" t="s">
        <v>176</v>
      </c>
      <c r="P145" s="81">
        <v>43752.06061342593</v>
      </c>
      <c r="Q145" s="79" t="s">
        <v>719</v>
      </c>
      <c r="R145" s="82" t="s">
        <v>884</v>
      </c>
      <c r="S145" s="79" t="s">
        <v>935</v>
      </c>
      <c r="T145" s="79" t="s">
        <v>968</v>
      </c>
      <c r="U145" s="79"/>
      <c r="V145" s="82" t="s">
        <v>1147</v>
      </c>
      <c r="W145" s="81">
        <v>43752.06061342593</v>
      </c>
      <c r="X145" s="82" t="s">
        <v>1375</v>
      </c>
      <c r="Y145" s="79"/>
      <c r="Z145" s="79"/>
      <c r="AA145" s="85" t="s">
        <v>1691</v>
      </c>
      <c r="AB145" s="79"/>
      <c r="AC145" s="79" t="b">
        <v>0</v>
      </c>
      <c r="AD145" s="79">
        <v>0</v>
      </c>
      <c r="AE145" s="85" t="s">
        <v>1939</v>
      </c>
      <c r="AF145" s="79" t="b">
        <v>0</v>
      </c>
      <c r="AG145" s="79" t="s">
        <v>2020</v>
      </c>
      <c r="AH145" s="79"/>
      <c r="AI145" s="85" t="s">
        <v>1939</v>
      </c>
      <c r="AJ145" s="79" t="b">
        <v>0</v>
      </c>
      <c r="AK145" s="79">
        <v>0</v>
      </c>
      <c r="AL145" s="85" t="s">
        <v>1939</v>
      </c>
      <c r="AM145" s="79" t="s">
        <v>2052</v>
      </c>
      <c r="AN145" s="79" t="b">
        <v>0</v>
      </c>
      <c r="AO145" s="85" t="s">
        <v>1691</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4.166666666666667</v>
      </c>
      <c r="BF145" s="48">
        <v>0</v>
      </c>
      <c r="BG145" s="49">
        <v>0</v>
      </c>
      <c r="BH145" s="48">
        <v>0</v>
      </c>
      <c r="BI145" s="49">
        <v>0</v>
      </c>
      <c r="BJ145" s="48">
        <v>23</v>
      </c>
      <c r="BK145" s="49">
        <v>95.83333333333333</v>
      </c>
      <c r="BL145" s="48">
        <v>24</v>
      </c>
    </row>
    <row r="146" spans="1:64" ht="15">
      <c r="A146" s="64" t="s">
        <v>341</v>
      </c>
      <c r="B146" s="64" t="s">
        <v>341</v>
      </c>
      <c r="C146" s="65"/>
      <c r="D146" s="66"/>
      <c r="E146" s="67"/>
      <c r="F146" s="68"/>
      <c r="G146" s="65"/>
      <c r="H146" s="69"/>
      <c r="I146" s="70"/>
      <c r="J146" s="70"/>
      <c r="K146" s="34" t="s">
        <v>65</v>
      </c>
      <c r="L146" s="77">
        <v>217</v>
      </c>
      <c r="M146" s="77"/>
      <c r="N146" s="72"/>
      <c r="O146" s="79" t="s">
        <v>176</v>
      </c>
      <c r="P146" s="81">
        <v>43752.16878472222</v>
      </c>
      <c r="Q146" s="79" t="s">
        <v>720</v>
      </c>
      <c r="R146" s="79"/>
      <c r="S146" s="79"/>
      <c r="T146" s="79"/>
      <c r="U146" s="79"/>
      <c r="V146" s="82" t="s">
        <v>1148</v>
      </c>
      <c r="W146" s="81">
        <v>43752.16878472222</v>
      </c>
      <c r="X146" s="82" t="s">
        <v>1376</v>
      </c>
      <c r="Y146" s="79"/>
      <c r="Z146" s="79"/>
      <c r="AA146" s="85" t="s">
        <v>1692</v>
      </c>
      <c r="AB146" s="79"/>
      <c r="AC146" s="79" t="b">
        <v>0</v>
      </c>
      <c r="AD146" s="79">
        <v>0</v>
      </c>
      <c r="AE146" s="85" t="s">
        <v>1939</v>
      </c>
      <c r="AF146" s="79" t="b">
        <v>0</v>
      </c>
      <c r="AG146" s="79" t="s">
        <v>2024</v>
      </c>
      <c r="AH146" s="79"/>
      <c r="AI146" s="85" t="s">
        <v>1939</v>
      </c>
      <c r="AJ146" s="79" t="b">
        <v>0</v>
      </c>
      <c r="AK146" s="79">
        <v>0</v>
      </c>
      <c r="AL146" s="85" t="s">
        <v>1939</v>
      </c>
      <c r="AM146" s="79" t="s">
        <v>2038</v>
      </c>
      <c r="AN146" s="79" t="b">
        <v>0</v>
      </c>
      <c r="AO146" s="85" t="s">
        <v>1692</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7</v>
      </c>
      <c r="BK146" s="49">
        <v>100</v>
      </c>
      <c r="BL146" s="48">
        <v>7</v>
      </c>
    </row>
    <row r="147" spans="1:64" ht="15">
      <c r="A147" s="64" t="s">
        <v>342</v>
      </c>
      <c r="B147" s="64" t="s">
        <v>527</v>
      </c>
      <c r="C147" s="65"/>
      <c r="D147" s="66"/>
      <c r="E147" s="67"/>
      <c r="F147" s="68"/>
      <c r="G147" s="65"/>
      <c r="H147" s="69"/>
      <c r="I147" s="70"/>
      <c r="J147" s="70"/>
      <c r="K147" s="34" t="s">
        <v>65</v>
      </c>
      <c r="L147" s="77">
        <v>218</v>
      </c>
      <c r="M147" s="77"/>
      <c r="N147" s="72"/>
      <c r="O147" s="79" t="s">
        <v>592</v>
      </c>
      <c r="P147" s="81">
        <v>43752.17972222222</v>
      </c>
      <c r="Q147" s="79" t="s">
        <v>721</v>
      </c>
      <c r="R147" s="79"/>
      <c r="S147" s="79"/>
      <c r="T147" s="79" t="s">
        <v>951</v>
      </c>
      <c r="U147" s="79"/>
      <c r="V147" s="82" t="s">
        <v>1149</v>
      </c>
      <c r="W147" s="81">
        <v>43752.17972222222</v>
      </c>
      <c r="X147" s="82" t="s">
        <v>1377</v>
      </c>
      <c r="Y147" s="79"/>
      <c r="Z147" s="79"/>
      <c r="AA147" s="85" t="s">
        <v>1693</v>
      </c>
      <c r="AB147" s="85" t="s">
        <v>1907</v>
      </c>
      <c r="AC147" s="79" t="b">
        <v>0</v>
      </c>
      <c r="AD147" s="79">
        <v>0</v>
      </c>
      <c r="AE147" s="85" t="s">
        <v>1985</v>
      </c>
      <c r="AF147" s="79" t="b">
        <v>0</v>
      </c>
      <c r="AG147" s="79" t="s">
        <v>2026</v>
      </c>
      <c r="AH147" s="79"/>
      <c r="AI147" s="85" t="s">
        <v>1939</v>
      </c>
      <c r="AJ147" s="79" t="b">
        <v>0</v>
      </c>
      <c r="AK147" s="79">
        <v>0</v>
      </c>
      <c r="AL147" s="85" t="s">
        <v>1939</v>
      </c>
      <c r="AM147" s="79" t="s">
        <v>2038</v>
      </c>
      <c r="AN147" s="79" t="b">
        <v>0</v>
      </c>
      <c r="AO147" s="85" t="s">
        <v>1907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57</v>
      </c>
      <c r="BC147" s="78" t="str">
        <f>REPLACE(INDEX(GroupVertices[Group],MATCH(Edges25[[#This Row],[Vertex 2]],GroupVertices[Vertex],0)),1,1,"")</f>
        <v>57</v>
      </c>
      <c r="BD147" s="48">
        <v>0</v>
      </c>
      <c r="BE147" s="49">
        <v>0</v>
      </c>
      <c r="BF147" s="48">
        <v>0</v>
      </c>
      <c r="BG147" s="49">
        <v>0</v>
      </c>
      <c r="BH147" s="48">
        <v>0</v>
      </c>
      <c r="BI147" s="49">
        <v>0</v>
      </c>
      <c r="BJ147" s="48">
        <v>2</v>
      </c>
      <c r="BK147" s="49">
        <v>100</v>
      </c>
      <c r="BL147" s="48">
        <v>2</v>
      </c>
    </row>
    <row r="148" spans="1:64" ht="15">
      <c r="A148" s="64" t="s">
        <v>343</v>
      </c>
      <c r="B148" s="64" t="s">
        <v>343</v>
      </c>
      <c r="C148" s="65"/>
      <c r="D148" s="66"/>
      <c r="E148" s="67"/>
      <c r="F148" s="68"/>
      <c r="G148" s="65"/>
      <c r="H148" s="69"/>
      <c r="I148" s="70"/>
      <c r="J148" s="70"/>
      <c r="K148" s="34" t="s">
        <v>65</v>
      </c>
      <c r="L148" s="77">
        <v>219</v>
      </c>
      <c r="M148" s="77"/>
      <c r="N148" s="72"/>
      <c r="O148" s="79" t="s">
        <v>176</v>
      </c>
      <c r="P148" s="81">
        <v>43746.214155092595</v>
      </c>
      <c r="Q148" s="79" t="s">
        <v>722</v>
      </c>
      <c r="R148" s="82" t="s">
        <v>885</v>
      </c>
      <c r="S148" s="79" t="s">
        <v>936</v>
      </c>
      <c r="T148" s="79"/>
      <c r="U148" s="79"/>
      <c r="V148" s="82" t="s">
        <v>1150</v>
      </c>
      <c r="W148" s="81">
        <v>43746.214155092595</v>
      </c>
      <c r="X148" s="82" t="s">
        <v>1378</v>
      </c>
      <c r="Y148" s="79"/>
      <c r="Z148" s="79"/>
      <c r="AA148" s="85" t="s">
        <v>1694</v>
      </c>
      <c r="AB148" s="79"/>
      <c r="AC148" s="79" t="b">
        <v>0</v>
      </c>
      <c r="AD148" s="79">
        <v>0</v>
      </c>
      <c r="AE148" s="85" t="s">
        <v>1939</v>
      </c>
      <c r="AF148" s="79" t="b">
        <v>0</v>
      </c>
      <c r="AG148" s="79" t="s">
        <v>2023</v>
      </c>
      <c r="AH148" s="79"/>
      <c r="AI148" s="85" t="s">
        <v>1939</v>
      </c>
      <c r="AJ148" s="79" t="b">
        <v>0</v>
      </c>
      <c r="AK148" s="79">
        <v>0</v>
      </c>
      <c r="AL148" s="85" t="s">
        <v>1939</v>
      </c>
      <c r="AM148" s="79" t="s">
        <v>2048</v>
      </c>
      <c r="AN148" s="79" t="b">
        <v>0</v>
      </c>
      <c r="AO148" s="85" t="s">
        <v>1694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9</v>
      </c>
      <c r="BK148" s="49">
        <v>100</v>
      </c>
      <c r="BL148" s="48">
        <v>9</v>
      </c>
    </row>
    <row r="149" spans="1:64" ht="15">
      <c r="A149" s="64" t="s">
        <v>343</v>
      </c>
      <c r="B149" s="64" t="s">
        <v>343</v>
      </c>
      <c r="C149" s="65"/>
      <c r="D149" s="66"/>
      <c r="E149" s="67"/>
      <c r="F149" s="68"/>
      <c r="G149" s="65"/>
      <c r="H149" s="69"/>
      <c r="I149" s="70"/>
      <c r="J149" s="70"/>
      <c r="K149" s="34" t="s">
        <v>65</v>
      </c>
      <c r="L149" s="77">
        <v>220</v>
      </c>
      <c r="M149" s="77"/>
      <c r="N149" s="72"/>
      <c r="O149" s="79" t="s">
        <v>176</v>
      </c>
      <c r="P149" s="81">
        <v>43752.21414351852</v>
      </c>
      <c r="Q149" s="79" t="s">
        <v>722</v>
      </c>
      <c r="R149" s="82" t="s">
        <v>885</v>
      </c>
      <c r="S149" s="79" t="s">
        <v>936</v>
      </c>
      <c r="T149" s="79"/>
      <c r="U149" s="79"/>
      <c r="V149" s="82" t="s">
        <v>1150</v>
      </c>
      <c r="W149" s="81">
        <v>43752.21414351852</v>
      </c>
      <c r="X149" s="82" t="s">
        <v>1379</v>
      </c>
      <c r="Y149" s="79"/>
      <c r="Z149" s="79"/>
      <c r="AA149" s="85" t="s">
        <v>1695</v>
      </c>
      <c r="AB149" s="79"/>
      <c r="AC149" s="79" t="b">
        <v>0</v>
      </c>
      <c r="AD149" s="79">
        <v>0</v>
      </c>
      <c r="AE149" s="85" t="s">
        <v>1939</v>
      </c>
      <c r="AF149" s="79" t="b">
        <v>0</v>
      </c>
      <c r="AG149" s="79" t="s">
        <v>2023</v>
      </c>
      <c r="AH149" s="79"/>
      <c r="AI149" s="85" t="s">
        <v>1939</v>
      </c>
      <c r="AJ149" s="79" t="b">
        <v>0</v>
      </c>
      <c r="AK149" s="79">
        <v>0</v>
      </c>
      <c r="AL149" s="85" t="s">
        <v>1939</v>
      </c>
      <c r="AM149" s="79" t="s">
        <v>2048</v>
      </c>
      <c r="AN149" s="79" t="b">
        <v>0</v>
      </c>
      <c r="AO149" s="85" t="s">
        <v>1695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9</v>
      </c>
      <c r="BK149" s="49">
        <v>100</v>
      </c>
      <c r="BL149" s="48">
        <v>9</v>
      </c>
    </row>
    <row r="150" spans="1:64" ht="15">
      <c r="A150" s="64" t="s">
        <v>344</v>
      </c>
      <c r="B150" s="64" t="s">
        <v>528</v>
      </c>
      <c r="C150" s="65"/>
      <c r="D150" s="66"/>
      <c r="E150" s="67"/>
      <c r="F150" s="68"/>
      <c r="G150" s="65"/>
      <c r="H150" s="69"/>
      <c r="I150" s="70"/>
      <c r="J150" s="70"/>
      <c r="K150" s="34" t="s">
        <v>65</v>
      </c>
      <c r="L150" s="77">
        <v>221</v>
      </c>
      <c r="M150" s="77"/>
      <c r="N150" s="72"/>
      <c r="O150" s="79" t="s">
        <v>592</v>
      </c>
      <c r="P150" s="81">
        <v>43752.25787037037</v>
      </c>
      <c r="Q150" s="79" t="s">
        <v>723</v>
      </c>
      <c r="R150" s="79"/>
      <c r="S150" s="79"/>
      <c r="T150" s="79"/>
      <c r="U150" s="79"/>
      <c r="V150" s="82" t="s">
        <v>1151</v>
      </c>
      <c r="W150" s="81">
        <v>43752.25787037037</v>
      </c>
      <c r="X150" s="82" t="s">
        <v>1380</v>
      </c>
      <c r="Y150" s="79"/>
      <c r="Z150" s="79"/>
      <c r="AA150" s="85" t="s">
        <v>1696</v>
      </c>
      <c r="AB150" s="85" t="s">
        <v>1908</v>
      </c>
      <c r="AC150" s="79" t="b">
        <v>0</v>
      </c>
      <c r="AD150" s="79">
        <v>0</v>
      </c>
      <c r="AE150" s="85" t="s">
        <v>1986</v>
      </c>
      <c r="AF150" s="79" t="b">
        <v>0</v>
      </c>
      <c r="AG150" s="79" t="s">
        <v>2020</v>
      </c>
      <c r="AH150" s="79"/>
      <c r="AI150" s="85" t="s">
        <v>1939</v>
      </c>
      <c r="AJ150" s="79" t="b">
        <v>0</v>
      </c>
      <c r="AK150" s="79">
        <v>0</v>
      </c>
      <c r="AL150" s="85" t="s">
        <v>1939</v>
      </c>
      <c r="AM150" s="79" t="s">
        <v>2037</v>
      </c>
      <c r="AN150" s="79" t="b">
        <v>0</v>
      </c>
      <c r="AO150" s="85" t="s">
        <v>1908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56</v>
      </c>
      <c r="BC150" s="78" t="str">
        <f>REPLACE(INDEX(GroupVertices[Group],MATCH(Edges25[[#This Row],[Vertex 2]],GroupVertices[Vertex],0)),1,1,"")</f>
        <v>56</v>
      </c>
      <c r="BD150" s="48">
        <v>0</v>
      </c>
      <c r="BE150" s="49">
        <v>0</v>
      </c>
      <c r="BF150" s="48">
        <v>0</v>
      </c>
      <c r="BG150" s="49">
        <v>0</v>
      </c>
      <c r="BH150" s="48">
        <v>0</v>
      </c>
      <c r="BI150" s="49">
        <v>0</v>
      </c>
      <c r="BJ150" s="48">
        <v>29</v>
      </c>
      <c r="BK150" s="49">
        <v>100</v>
      </c>
      <c r="BL150" s="48">
        <v>29</v>
      </c>
    </row>
    <row r="151" spans="1:64" ht="15">
      <c r="A151" s="64" t="s">
        <v>345</v>
      </c>
      <c r="B151" s="64" t="s">
        <v>529</v>
      </c>
      <c r="C151" s="65"/>
      <c r="D151" s="66"/>
      <c r="E151" s="67"/>
      <c r="F151" s="68"/>
      <c r="G151" s="65"/>
      <c r="H151" s="69"/>
      <c r="I151" s="70"/>
      <c r="J151" s="70"/>
      <c r="K151" s="34" t="s">
        <v>65</v>
      </c>
      <c r="L151" s="77">
        <v>222</v>
      </c>
      <c r="M151" s="77"/>
      <c r="N151" s="72"/>
      <c r="O151" s="79" t="s">
        <v>592</v>
      </c>
      <c r="P151" s="81">
        <v>43752.275243055556</v>
      </c>
      <c r="Q151" s="79" t="s">
        <v>724</v>
      </c>
      <c r="R151" s="79"/>
      <c r="S151" s="79"/>
      <c r="T151" s="79"/>
      <c r="U151" s="79"/>
      <c r="V151" s="82" t="s">
        <v>1152</v>
      </c>
      <c r="W151" s="81">
        <v>43752.275243055556</v>
      </c>
      <c r="X151" s="82" t="s">
        <v>1381</v>
      </c>
      <c r="Y151" s="79"/>
      <c r="Z151" s="79"/>
      <c r="AA151" s="85" t="s">
        <v>1697</v>
      </c>
      <c r="AB151" s="85" t="s">
        <v>1909</v>
      </c>
      <c r="AC151" s="79" t="b">
        <v>0</v>
      </c>
      <c r="AD151" s="79">
        <v>0</v>
      </c>
      <c r="AE151" s="85" t="s">
        <v>1987</v>
      </c>
      <c r="AF151" s="79" t="b">
        <v>0</v>
      </c>
      <c r="AG151" s="79" t="s">
        <v>2028</v>
      </c>
      <c r="AH151" s="79"/>
      <c r="AI151" s="85" t="s">
        <v>1939</v>
      </c>
      <c r="AJ151" s="79" t="b">
        <v>0</v>
      </c>
      <c r="AK151" s="79">
        <v>0</v>
      </c>
      <c r="AL151" s="85" t="s">
        <v>1939</v>
      </c>
      <c r="AM151" s="79" t="s">
        <v>2035</v>
      </c>
      <c r="AN151" s="79" t="b">
        <v>0</v>
      </c>
      <c r="AO151" s="85" t="s">
        <v>1909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55</v>
      </c>
      <c r="BC151" s="78" t="str">
        <f>REPLACE(INDEX(GroupVertices[Group],MATCH(Edges25[[#This Row],[Vertex 2]],GroupVertices[Vertex],0)),1,1,"")</f>
        <v>55</v>
      </c>
      <c r="BD151" s="48">
        <v>0</v>
      </c>
      <c r="BE151" s="49">
        <v>0</v>
      </c>
      <c r="BF151" s="48">
        <v>0</v>
      </c>
      <c r="BG151" s="49">
        <v>0</v>
      </c>
      <c r="BH151" s="48">
        <v>0</v>
      </c>
      <c r="BI151" s="49">
        <v>0</v>
      </c>
      <c r="BJ151" s="48">
        <v>8</v>
      </c>
      <c r="BK151" s="49">
        <v>100</v>
      </c>
      <c r="BL151" s="48">
        <v>8</v>
      </c>
    </row>
    <row r="152" spans="1:64" ht="15">
      <c r="A152" s="64" t="s">
        <v>346</v>
      </c>
      <c r="B152" s="64" t="s">
        <v>373</v>
      </c>
      <c r="C152" s="65"/>
      <c r="D152" s="66"/>
      <c r="E152" s="67"/>
      <c r="F152" s="68"/>
      <c r="G152" s="65"/>
      <c r="H152" s="69"/>
      <c r="I152" s="70"/>
      <c r="J152" s="70"/>
      <c r="K152" s="34" t="s">
        <v>65</v>
      </c>
      <c r="L152" s="77">
        <v>223</v>
      </c>
      <c r="M152" s="77"/>
      <c r="N152" s="72"/>
      <c r="O152" s="79" t="s">
        <v>591</v>
      </c>
      <c r="P152" s="81">
        <v>43752.42834490741</v>
      </c>
      <c r="Q152" s="79" t="s">
        <v>725</v>
      </c>
      <c r="R152" s="79"/>
      <c r="S152" s="79"/>
      <c r="T152" s="79"/>
      <c r="U152" s="79"/>
      <c r="V152" s="82" t="s">
        <v>1153</v>
      </c>
      <c r="W152" s="81">
        <v>43752.42834490741</v>
      </c>
      <c r="X152" s="82" t="s">
        <v>1382</v>
      </c>
      <c r="Y152" s="79"/>
      <c r="Z152" s="79"/>
      <c r="AA152" s="85" t="s">
        <v>1698</v>
      </c>
      <c r="AB152" s="79"/>
      <c r="AC152" s="79" t="b">
        <v>0</v>
      </c>
      <c r="AD152" s="79">
        <v>0</v>
      </c>
      <c r="AE152" s="85" t="s">
        <v>1939</v>
      </c>
      <c r="AF152" s="79" t="b">
        <v>0</v>
      </c>
      <c r="AG152" s="79" t="s">
        <v>2020</v>
      </c>
      <c r="AH152" s="79"/>
      <c r="AI152" s="85" t="s">
        <v>1939</v>
      </c>
      <c r="AJ152" s="79" t="b">
        <v>0</v>
      </c>
      <c r="AK152" s="79">
        <v>16</v>
      </c>
      <c r="AL152" s="85" t="s">
        <v>1727</v>
      </c>
      <c r="AM152" s="79" t="s">
        <v>2037</v>
      </c>
      <c r="AN152" s="79" t="b">
        <v>0</v>
      </c>
      <c r="AO152" s="85" t="s">
        <v>1727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347</v>
      </c>
      <c r="B153" s="64" t="s">
        <v>373</v>
      </c>
      <c r="C153" s="65"/>
      <c r="D153" s="66"/>
      <c r="E153" s="67"/>
      <c r="F153" s="68"/>
      <c r="G153" s="65"/>
      <c r="H153" s="69"/>
      <c r="I153" s="70"/>
      <c r="J153" s="70"/>
      <c r="K153" s="34" t="s">
        <v>65</v>
      </c>
      <c r="L153" s="77">
        <v>225</v>
      </c>
      <c r="M153" s="77"/>
      <c r="N153" s="72"/>
      <c r="O153" s="79" t="s">
        <v>591</v>
      </c>
      <c r="P153" s="81">
        <v>43752.42870370371</v>
      </c>
      <c r="Q153" s="79" t="s">
        <v>725</v>
      </c>
      <c r="R153" s="79"/>
      <c r="S153" s="79"/>
      <c r="T153" s="79"/>
      <c r="U153" s="79"/>
      <c r="V153" s="82" t="s">
        <v>1154</v>
      </c>
      <c r="W153" s="81">
        <v>43752.42870370371</v>
      </c>
      <c r="X153" s="82" t="s">
        <v>1383</v>
      </c>
      <c r="Y153" s="79"/>
      <c r="Z153" s="79"/>
      <c r="AA153" s="85" t="s">
        <v>1699</v>
      </c>
      <c r="AB153" s="79"/>
      <c r="AC153" s="79" t="b">
        <v>0</v>
      </c>
      <c r="AD153" s="79">
        <v>0</v>
      </c>
      <c r="AE153" s="85" t="s">
        <v>1939</v>
      </c>
      <c r="AF153" s="79" t="b">
        <v>0</v>
      </c>
      <c r="AG153" s="79" t="s">
        <v>2020</v>
      </c>
      <c r="AH153" s="79"/>
      <c r="AI153" s="85" t="s">
        <v>1939</v>
      </c>
      <c r="AJ153" s="79" t="b">
        <v>0</v>
      </c>
      <c r="AK153" s="79">
        <v>16</v>
      </c>
      <c r="AL153" s="85" t="s">
        <v>1727</v>
      </c>
      <c r="AM153" s="79" t="s">
        <v>2038</v>
      </c>
      <c r="AN153" s="79" t="b">
        <v>0</v>
      </c>
      <c r="AO153" s="85" t="s">
        <v>1727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c r="BE153" s="49"/>
      <c r="BF153" s="48"/>
      <c r="BG153" s="49"/>
      <c r="BH153" s="48"/>
      <c r="BI153" s="49"/>
      <c r="BJ153" s="48"/>
      <c r="BK153" s="49"/>
      <c r="BL153" s="48"/>
    </row>
    <row r="154" spans="1:64" ht="15">
      <c r="A154" s="64" t="s">
        <v>348</v>
      </c>
      <c r="B154" s="64" t="s">
        <v>373</v>
      </c>
      <c r="C154" s="65"/>
      <c r="D154" s="66"/>
      <c r="E154" s="67"/>
      <c r="F154" s="68"/>
      <c r="G154" s="65"/>
      <c r="H154" s="69"/>
      <c r="I154" s="70"/>
      <c r="J154" s="70"/>
      <c r="K154" s="34" t="s">
        <v>65</v>
      </c>
      <c r="L154" s="77">
        <v>227</v>
      </c>
      <c r="M154" s="77"/>
      <c r="N154" s="72"/>
      <c r="O154" s="79" t="s">
        <v>591</v>
      </c>
      <c r="P154" s="81">
        <v>43752.43306712963</v>
      </c>
      <c r="Q154" s="79" t="s">
        <v>725</v>
      </c>
      <c r="R154" s="79"/>
      <c r="S154" s="79"/>
      <c r="T154" s="79"/>
      <c r="U154" s="79"/>
      <c r="V154" s="82" t="s">
        <v>1155</v>
      </c>
      <c r="W154" s="81">
        <v>43752.43306712963</v>
      </c>
      <c r="X154" s="82" t="s">
        <v>1384</v>
      </c>
      <c r="Y154" s="79"/>
      <c r="Z154" s="79"/>
      <c r="AA154" s="85" t="s">
        <v>1700</v>
      </c>
      <c r="AB154" s="79"/>
      <c r="AC154" s="79" t="b">
        <v>0</v>
      </c>
      <c r="AD154" s="79">
        <v>0</v>
      </c>
      <c r="AE154" s="85" t="s">
        <v>1939</v>
      </c>
      <c r="AF154" s="79" t="b">
        <v>0</v>
      </c>
      <c r="AG154" s="79" t="s">
        <v>2020</v>
      </c>
      <c r="AH154" s="79"/>
      <c r="AI154" s="85" t="s">
        <v>1939</v>
      </c>
      <c r="AJ154" s="79" t="b">
        <v>0</v>
      </c>
      <c r="AK154" s="79">
        <v>16</v>
      </c>
      <c r="AL154" s="85" t="s">
        <v>1727</v>
      </c>
      <c r="AM154" s="79" t="s">
        <v>2037</v>
      </c>
      <c r="AN154" s="79" t="b">
        <v>0</v>
      </c>
      <c r="AO154" s="85" t="s">
        <v>1727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c r="BE154" s="49"/>
      <c r="BF154" s="48"/>
      <c r="BG154" s="49"/>
      <c r="BH154" s="48"/>
      <c r="BI154" s="49"/>
      <c r="BJ154" s="48"/>
      <c r="BK154" s="49"/>
      <c r="BL154" s="48"/>
    </row>
    <row r="155" spans="1:64" ht="15">
      <c r="A155" s="64" t="s">
        <v>349</v>
      </c>
      <c r="B155" s="64" t="s">
        <v>373</v>
      </c>
      <c r="C155" s="65"/>
      <c r="D155" s="66"/>
      <c r="E155" s="67"/>
      <c r="F155" s="68"/>
      <c r="G155" s="65"/>
      <c r="H155" s="69"/>
      <c r="I155" s="70"/>
      <c r="J155" s="70"/>
      <c r="K155" s="34" t="s">
        <v>65</v>
      </c>
      <c r="L155" s="77">
        <v>229</v>
      </c>
      <c r="M155" s="77"/>
      <c r="N155" s="72"/>
      <c r="O155" s="79" t="s">
        <v>591</v>
      </c>
      <c r="P155" s="81">
        <v>43752.43366898148</v>
      </c>
      <c r="Q155" s="79" t="s">
        <v>725</v>
      </c>
      <c r="R155" s="79"/>
      <c r="S155" s="79"/>
      <c r="T155" s="79"/>
      <c r="U155" s="79"/>
      <c r="V155" s="82" t="s">
        <v>1156</v>
      </c>
      <c r="W155" s="81">
        <v>43752.43366898148</v>
      </c>
      <c r="X155" s="82" t="s">
        <v>1385</v>
      </c>
      <c r="Y155" s="79"/>
      <c r="Z155" s="79"/>
      <c r="AA155" s="85" t="s">
        <v>1701</v>
      </c>
      <c r="AB155" s="79"/>
      <c r="AC155" s="79" t="b">
        <v>0</v>
      </c>
      <c r="AD155" s="79">
        <v>0</v>
      </c>
      <c r="AE155" s="85" t="s">
        <v>1939</v>
      </c>
      <c r="AF155" s="79" t="b">
        <v>0</v>
      </c>
      <c r="AG155" s="79" t="s">
        <v>2020</v>
      </c>
      <c r="AH155" s="79"/>
      <c r="AI155" s="85" t="s">
        <v>1939</v>
      </c>
      <c r="AJ155" s="79" t="b">
        <v>0</v>
      </c>
      <c r="AK155" s="79">
        <v>16</v>
      </c>
      <c r="AL155" s="85" t="s">
        <v>1727</v>
      </c>
      <c r="AM155" s="79" t="s">
        <v>2036</v>
      </c>
      <c r="AN155" s="79" t="b">
        <v>0</v>
      </c>
      <c r="AO155" s="85" t="s">
        <v>1727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350</v>
      </c>
      <c r="B156" s="64" t="s">
        <v>373</v>
      </c>
      <c r="C156" s="65"/>
      <c r="D156" s="66"/>
      <c r="E156" s="67"/>
      <c r="F156" s="68"/>
      <c r="G156" s="65"/>
      <c r="H156" s="69"/>
      <c r="I156" s="70"/>
      <c r="J156" s="70"/>
      <c r="K156" s="34" t="s">
        <v>65</v>
      </c>
      <c r="L156" s="77">
        <v>231</v>
      </c>
      <c r="M156" s="77"/>
      <c r="N156" s="72"/>
      <c r="O156" s="79" t="s">
        <v>591</v>
      </c>
      <c r="P156" s="81">
        <v>43752.44930555556</v>
      </c>
      <c r="Q156" s="79" t="s">
        <v>725</v>
      </c>
      <c r="R156" s="79"/>
      <c r="S156" s="79"/>
      <c r="T156" s="79"/>
      <c r="U156" s="79"/>
      <c r="V156" s="82" t="s">
        <v>1157</v>
      </c>
      <c r="W156" s="81">
        <v>43752.44930555556</v>
      </c>
      <c r="X156" s="82" t="s">
        <v>1386</v>
      </c>
      <c r="Y156" s="79"/>
      <c r="Z156" s="79"/>
      <c r="AA156" s="85" t="s">
        <v>1702</v>
      </c>
      <c r="AB156" s="79"/>
      <c r="AC156" s="79" t="b">
        <v>0</v>
      </c>
      <c r="AD156" s="79">
        <v>0</v>
      </c>
      <c r="AE156" s="85" t="s">
        <v>1939</v>
      </c>
      <c r="AF156" s="79" t="b">
        <v>0</v>
      </c>
      <c r="AG156" s="79" t="s">
        <v>2020</v>
      </c>
      <c r="AH156" s="79"/>
      <c r="AI156" s="85" t="s">
        <v>1939</v>
      </c>
      <c r="AJ156" s="79" t="b">
        <v>0</v>
      </c>
      <c r="AK156" s="79">
        <v>16</v>
      </c>
      <c r="AL156" s="85" t="s">
        <v>1727</v>
      </c>
      <c r="AM156" s="79" t="s">
        <v>2035</v>
      </c>
      <c r="AN156" s="79" t="b">
        <v>0</v>
      </c>
      <c r="AO156" s="85" t="s">
        <v>1727</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351</v>
      </c>
      <c r="B157" s="64" t="s">
        <v>373</v>
      </c>
      <c r="C157" s="65"/>
      <c r="D157" s="66"/>
      <c r="E157" s="67"/>
      <c r="F157" s="68"/>
      <c r="G157" s="65"/>
      <c r="H157" s="69"/>
      <c r="I157" s="70"/>
      <c r="J157" s="70"/>
      <c r="K157" s="34" t="s">
        <v>65</v>
      </c>
      <c r="L157" s="77">
        <v>233</v>
      </c>
      <c r="M157" s="77"/>
      <c r="N157" s="72"/>
      <c r="O157" s="79" t="s">
        <v>591</v>
      </c>
      <c r="P157" s="81">
        <v>43752.457650462966</v>
      </c>
      <c r="Q157" s="79" t="s">
        <v>725</v>
      </c>
      <c r="R157" s="79"/>
      <c r="S157" s="79"/>
      <c r="T157" s="79"/>
      <c r="U157" s="79"/>
      <c r="V157" s="82" t="s">
        <v>1158</v>
      </c>
      <c r="W157" s="81">
        <v>43752.457650462966</v>
      </c>
      <c r="X157" s="82" t="s">
        <v>1387</v>
      </c>
      <c r="Y157" s="79"/>
      <c r="Z157" s="79"/>
      <c r="AA157" s="85" t="s">
        <v>1703</v>
      </c>
      <c r="AB157" s="79"/>
      <c r="AC157" s="79" t="b">
        <v>0</v>
      </c>
      <c r="AD157" s="79">
        <v>0</v>
      </c>
      <c r="AE157" s="85" t="s">
        <v>1939</v>
      </c>
      <c r="AF157" s="79" t="b">
        <v>0</v>
      </c>
      <c r="AG157" s="79" t="s">
        <v>2020</v>
      </c>
      <c r="AH157" s="79"/>
      <c r="AI157" s="85" t="s">
        <v>1939</v>
      </c>
      <c r="AJ157" s="79" t="b">
        <v>0</v>
      </c>
      <c r="AK157" s="79">
        <v>16</v>
      </c>
      <c r="AL157" s="85" t="s">
        <v>1727</v>
      </c>
      <c r="AM157" s="79" t="s">
        <v>2038</v>
      </c>
      <c r="AN157" s="79" t="b">
        <v>0</v>
      </c>
      <c r="AO157" s="85" t="s">
        <v>1727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352</v>
      </c>
      <c r="B158" s="64" t="s">
        <v>368</v>
      </c>
      <c r="C158" s="65"/>
      <c r="D158" s="66"/>
      <c r="E158" s="67"/>
      <c r="F158" s="68"/>
      <c r="G158" s="65"/>
      <c r="H158" s="69"/>
      <c r="I158" s="70"/>
      <c r="J158" s="70"/>
      <c r="K158" s="34" t="s">
        <v>65</v>
      </c>
      <c r="L158" s="77">
        <v>235</v>
      </c>
      <c r="M158" s="77"/>
      <c r="N158" s="72"/>
      <c r="O158" s="79" t="s">
        <v>592</v>
      </c>
      <c r="P158" s="81">
        <v>43752.483148148145</v>
      </c>
      <c r="Q158" s="79" t="s">
        <v>726</v>
      </c>
      <c r="R158" s="79"/>
      <c r="S158" s="79"/>
      <c r="T158" s="79"/>
      <c r="U158" s="79"/>
      <c r="V158" s="82" t="s">
        <v>1159</v>
      </c>
      <c r="W158" s="81">
        <v>43752.483148148145</v>
      </c>
      <c r="X158" s="82" t="s">
        <v>1388</v>
      </c>
      <c r="Y158" s="79"/>
      <c r="Z158" s="79"/>
      <c r="AA158" s="85" t="s">
        <v>1704</v>
      </c>
      <c r="AB158" s="85" t="s">
        <v>1910</v>
      </c>
      <c r="AC158" s="79" t="b">
        <v>0</v>
      </c>
      <c r="AD158" s="79">
        <v>0</v>
      </c>
      <c r="AE158" s="85" t="s">
        <v>1988</v>
      </c>
      <c r="AF158" s="79" t="b">
        <v>0</v>
      </c>
      <c r="AG158" s="79" t="s">
        <v>2020</v>
      </c>
      <c r="AH158" s="79"/>
      <c r="AI158" s="85" t="s">
        <v>1939</v>
      </c>
      <c r="AJ158" s="79" t="b">
        <v>0</v>
      </c>
      <c r="AK158" s="79">
        <v>0</v>
      </c>
      <c r="AL158" s="85" t="s">
        <v>1939</v>
      </c>
      <c r="AM158" s="79" t="s">
        <v>2037</v>
      </c>
      <c r="AN158" s="79" t="b">
        <v>0</v>
      </c>
      <c r="AO158" s="85" t="s">
        <v>1910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14</v>
      </c>
      <c r="BC158" s="78" t="str">
        <f>REPLACE(INDEX(GroupVertices[Group],MATCH(Edges25[[#This Row],[Vertex 2]],GroupVertices[Vertex],0)),1,1,"")</f>
        <v>14</v>
      </c>
      <c r="BD158" s="48">
        <v>1</v>
      </c>
      <c r="BE158" s="49">
        <v>3.125</v>
      </c>
      <c r="BF158" s="48">
        <v>0</v>
      </c>
      <c r="BG158" s="49">
        <v>0</v>
      </c>
      <c r="BH158" s="48">
        <v>0</v>
      </c>
      <c r="BI158" s="49">
        <v>0</v>
      </c>
      <c r="BJ158" s="48">
        <v>31</v>
      </c>
      <c r="BK158" s="49">
        <v>96.875</v>
      </c>
      <c r="BL158" s="48">
        <v>32</v>
      </c>
    </row>
    <row r="159" spans="1:64" ht="15">
      <c r="A159" s="64" t="s">
        <v>353</v>
      </c>
      <c r="B159" s="64" t="s">
        <v>368</v>
      </c>
      <c r="C159" s="65"/>
      <c r="D159" s="66"/>
      <c r="E159" s="67"/>
      <c r="F159" s="68"/>
      <c r="G159" s="65"/>
      <c r="H159" s="69"/>
      <c r="I159" s="70"/>
      <c r="J159" s="70"/>
      <c r="K159" s="34" t="s">
        <v>65</v>
      </c>
      <c r="L159" s="77">
        <v>236</v>
      </c>
      <c r="M159" s="77"/>
      <c r="N159" s="72"/>
      <c r="O159" s="79" t="s">
        <v>591</v>
      </c>
      <c r="P159" s="81">
        <v>43752.485763888886</v>
      </c>
      <c r="Q159" s="79" t="s">
        <v>727</v>
      </c>
      <c r="R159" s="79"/>
      <c r="S159" s="79"/>
      <c r="T159" s="79"/>
      <c r="U159" s="79"/>
      <c r="V159" s="82" t="s">
        <v>1160</v>
      </c>
      <c r="W159" s="81">
        <v>43752.485763888886</v>
      </c>
      <c r="X159" s="82" t="s">
        <v>1389</v>
      </c>
      <c r="Y159" s="79"/>
      <c r="Z159" s="79"/>
      <c r="AA159" s="85" t="s">
        <v>1705</v>
      </c>
      <c r="AB159" s="79"/>
      <c r="AC159" s="79" t="b">
        <v>0</v>
      </c>
      <c r="AD159" s="79">
        <v>0</v>
      </c>
      <c r="AE159" s="85" t="s">
        <v>1939</v>
      </c>
      <c r="AF159" s="79" t="b">
        <v>0</v>
      </c>
      <c r="AG159" s="79" t="s">
        <v>2020</v>
      </c>
      <c r="AH159" s="79"/>
      <c r="AI159" s="85" t="s">
        <v>1939</v>
      </c>
      <c r="AJ159" s="79" t="b">
        <v>0</v>
      </c>
      <c r="AK159" s="79">
        <v>3</v>
      </c>
      <c r="AL159" s="85" t="s">
        <v>1723</v>
      </c>
      <c r="AM159" s="79" t="s">
        <v>2038</v>
      </c>
      <c r="AN159" s="79" t="b">
        <v>0</v>
      </c>
      <c r="AO159" s="85" t="s">
        <v>1723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14</v>
      </c>
      <c r="BC159" s="78" t="str">
        <f>REPLACE(INDEX(GroupVertices[Group],MATCH(Edges25[[#This Row],[Vertex 2]],GroupVertices[Vertex],0)),1,1,"")</f>
        <v>14</v>
      </c>
      <c r="BD159" s="48">
        <v>0</v>
      </c>
      <c r="BE159" s="49">
        <v>0</v>
      </c>
      <c r="BF159" s="48">
        <v>2</v>
      </c>
      <c r="BG159" s="49">
        <v>7.6923076923076925</v>
      </c>
      <c r="BH159" s="48">
        <v>0</v>
      </c>
      <c r="BI159" s="49">
        <v>0</v>
      </c>
      <c r="BJ159" s="48">
        <v>24</v>
      </c>
      <c r="BK159" s="49">
        <v>92.3076923076923</v>
      </c>
      <c r="BL159" s="48">
        <v>26</v>
      </c>
    </row>
    <row r="160" spans="1:64" ht="15">
      <c r="A160" s="64" t="s">
        <v>354</v>
      </c>
      <c r="B160" s="64" t="s">
        <v>373</v>
      </c>
      <c r="C160" s="65"/>
      <c r="D160" s="66"/>
      <c r="E160" s="67"/>
      <c r="F160" s="68"/>
      <c r="G160" s="65"/>
      <c r="H160" s="69"/>
      <c r="I160" s="70"/>
      <c r="J160" s="70"/>
      <c r="K160" s="34" t="s">
        <v>65</v>
      </c>
      <c r="L160" s="77">
        <v>237</v>
      </c>
      <c r="M160" s="77"/>
      <c r="N160" s="72"/>
      <c r="O160" s="79" t="s">
        <v>591</v>
      </c>
      <c r="P160" s="81">
        <v>43752.5002662037</v>
      </c>
      <c r="Q160" s="79" t="s">
        <v>725</v>
      </c>
      <c r="R160" s="79"/>
      <c r="S160" s="79"/>
      <c r="T160" s="79"/>
      <c r="U160" s="79"/>
      <c r="V160" s="82" t="s">
        <v>1161</v>
      </c>
      <c r="W160" s="81">
        <v>43752.5002662037</v>
      </c>
      <c r="X160" s="82" t="s">
        <v>1390</v>
      </c>
      <c r="Y160" s="79"/>
      <c r="Z160" s="79"/>
      <c r="AA160" s="85" t="s">
        <v>1706</v>
      </c>
      <c r="AB160" s="79"/>
      <c r="AC160" s="79" t="b">
        <v>0</v>
      </c>
      <c r="AD160" s="79">
        <v>0</v>
      </c>
      <c r="AE160" s="85" t="s">
        <v>1939</v>
      </c>
      <c r="AF160" s="79" t="b">
        <v>0</v>
      </c>
      <c r="AG160" s="79" t="s">
        <v>2020</v>
      </c>
      <c r="AH160" s="79"/>
      <c r="AI160" s="85" t="s">
        <v>1939</v>
      </c>
      <c r="AJ160" s="79" t="b">
        <v>0</v>
      </c>
      <c r="AK160" s="79">
        <v>16</v>
      </c>
      <c r="AL160" s="85" t="s">
        <v>1727</v>
      </c>
      <c r="AM160" s="79" t="s">
        <v>2035</v>
      </c>
      <c r="AN160" s="79" t="b">
        <v>0</v>
      </c>
      <c r="AO160" s="85" t="s">
        <v>1727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c r="BE160" s="49"/>
      <c r="BF160" s="48"/>
      <c r="BG160" s="49"/>
      <c r="BH160" s="48"/>
      <c r="BI160" s="49"/>
      <c r="BJ160" s="48"/>
      <c r="BK160" s="49"/>
      <c r="BL160" s="48"/>
    </row>
    <row r="161" spans="1:64" ht="15">
      <c r="A161" s="64" t="s">
        <v>355</v>
      </c>
      <c r="B161" s="64" t="s">
        <v>530</v>
      </c>
      <c r="C161" s="65"/>
      <c r="D161" s="66"/>
      <c r="E161" s="67"/>
      <c r="F161" s="68"/>
      <c r="G161" s="65"/>
      <c r="H161" s="69"/>
      <c r="I161" s="70"/>
      <c r="J161" s="70"/>
      <c r="K161" s="34" t="s">
        <v>65</v>
      </c>
      <c r="L161" s="77">
        <v>239</v>
      </c>
      <c r="M161" s="77"/>
      <c r="N161" s="72"/>
      <c r="O161" s="79" t="s">
        <v>592</v>
      </c>
      <c r="P161" s="81">
        <v>43752.512604166666</v>
      </c>
      <c r="Q161" s="79" t="s">
        <v>728</v>
      </c>
      <c r="R161" s="79"/>
      <c r="S161" s="79"/>
      <c r="T161" s="79"/>
      <c r="U161" s="79"/>
      <c r="V161" s="82" t="s">
        <v>1162</v>
      </c>
      <c r="W161" s="81">
        <v>43752.512604166666</v>
      </c>
      <c r="X161" s="82" t="s">
        <v>1391</v>
      </c>
      <c r="Y161" s="79"/>
      <c r="Z161" s="79"/>
      <c r="AA161" s="85" t="s">
        <v>1707</v>
      </c>
      <c r="AB161" s="85" t="s">
        <v>1911</v>
      </c>
      <c r="AC161" s="79" t="b">
        <v>0</v>
      </c>
      <c r="AD161" s="79">
        <v>0</v>
      </c>
      <c r="AE161" s="85" t="s">
        <v>1989</v>
      </c>
      <c r="AF161" s="79" t="b">
        <v>0</v>
      </c>
      <c r="AG161" s="79" t="s">
        <v>2020</v>
      </c>
      <c r="AH161" s="79"/>
      <c r="AI161" s="85" t="s">
        <v>1939</v>
      </c>
      <c r="AJ161" s="79" t="b">
        <v>0</v>
      </c>
      <c r="AK161" s="79">
        <v>0</v>
      </c>
      <c r="AL161" s="85" t="s">
        <v>1939</v>
      </c>
      <c r="AM161" s="79" t="s">
        <v>2037</v>
      </c>
      <c r="AN161" s="79" t="b">
        <v>0</v>
      </c>
      <c r="AO161" s="85" t="s">
        <v>1911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54</v>
      </c>
      <c r="BC161" s="78" t="str">
        <f>REPLACE(INDEX(GroupVertices[Group],MATCH(Edges25[[#This Row],[Vertex 2]],GroupVertices[Vertex],0)),1,1,"")</f>
        <v>54</v>
      </c>
      <c r="BD161" s="48">
        <v>0</v>
      </c>
      <c r="BE161" s="49">
        <v>0</v>
      </c>
      <c r="BF161" s="48">
        <v>0</v>
      </c>
      <c r="BG161" s="49">
        <v>0</v>
      </c>
      <c r="BH161" s="48">
        <v>0</v>
      </c>
      <c r="BI161" s="49">
        <v>0</v>
      </c>
      <c r="BJ161" s="48">
        <v>14</v>
      </c>
      <c r="BK161" s="49">
        <v>100</v>
      </c>
      <c r="BL161" s="48">
        <v>14</v>
      </c>
    </row>
    <row r="162" spans="1:64" ht="15">
      <c r="A162" s="64" t="s">
        <v>356</v>
      </c>
      <c r="B162" s="64" t="s">
        <v>368</v>
      </c>
      <c r="C162" s="65"/>
      <c r="D162" s="66"/>
      <c r="E162" s="67"/>
      <c r="F162" s="68"/>
      <c r="G162" s="65"/>
      <c r="H162" s="69"/>
      <c r="I162" s="70"/>
      <c r="J162" s="70"/>
      <c r="K162" s="34" t="s">
        <v>65</v>
      </c>
      <c r="L162" s="77">
        <v>240</v>
      </c>
      <c r="M162" s="77"/>
      <c r="N162" s="72"/>
      <c r="O162" s="79" t="s">
        <v>591</v>
      </c>
      <c r="P162" s="81">
        <v>43752.51368055555</v>
      </c>
      <c r="Q162" s="79" t="s">
        <v>727</v>
      </c>
      <c r="R162" s="79"/>
      <c r="S162" s="79"/>
      <c r="T162" s="79"/>
      <c r="U162" s="79"/>
      <c r="V162" s="82" t="s">
        <v>1163</v>
      </c>
      <c r="W162" s="81">
        <v>43752.51368055555</v>
      </c>
      <c r="X162" s="82" t="s">
        <v>1392</v>
      </c>
      <c r="Y162" s="79"/>
      <c r="Z162" s="79"/>
      <c r="AA162" s="85" t="s">
        <v>1708</v>
      </c>
      <c r="AB162" s="79"/>
      <c r="AC162" s="79" t="b">
        <v>0</v>
      </c>
      <c r="AD162" s="79">
        <v>0</v>
      </c>
      <c r="AE162" s="85" t="s">
        <v>1939</v>
      </c>
      <c r="AF162" s="79" t="b">
        <v>0</v>
      </c>
      <c r="AG162" s="79" t="s">
        <v>2020</v>
      </c>
      <c r="AH162" s="79"/>
      <c r="AI162" s="85" t="s">
        <v>1939</v>
      </c>
      <c r="AJ162" s="79" t="b">
        <v>0</v>
      </c>
      <c r="AK162" s="79">
        <v>3</v>
      </c>
      <c r="AL162" s="85" t="s">
        <v>1723</v>
      </c>
      <c r="AM162" s="79" t="s">
        <v>2037</v>
      </c>
      <c r="AN162" s="79" t="b">
        <v>0</v>
      </c>
      <c r="AO162" s="85" t="s">
        <v>1723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14</v>
      </c>
      <c r="BC162" s="78" t="str">
        <f>REPLACE(INDEX(GroupVertices[Group],MATCH(Edges25[[#This Row],[Vertex 2]],GroupVertices[Vertex],0)),1,1,"")</f>
        <v>14</v>
      </c>
      <c r="BD162" s="48">
        <v>0</v>
      </c>
      <c r="BE162" s="49">
        <v>0</v>
      </c>
      <c r="BF162" s="48">
        <v>2</v>
      </c>
      <c r="BG162" s="49">
        <v>7.6923076923076925</v>
      </c>
      <c r="BH162" s="48">
        <v>0</v>
      </c>
      <c r="BI162" s="49">
        <v>0</v>
      </c>
      <c r="BJ162" s="48">
        <v>24</v>
      </c>
      <c r="BK162" s="49">
        <v>92.3076923076923</v>
      </c>
      <c r="BL162" s="48">
        <v>26</v>
      </c>
    </row>
    <row r="163" spans="1:64" ht="15">
      <c r="A163" s="64" t="s">
        <v>357</v>
      </c>
      <c r="B163" s="64" t="s">
        <v>357</v>
      </c>
      <c r="C163" s="65"/>
      <c r="D163" s="66"/>
      <c r="E163" s="67"/>
      <c r="F163" s="68"/>
      <c r="G163" s="65"/>
      <c r="H163" s="69"/>
      <c r="I163" s="70"/>
      <c r="J163" s="70"/>
      <c r="K163" s="34" t="s">
        <v>65</v>
      </c>
      <c r="L163" s="77">
        <v>241</v>
      </c>
      <c r="M163" s="77"/>
      <c r="N163" s="72"/>
      <c r="O163" s="79" t="s">
        <v>176</v>
      </c>
      <c r="P163" s="81">
        <v>43748.738969907405</v>
      </c>
      <c r="Q163" s="79" t="s">
        <v>729</v>
      </c>
      <c r="R163" s="82" t="s">
        <v>886</v>
      </c>
      <c r="S163" s="79" t="s">
        <v>937</v>
      </c>
      <c r="T163" s="79"/>
      <c r="U163" s="79"/>
      <c r="V163" s="82" t="s">
        <v>1164</v>
      </c>
      <c r="W163" s="81">
        <v>43748.738969907405</v>
      </c>
      <c r="X163" s="82" t="s">
        <v>1393</v>
      </c>
      <c r="Y163" s="79"/>
      <c r="Z163" s="79"/>
      <c r="AA163" s="85" t="s">
        <v>1709</v>
      </c>
      <c r="AB163" s="79"/>
      <c r="AC163" s="79" t="b">
        <v>0</v>
      </c>
      <c r="AD163" s="79">
        <v>1</v>
      </c>
      <c r="AE163" s="85" t="s">
        <v>1939</v>
      </c>
      <c r="AF163" s="79" t="b">
        <v>0</v>
      </c>
      <c r="AG163" s="79" t="s">
        <v>2020</v>
      </c>
      <c r="AH163" s="79"/>
      <c r="AI163" s="85" t="s">
        <v>1939</v>
      </c>
      <c r="AJ163" s="79" t="b">
        <v>0</v>
      </c>
      <c r="AK163" s="79">
        <v>0</v>
      </c>
      <c r="AL163" s="85" t="s">
        <v>1939</v>
      </c>
      <c r="AM163" s="79" t="s">
        <v>2053</v>
      </c>
      <c r="AN163" s="79" t="b">
        <v>0</v>
      </c>
      <c r="AO163" s="85" t="s">
        <v>1709</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20</v>
      </c>
      <c r="BC163" s="78" t="str">
        <f>REPLACE(INDEX(GroupVertices[Group],MATCH(Edges25[[#This Row],[Vertex 2]],GroupVertices[Vertex],0)),1,1,"")</f>
        <v>20</v>
      </c>
      <c r="BD163" s="48">
        <v>1</v>
      </c>
      <c r="BE163" s="49">
        <v>6.25</v>
      </c>
      <c r="BF163" s="48">
        <v>0</v>
      </c>
      <c r="BG163" s="49">
        <v>0</v>
      </c>
      <c r="BH163" s="48">
        <v>0</v>
      </c>
      <c r="BI163" s="49">
        <v>0</v>
      </c>
      <c r="BJ163" s="48">
        <v>15</v>
      </c>
      <c r="BK163" s="49">
        <v>93.75</v>
      </c>
      <c r="BL163" s="48">
        <v>16</v>
      </c>
    </row>
    <row r="164" spans="1:64" ht="15">
      <c r="A164" s="64" t="s">
        <v>357</v>
      </c>
      <c r="B164" s="64" t="s">
        <v>531</v>
      </c>
      <c r="C164" s="65"/>
      <c r="D164" s="66"/>
      <c r="E164" s="67"/>
      <c r="F164" s="68"/>
      <c r="G164" s="65"/>
      <c r="H164" s="69"/>
      <c r="I164" s="70"/>
      <c r="J164" s="70"/>
      <c r="K164" s="34" t="s">
        <v>65</v>
      </c>
      <c r="L164" s="77">
        <v>242</v>
      </c>
      <c r="M164" s="77"/>
      <c r="N164" s="72"/>
      <c r="O164" s="79" t="s">
        <v>591</v>
      </c>
      <c r="P164" s="81">
        <v>43750.70936342593</v>
      </c>
      <c r="Q164" s="79" t="s">
        <v>730</v>
      </c>
      <c r="R164" s="82" t="s">
        <v>887</v>
      </c>
      <c r="S164" s="79" t="s">
        <v>938</v>
      </c>
      <c r="T164" s="79"/>
      <c r="U164" s="79"/>
      <c r="V164" s="82" t="s">
        <v>1164</v>
      </c>
      <c r="W164" s="81">
        <v>43750.70936342593</v>
      </c>
      <c r="X164" s="82" t="s">
        <v>1394</v>
      </c>
      <c r="Y164" s="79"/>
      <c r="Z164" s="79"/>
      <c r="AA164" s="85" t="s">
        <v>1710</v>
      </c>
      <c r="AB164" s="79"/>
      <c r="AC164" s="79" t="b">
        <v>0</v>
      </c>
      <c r="AD164" s="79">
        <v>0</v>
      </c>
      <c r="AE164" s="85" t="s">
        <v>1939</v>
      </c>
      <c r="AF164" s="79" t="b">
        <v>0</v>
      </c>
      <c r="AG164" s="79" t="s">
        <v>2020</v>
      </c>
      <c r="AH164" s="79"/>
      <c r="AI164" s="85" t="s">
        <v>1939</v>
      </c>
      <c r="AJ164" s="79" t="b">
        <v>0</v>
      </c>
      <c r="AK164" s="79">
        <v>0</v>
      </c>
      <c r="AL164" s="85" t="s">
        <v>1939</v>
      </c>
      <c r="AM164" s="79" t="s">
        <v>2053</v>
      </c>
      <c r="AN164" s="79" t="b">
        <v>0</v>
      </c>
      <c r="AO164" s="85" t="s">
        <v>1710</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20</v>
      </c>
      <c r="BC164" s="78" t="str">
        <f>REPLACE(INDEX(GroupVertices[Group],MATCH(Edges25[[#This Row],[Vertex 2]],GroupVertices[Vertex],0)),1,1,"")</f>
        <v>20</v>
      </c>
      <c r="BD164" s="48">
        <v>1</v>
      </c>
      <c r="BE164" s="49">
        <v>5.555555555555555</v>
      </c>
      <c r="BF164" s="48">
        <v>0</v>
      </c>
      <c r="BG164" s="49">
        <v>0</v>
      </c>
      <c r="BH164" s="48">
        <v>0</v>
      </c>
      <c r="BI164" s="49">
        <v>0</v>
      </c>
      <c r="BJ164" s="48">
        <v>17</v>
      </c>
      <c r="BK164" s="49">
        <v>94.44444444444444</v>
      </c>
      <c r="BL164" s="48">
        <v>18</v>
      </c>
    </row>
    <row r="165" spans="1:64" ht="15">
      <c r="A165" s="64" t="s">
        <v>357</v>
      </c>
      <c r="B165" s="64" t="s">
        <v>357</v>
      </c>
      <c r="C165" s="65"/>
      <c r="D165" s="66"/>
      <c r="E165" s="67"/>
      <c r="F165" s="68"/>
      <c r="G165" s="65"/>
      <c r="H165" s="69"/>
      <c r="I165" s="70"/>
      <c r="J165" s="70"/>
      <c r="K165" s="34" t="s">
        <v>65</v>
      </c>
      <c r="L165" s="77">
        <v>243</v>
      </c>
      <c r="M165" s="77"/>
      <c r="N165" s="72"/>
      <c r="O165" s="79" t="s">
        <v>176</v>
      </c>
      <c r="P165" s="81">
        <v>43752.58689814815</v>
      </c>
      <c r="Q165" s="79" t="s">
        <v>731</v>
      </c>
      <c r="R165" s="82" t="s">
        <v>886</v>
      </c>
      <c r="S165" s="79" t="s">
        <v>937</v>
      </c>
      <c r="T165" s="79" t="s">
        <v>969</v>
      </c>
      <c r="U165" s="79"/>
      <c r="V165" s="82" t="s">
        <v>1164</v>
      </c>
      <c r="W165" s="81">
        <v>43752.58689814815</v>
      </c>
      <c r="X165" s="82" t="s">
        <v>1395</v>
      </c>
      <c r="Y165" s="79"/>
      <c r="Z165" s="79"/>
      <c r="AA165" s="85" t="s">
        <v>1711</v>
      </c>
      <c r="AB165" s="79"/>
      <c r="AC165" s="79" t="b">
        <v>0</v>
      </c>
      <c r="AD165" s="79">
        <v>1</v>
      </c>
      <c r="AE165" s="85" t="s">
        <v>1939</v>
      </c>
      <c r="AF165" s="79" t="b">
        <v>0</v>
      </c>
      <c r="AG165" s="79" t="s">
        <v>2020</v>
      </c>
      <c r="AH165" s="79"/>
      <c r="AI165" s="85" t="s">
        <v>1939</v>
      </c>
      <c r="AJ165" s="79" t="b">
        <v>0</v>
      </c>
      <c r="AK165" s="79">
        <v>0</v>
      </c>
      <c r="AL165" s="85" t="s">
        <v>1939</v>
      </c>
      <c r="AM165" s="79" t="s">
        <v>2053</v>
      </c>
      <c r="AN165" s="79" t="b">
        <v>0</v>
      </c>
      <c r="AO165" s="85" t="s">
        <v>1711</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20</v>
      </c>
      <c r="BC165" s="78" t="str">
        <f>REPLACE(INDEX(GroupVertices[Group],MATCH(Edges25[[#This Row],[Vertex 2]],GroupVertices[Vertex],0)),1,1,"")</f>
        <v>20</v>
      </c>
      <c r="BD165" s="48">
        <v>0</v>
      </c>
      <c r="BE165" s="49">
        <v>0</v>
      </c>
      <c r="BF165" s="48">
        <v>0</v>
      </c>
      <c r="BG165" s="49">
        <v>0</v>
      </c>
      <c r="BH165" s="48">
        <v>0</v>
      </c>
      <c r="BI165" s="49">
        <v>0</v>
      </c>
      <c r="BJ165" s="48">
        <v>17</v>
      </c>
      <c r="BK165" s="49">
        <v>100</v>
      </c>
      <c r="BL165" s="48">
        <v>17</v>
      </c>
    </row>
    <row r="166" spans="1:64" ht="15">
      <c r="A166" s="64" t="s">
        <v>358</v>
      </c>
      <c r="B166" s="64" t="s">
        <v>358</v>
      </c>
      <c r="C166" s="65"/>
      <c r="D166" s="66"/>
      <c r="E166" s="67"/>
      <c r="F166" s="68"/>
      <c r="G166" s="65"/>
      <c r="H166" s="69"/>
      <c r="I166" s="70"/>
      <c r="J166" s="70"/>
      <c r="K166" s="34" t="s">
        <v>65</v>
      </c>
      <c r="L166" s="77">
        <v>244</v>
      </c>
      <c r="M166" s="77"/>
      <c r="N166" s="72"/>
      <c r="O166" s="79" t="s">
        <v>176</v>
      </c>
      <c r="P166" s="81">
        <v>43752.59018518519</v>
      </c>
      <c r="Q166" s="82" t="s">
        <v>732</v>
      </c>
      <c r="R166" s="82" t="s">
        <v>888</v>
      </c>
      <c r="S166" s="79" t="s">
        <v>920</v>
      </c>
      <c r="T166" s="79"/>
      <c r="U166" s="79"/>
      <c r="V166" s="82" t="s">
        <v>1165</v>
      </c>
      <c r="W166" s="81">
        <v>43752.59018518519</v>
      </c>
      <c r="X166" s="82" t="s">
        <v>1396</v>
      </c>
      <c r="Y166" s="79"/>
      <c r="Z166" s="79"/>
      <c r="AA166" s="85" t="s">
        <v>1712</v>
      </c>
      <c r="AB166" s="79"/>
      <c r="AC166" s="79" t="b">
        <v>0</v>
      </c>
      <c r="AD166" s="79">
        <v>0</v>
      </c>
      <c r="AE166" s="85" t="s">
        <v>1939</v>
      </c>
      <c r="AF166" s="79" t="b">
        <v>0</v>
      </c>
      <c r="AG166" s="79" t="s">
        <v>2026</v>
      </c>
      <c r="AH166" s="79"/>
      <c r="AI166" s="85" t="s">
        <v>1939</v>
      </c>
      <c r="AJ166" s="79" t="b">
        <v>0</v>
      </c>
      <c r="AK166" s="79">
        <v>0</v>
      </c>
      <c r="AL166" s="85" t="s">
        <v>1939</v>
      </c>
      <c r="AM166" s="79" t="s">
        <v>2038</v>
      </c>
      <c r="AN166" s="79" t="b">
        <v>0</v>
      </c>
      <c r="AO166" s="85" t="s">
        <v>1712</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0</v>
      </c>
      <c r="BK166" s="49">
        <v>0</v>
      </c>
      <c r="BL166" s="48">
        <v>0</v>
      </c>
    </row>
    <row r="167" spans="1:64" ht="15">
      <c r="A167" s="64" t="s">
        <v>359</v>
      </c>
      <c r="B167" s="64" t="s">
        <v>373</v>
      </c>
      <c r="C167" s="65"/>
      <c r="D167" s="66"/>
      <c r="E167" s="67"/>
      <c r="F167" s="68"/>
      <c r="G167" s="65"/>
      <c r="H167" s="69"/>
      <c r="I167" s="70"/>
      <c r="J167" s="70"/>
      <c r="K167" s="34" t="s">
        <v>65</v>
      </c>
      <c r="L167" s="77">
        <v>245</v>
      </c>
      <c r="M167" s="77"/>
      <c r="N167" s="72"/>
      <c r="O167" s="79" t="s">
        <v>591</v>
      </c>
      <c r="P167" s="81">
        <v>43752.59228009259</v>
      </c>
      <c r="Q167" s="79" t="s">
        <v>725</v>
      </c>
      <c r="R167" s="79"/>
      <c r="S167" s="79"/>
      <c r="T167" s="79"/>
      <c r="U167" s="79"/>
      <c r="V167" s="82" t="s">
        <v>1166</v>
      </c>
      <c r="W167" s="81">
        <v>43752.59228009259</v>
      </c>
      <c r="X167" s="82" t="s">
        <v>1397</v>
      </c>
      <c r="Y167" s="79"/>
      <c r="Z167" s="79"/>
      <c r="AA167" s="85" t="s">
        <v>1713</v>
      </c>
      <c r="AB167" s="79"/>
      <c r="AC167" s="79" t="b">
        <v>0</v>
      </c>
      <c r="AD167" s="79">
        <v>0</v>
      </c>
      <c r="AE167" s="85" t="s">
        <v>1939</v>
      </c>
      <c r="AF167" s="79" t="b">
        <v>0</v>
      </c>
      <c r="AG167" s="79" t="s">
        <v>2020</v>
      </c>
      <c r="AH167" s="79"/>
      <c r="AI167" s="85" t="s">
        <v>1939</v>
      </c>
      <c r="AJ167" s="79" t="b">
        <v>0</v>
      </c>
      <c r="AK167" s="79">
        <v>16</v>
      </c>
      <c r="AL167" s="85" t="s">
        <v>1727</v>
      </c>
      <c r="AM167" s="79" t="s">
        <v>2035</v>
      </c>
      <c r="AN167" s="79" t="b">
        <v>0</v>
      </c>
      <c r="AO167" s="85" t="s">
        <v>1727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c r="BE167" s="49"/>
      <c r="BF167" s="48"/>
      <c r="BG167" s="49"/>
      <c r="BH167" s="48"/>
      <c r="BI167" s="49"/>
      <c r="BJ167" s="48"/>
      <c r="BK167" s="49"/>
      <c r="BL167" s="48"/>
    </row>
    <row r="168" spans="1:64" ht="15">
      <c r="A168" s="64" t="s">
        <v>360</v>
      </c>
      <c r="B168" s="64" t="s">
        <v>361</v>
      </c>
      <c r="C168" s="65"/>
      <c r="D168" s="66"/>
      <c r="E168" s="67"/>
      <c r="F168" s="68"/>
      <c r="G168" s="65"/>
      <c r="H168" s="69"/>
      <c r="I168" s="70"/>
      <c r="J168" s="70"/>
      <c r="K168" s="34" t="s">
        <v>66</v>
      </c>
      <c r="L168" s="77">
        <v>247</v>
      </c>
      <c r="M168" s="77"/>
      <c r="N168" s="72"/>
      <c r="O168" s="79" t="s">
        <v>592</v>
      </c>
      <c r="P168" s="81">
        <v>43752.60377314815</v>
      </c>
      <c r="Q168" s="79" t="s">
        <v>733</v>
      </c>
      <c r="R168" s="79"/>
      <c r="S168" s="79"/>
      <c r="T168" s="79"/>
      <c r="U168" s="79"/>
      <c r="V168" s="82" t="s">
        <v>1167</v>
      </c>
      <c r="W168" s="81">
        <v>43752.60377314815</v>
      </c>
      <c r="X168" s="82" t="s">
        <v>1398</v>
      </c>
      <c r="Y168" s="79"/>
      <c r="Z168" s="79"/>
      <c r="AA168" s="85" t="s">
        <v>1714</v>
      </c>
      <c r="AB168" s="79"/>
      <c r="AC168" s="79" t="b">
        <v>0</v>
      </c>
      <c r="AD168" s="79">
        <v>1</v>
      </c>
      <c r="AE168" s="85" t="s">
        <v>1990</v>
      </c>
      <c r="AF168" s="79" t="b">
        <v>0</v>
      </c>
      <c r="AG168" s="79" t="s">
        <v>2022</v>
      </c>
      <c r="AH168" s="79"/>
      <c r="AI168" s="85" t="s">
        <v>1939</v>
      </c>
      <c r="AJ168" s="79" t="b">
        <v>0</v>
      </c>
      <c r="AK168" s="79">
        <v>1</v>
      </c>
      <c r="AL168" s="85" t="s">
        <v>1939</v>
      </c>
      <c r="AM168" s="79" t="s">
        <v>2038</v>
      </c>
      <c r="AN168" s="79" t="b">
        <v>0</v>
      </c>
      <c r="AO168" s="85" t="s">
        <v>1714</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53</v>
      </c>
      <c r="BC168" s="78" t="str">
        <f>REPLACE(INDEX(GroupVertices[Group],MATCH(Edges25[[#This Row],[Vertex 2]],GroupVertices[Vertex],0)),1,1,"")</f>
        <v>53</v>
      </c>
      <c r="BD168" s="48">
        <v>0</v>
      </c>
      <c r="BE168" s="49">
        <v>0</v>
      </c>
      <c r="BF168" s="48">
        <v>0</v>
      </c>
      <c r="BG168" s="49">
        <v>0</v>
      </c>
      <c r="BH168" s="48">
        <v>0</v>
      </c>
      <c r="BI168" s="49">
        <v>0</v>
      </c>
      <c r="BJ168" s="48">
        <v>3</v>
      </c>
      <c r="BK168" s="49">
        <v>100</v>
      </c>
      <c r="BL168" s="48">
        <v>3</v>
      </c>
    </row>
    <row r="169" spans="1:64" ht="15">
      <c r="A169" s="64" t="s">
        <v>361</v>
      </c>
      <c r="B169" s="64" t="s">
        <v>360</v>
      </c>
      <c r="C169" s="65"/>
      <c r="D169" s="66"/>
      <c r="E169" s="67"/>
      <c r="F169" s="68"/>
      <c r="G169" s="65"/>
      <c r="H169" s="69"/>
      <c r="I169" s="70"/>
      <c r="J169" s="70"/>
      <c r="K169" s="34" t="s">
        <v>66</v>
      </c>
      <c r="L169" s="77">
        <v>248</v>
      </c>
      <c r="M169" s="77"/>
      <c r="N169" s="72"/>
      <c r="O169" s="79" t="s">
        <v>591</v>
      </c>
      <c r="P169" s="81">
        <v>43752.60393518519</v>
      </c>
      <c r="Q169" s="79" t="s">
        <v>734</v>
      </c>
      <c r="R169" s="79"/>
      <c r="S169" s="79"/>
      <c r="T169" s="79"/>
      <c r="U169" s="79"/>
      <c r="V169" s="82" t="s">
        <v>1168</v>
      </c>
      <c r="W169" s="81">
        <v>43752.60393518519</v>
      </c>
      <c r="X169" s="82" t="s">
        <v>1399</v>
      </c>
      <c r="Y169" s="79"/>
      <c r="Z169" s="79"/>
      <c r="AA169" s="85" t="s">
        <v>1715</v>
      </c>
      <c r="AB169" s="79"/>
      <c r="AC169" s="79" t="b">
        <v>0</v>
      </c>
      <c r="AD169" s="79">
        <v>0</v>
      </c>
      <c r="AE169" s="85" t="s">
        <v>1939</v>
      </c>
      <c r="AF169" s="79" t="b">
        <v>0</v>
      </c>
      <c r="AG169" s="79" t="s">
        <v>2022</v>
      </c>
      <c r="AH169" s="79"/>
      <c r="AI169" s="85" t="s">
        <v>1939</v>
      </c>
      <c r="AJ169" s="79" t="b">
        <v>0</v>
      </c>
      <c r="AK169" s="79">
        <v>1</v>
      </c>
      <c r="AL169" s="85" t="s">
        <v>1714</v>
      </c>
      <c r="AM169" s="79" t="s">
        <v>2037</v>
      </c>
      <c r="AN169" s="79" t="b">
        <v>0</v>
      </c>
      <c r="AO169" s="85" t="s">
        <v>1714</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53</v>
      </c>
      <c r="BC169" s="78" t="str">
        <f>REPLACE(INDEX(GroupVertices[Group],MATCH(Edges25[[#This Row],[Vertex 2]],GroupVertices[Vertex],0)),1,1,"")</f>
        <v>53</v>
      </c>
      <c r="BD169" s="48">
        <v>0</v>
      </c>
      <c r="BE169" s="49">
        <v>0</v>
      </c>
      <c r="BF169" s="48">
        <v>0</v>
      </c>
      <c r="BG169" s="49">
        <v>0</v>
      </c>
      <c r="BH169" s="48">
        <v>0</v>
      </c>
      <c r="BI169" s="49">
        <v>0</v>
      </c>
      <c r="BJ169" s="48">
        <v>5</v>
      </c>
      <c r="BK169" s="49">
        <v>100</v>
      </c>
      <c r="BL169" s="48">
        <v>5</v>
      </c>
    </row>
    <row r="170" spans="1:64" ht="15">
      <c r="A170" s="64" t="s">
        <v>362</v>
      </c>
      <c r="B170" s="64" t="s">
        <v>362</v>
      </c>
      <c r="C170" s="65"/>
      <c r="D170" s="66"/>
      <c r="E170" s="67"/>
      <c r="F170" s="68"/>
      <c r="G170" s="65"/>
      <c r="H170" s="69"/>
      <c r="I170" s="70"/>
      <c r="J170" s="70"/>
      <c r="K170" s="34" t="s">
        <v>65</v>
      </c>
      <c r="L170" s="77">
        <v>249</v>
      </c>
      <c r="M170" s="77"/>
      <c r="N170" s="72"/>
      <c r="O170" s="79" t="s">
        <v>176</v>
      </c>
      <c r="P170" s="81">
        <v>43752.7075462963</v>
      </c>
      <c r="Q170" s="79" t="s">
        <v>735</v>
      </c>
      <c r="R170" s="79"/>
      <c r="S170" s="79"/>
      <c r="T170" s="79"/>
      <c r="U170" s="79"/>
      <c r="V170" s="82" t="s">
        <v>1169</v>
      </c>
      <c r="W170" s="81">
        <v>43752.7075462963</v>
      </c>
      <c r="X170" s="82" t="s">
        <v>1400</v>
      </c>
      <c r="Y170" s="79"/>
      <c r="Z170" s="79"/>
      <c r="AA170" s="85" t="s">
        <v>1716</v>
      </c>
      <c r="AB170" s="79"/>
      <c r="AC170" s="79" t="b">
        <v>0</v>
      </c>
      <c r="AD170" s="79">
        <v>0</v>
      </c>
      <c r="AE170" s="85" t="s">
        <v>1939</v>
      </c>
      <c r="AF170" s="79" t="b">
        <v>0</v>
      </c>
      <c r="AG170" s="79" t="s">
        <v>2020</v>
      </c>
      <c r="AH170" s="79"/>
      <c r="AI170" s="85" t="s">
        <v>1939</v>
      </c>
      <c r="AJ170" s="79" t="b">
        <v>0</v>
      </c>
      <c r="AK170" s="79">
        <v>0</v>
      </c>
      <c r="AL170" s="85" t="s">
        <v>1939</v>
      </c>
      <c r="AM170" s="79" t="s">
        <v>2037</v>
      </c>
      <c r="AN170" s="79" t="b">
        <v>0</v>
      </c>
      <c r="AO170" s="85" t="s">
        <v>1716</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v>2</v>
      </c>
      <c r="BE170" s="49">
        <v>3.7735849056603774</v>
      </c>
      <c r="BF170" s="48">
        <v>0</v>
      </c>
      <c r="BG170" s="49">
        <v>0</v>
      </c>
      <c r="BH170" s="48">
        <v>0</v>
      </c>
      <c r="BI170" s="49">
        <v>0</v>
      </c>
      <c r="BJ170" s="48">
        <v>51</v>
      </c>
      <c r="BK170" s="49">
        <v>96.22641509433963</v>
      </c>
      <c r="BL170" s="48">
        <v>53</v>
      </c>
    </row>
    <row r="171" spans="1:64" ht="15">
      <c r="A171" s="64" t="s">
        <v>362</v>
      </c>
      <c r="B171" s="64" t="s">
        <v>362</v>
      </c>
      <c r="C171" s="65"/>
      <c r="D171" s="66"/>
      <c r="E171" s="67"/>
      <c r="F171" s="68"/>
      <c r="G171" s="65"/>
      <c r="H171" s="69"/>
      <c r="I171" s="70"/>
      <c r="J171" s="70"/>
      <c r="K171" s="34" t="s">
        <v>65</v>
      </c>
      <c r="L171" s="77">
        <v>250</v>
      </c>
      <c r="M171" s="77"/>
      <c r="N171" s="72"/>
      <c r="O171" s="79" t="s">
        <v>176</v>
      </c>
      <c r="P171" s="81">
        <v>43752.71306712963</v>
      </c>
      <c r="Q171" s="79" t="s">
        <v>736</v>
      </c>
      <c r="R171" s="79"/>
      <c r="S171" s="79"/>
      <c r="T171" s="79" t="s">
        <v>970</v>
      </c>
      <c r="U171" s="79"/>
      <c r="V171" s="82" t="s">
        <v>1169</v>
      </c>
      <c r="W171" s="81">
        <v>43752.71306712963</v>
      </c>
      <c r="X171" s="82" t="s">
        <v>1401</v>
      </c>
      <c r="Y171" s="79"/>
      <c r="Z171" s="79"/>
      <c r="AA171" s="85" t="s">
        <v>1717</v>
      </c>
      <c r="AB171" s="79"/>
      <c r="AC171" s="79" t="b">
        <v>0</v>
      </c>
      <c r="AD171" s="79">
        <v>0</v>
      </c>
      <c r="AE171" s="85" t="s">
        <v>1939</v>
      </c>
      <c r="AF171" s="79" t="b">
        <v>0</v>
      </c>
      <c r="AG171" s="79" t="s">
        <v>2020</v>
      </c>
      <c r="AH171" s="79"/>
      <c r="AI171" s="85" t="s">
        <v>1939</v>
      </c>
      <c r="AJ171" s="79" t="b">
        <v>0</v>
      </c>
      <c r="AK171" s="79">
        <v>0</v>
      </c>
      <c r="AL171" s="85" t="s">
        <v>1939</v>
      </c>
      <c r="AM171" s="79" t="s">
        <v>2037</v>
      </c>
      <c r="AN171" s="79" t="b">
        <v>0</v>
      </c>
      <c r="AO171" s="85" t="s">
        <v>1717</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v>
      </c>
      <c r="BC171" s="78" t="str">
        <f>REPLACE(INDEX(GroupVertices[Group],MATCH(Edges25[[#This Row],[Vertex 2]],GroupVertices[Vertex],0)),1,1,"")</f>
        <v>1</v>
      </c>
      <c r="BD171" s="48">
        <v>1</v>
      </c>
      <c r="BE171" s="49">
        <v>2.7027027027027026</v>
      </c>
      <c r="BF171" s="48">
        <v>0</v>
      </c>
      <c r="BG171" s="49">
        <v>0</v>
      </c>
      <c r="BH171" s="48">
        <v>0</v>
      </c>
      <c r="BI171" s="49">
        <v>0</v>
      </c>
      <c r="BJ171" s="48">
        <v>36</v>
      </c>
      <c r="BK171" s="49">
        <v>97.29729729729729</v>
      </c>
      <c r="BL171" s="48">
        <v>37</v>
      </c>
    </row>
    <row r="172" spans="1:64" ht="15">
      <c r="A172" s="64" t="s">
        <v>363</v>
      </c>
      <c r="B172" s="64" t="s">
        <v>532</v>
      </c>
      <c r="C172" s="65"/>
      <c r="D172" s="66"/>
      <c r="E172" s="67"/>
      <c r="F172" s="68"/>
      <c r="G172" s="65"/>
      <c r="H172" s="69"/>
      <c r="I172" s="70"/>
      <c r="J172" s="70"/>
      <c r="K172" s="34" t="s">
        <v>65</v>
      </c>
      <c r="L172" s="77">
        <v>251</v>
      </c>
      <c r="M172" s="77"/>
      <c r="N172" s="72"/>
      <c r="O172" s="79" t="s">
        <v>591</v>
      </c>
      <c r="P172" s="81">
        <v>43752.827627314815</v>
      </c>
      <c r="Q172" s="79" t="s">
        <v>737</v>
      </c>
      <c r="R172" s="79"/>
      <c r="S172" s="79"/>
      <c r="T172" s="79"/>
      <c r="U172" s="79"/>
      <c r="V172" s="82" t="s">
        <v>1170</v>
      </c>
      <c r="W172" s="81">
        <v>43752.827627314815</v>
      </c>
      <c r="X172" s="82" t="s">
        <v>1402</v>
      </c>
      <c r="Y172" s="79"/>
      <c r="Z172" s="79"/>
      <c r="AA172" s="85" t="s">
        <v>1718</v>
      </c>
      <c r="AB172" s="85" t="s">
        <v>1912</v>
      </c>
      <c r="AC172" s="79" t="b">
        <v>0</v>
      </c>
      <c r="AD172" s="79">
        <v>0</v>
      </c>
      <c r="AE172" s="85" t="s">
        <v>1991</v>
      </c>
      <c r="AF172" s="79" t="b">
        <v>0</v>
      </c>
      <c r="AG172" s="79" t="s">
        <v>2020</v>
      </c>
      <c r="AH172" s="79"/>
      <c r="AI172" s="85" t="s">
        <v>1939</v>
      </c>
      <c r="AJ172" s="79" t="b">
        <v>0</v>
      </c>
      <c r="AK172" s="79">
        <v>0</v>
      </c>
      <c r="AL172" s="85" t="s">
        <v>1939</v>
      </c>
      <c r="AM172" s="79" t="s">
        <v>2037</v>
      </c>
      <c r="AN172" s="79" t="b">
        <v>0</v>
      </c>
      <c r="AO172" s="85" t="s">
        <v>1912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11</v>
      </c>
      <c r="BC172" s="78" t="str">
        <f>REPLACE(INDEX(GroupVertices[Group],MATCH(Edges25[[#This Row],[Vertex 2]],GroupVertices[Vertex],0)),1,1,"")</f>
        <v>11</v>
      </c>
      <c r="BD172" s="48"/>
      <c r="BE172" s="49"/>
      <c r="BF172" s="48"/>
      <c r="BG172" s="49"/>
      <c r="BH172" s="48"/>
      <c r="BI172" s="49"/>
      <c r="BJ172" s="48"/>
      <c r="BK172" s="49"/>
      <c r="BL172" s="48"/>
    </row>
    <row r="173" spans="1:64" ht="15">
      <c r="A173" s="64" t="s">
        <v>364</v>
      </c>
      <c r="B173" s="64" t="s">
        <v>364</v>
      </c>
      <c r="C173" s="65"/>
      <c r="D173" s="66"/>
      <c r="E173" s="67"/>
      <c r="F173" s="68"/>
      <c r="G173" s="65"/>
      <c r="H173" s="69"/>
      <c r="I173" s="70"/>
      <c r="J173" s="70"/>
      <c r="K173" s="34" t="s">
        <v>65</v>
      </c>
      <c r="L173" s="77">
        <v>254</v>
      </c>
      <c r="M173" s="77"/>
      <c r="N173" s="72"/>
      <c r="O173" s="79" t="s">
        <v>176</v>
      </c>
      <c r="P173" s="81">
        <v>43752.857824074075</v>
      </c>
      <c r="Q173" s="79" t="s">
        <v>738</v>
      </c>
      <c r="R173" s="79"/>
      <c r="S173" s="79"/>
      <c r="T173" s="79"/>
      <c r="U173" s="79"/>
      <c r="V173" s="82" t="s">
        <v>1171</v>
      </c>
      <c r="W173" s="81">
        <v>43752.857824074075</v>
      </c>
      <c r="X173" s="82" t="s">
        <v>1403</v>
      </c>
      <c r="Y173" s="79"/>
      <c r="Z173" s="79"/>
      <c r="AA173" s="85" t="s">
        <v>1719</v>
      </c>
      <c r="AB173" s="79"/>
      <c r="AC173" s="79" t="b">
        <v>0</v>
      </c>
      <c r="AD173" s="79">
        <v>1</v>
      </c>
      <c r="AE173" s="85" t="s">
        <v>1939</v>
      </c>
      <c r="AF173" s="79" t="b">
        <v>0</v>
      </c>
      <c r="AG173" s="79" t="s">
        <v>2020</v>
      </c>
      <c r="AH173" s="79"/>
      <c r="AI173" s="85" t="s">
        <v>1939</v>
      </c>
      <c r="AJ173" s="79" t="b">
        <v>0</v>
      </c>
      <c r="AK173" s="79">
        <v>0</v>
      </c>
      <c r="AL173" s="85" t="s">
        <v>1939</v>
      </c>
      <c r="AM173" s="79" t="s">
        <v>2038</v>
      </c>
      <c r="AN173" s="79" t="b">
        <v>0</v>
      </c>
      <c r="AO173" s="85" t="s">
        <v>1719</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5</v>
      </c>
      <c r="BK173" s="49">
        <v>100</v>
      </c>
      <c r="BL173" s="48">
        <v>5</v>
      </c>
    </row>
    <row r="174" spans="1:64" ht="15">
      <c r="A174" s="64" t="s">
        <v>365</v>
      </c>
      <c r="B174" s="64" t="s">
        <v>373</v>
      </c>
      <c r="C174" s="65"/>
      <c r="D174" s="66"/>
      <c r="E174" s="67"/>
      <c r="F174" s="68"/>
      <c r="G174" s="65"/>
      <c r="H174" s="69"/>
      <c r="I174" s="70"/>
      <c r="J174" s="70"/>
      <c r="K174" s="34" t="s">
        <v>65</v>
      </c>
      <c r="L174" s="77">
        <v>255</v>
      </c>
      <c r="M174" s="77"/>
      <c r="N174" s="72"/>
      <c r="O174" s="79" t="s">
        <v>591</v>
      </c>
      <c r="P174" s="81">
        <v>43752.86752314815</v>
      </c>
      <c r="Q174" s="79" t="s">
        <v>725</v>
      </c>
      <c r="R174" s="79"/>
      <c r="S174" s="79"/>
      <c r="T174" s="79"/>
      <c r="U174" s="79"/>
      <c r="V174" s="82" t="s">
        <v>1172</v>
      </c>
      <c r="W174" s="81">
        <v>43752.86752314815</v>
      </c>
      <c r="X174" s="82" t="s">
        <v>1404</v>
      </c>
      <c r="Y174" s="79"/>
      <c r="Z174" s="79"/>
      <c r="AA174" s="85" t="s">
        <v>1720</v>
      </c>
      <c r="AB174" s="79"/>
      <c r="AC174" s="79" t="b">
        <v>0</v>
      </c>
      <c r="AD174" s="79">
        <v>0</v>
      </c>
      <c r="AE174" s="85" t="s">
        <v>1939</v>
      </c>
      <c r="AF174" s="79" t="b">
        <v>0</v>
      </c>
      <c r="AG174" s="79" t="s">
        <v>2020</v>
      </c>
      <c r="AH174" s="79"/>
      <c r="AI174" s="85" t="s">
        <v>1939</v>
      </c>
      <c r="AJ174" s="79" t="b">
        <v>0</v>
      </c>
      <c r="AK174" s="79">
        <v>16</v>
      </c>
      <c r="AL174" s="85" t="s">
        <v>1727</v>
      </c>
      <c r="AM174" s="79" t="s">
        <v>2038</v>
      </c>
      <c r="AN174" s="79" t="b">
        <v>0</v>
      </c>
      <c r="AO174" s="85" t="s">
        <v>1727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c r="BE174" s="49"/>
      <c r="BF174" s="48"/>
      <c r="BG174" s="49"/>
      <c r="BH174" s="48"/>
      <c r="BI174" s="49"/>
      <c r="BJ174" s="48"/>
      <c r="BK174" s="49"/>
      <c r="BL174" s="48"/>
    </row>
    <row r="175" spans="1:64" ht="15">
      <c r="A175" s="64" t="s">
        <v>366</v>
      </c>
      <c r="B175" s="64" t="s">
        <v>534</v>
      </c>
      <c r="C175" s="65"/>
      <c r="D175" s="66"/>
      <c r="E175" s="67"/>
      <c r="F175" s="68"/>
      <c r="G175" s="65"/>
      <c r="H175" s="69"/>
      <c r="I175" s="70"/>
      <c r="J175" s="70"/>
      <c r="K175" s="34" t="s">
        <v>65</v>
      </c>
      <c r="L175" s="77">
        <v>257</v>
      </c>
      <c r="M175" s="77"/>
      <c r="N175" s="72"/>
      <c r="O175" s="79" t="s">
        <v>591</v>
      </c>
      <c r="P175" s="81">
        <v>43752.893842592595</v>
      </c>
      <c r="Q175" s="79" t="s">
        <v>739</v>
      </c>
      <c r="R175" s="79"/>
      <c r="S175" s="79"/>
      <c r="T175" s="79"/>
      <c r="U175" s="79"/>
      <c r="V175" s="82" t="s">
        <v>1173</v>
      </c>
      <c r="W175" s="81">
        <v>43752.893842592595</v>
      </c>
      <c r="X175" s="82" t="s">
        <v>1405</v>
      </c>
      <c r="Y175" s="79"/>
      <c r="Z175" s="79"/>
      <c r="AA175" s="85" t="s">
        <v>1721</v>
      </c>
      <c r="AB175" s="85" t="s">
        <v>1913</v>
      </c>
      <c r="AC175" s="79" t="b">
        <v>0</v>
      </c>
      <c r="AD175" s="79">
        <v>0</v>
      </c>
      <c r="AE175" s="85" t="s">
        <v>1992</v>
      </c>
      <c r="AF175" s="79" t="b">
        <v>0</v>
      </c>
      <c r="AG175" s="79" t="s">
        <v>2020</v>
      </c>
      <c r="AH175" s="79"/>
      <c r="AI175" s="85" t="s">
        <v>1939</v>
      </c>
      <c r="AJ175" s="79" t="b">
        <v>0</v>
      </c>
      <c r="AK175" s="79">
        <v>0</v>
      </c>
      <c r="AL175" s="85" t="s">
        <v>1939</v>
      </c>
      <c r="AM175" s="79" t="s">
        <v>2037</v>
      </c>
      <c r="AN175" s="79" t="b">
        <v>0</v>
      </c>
      <c r="AO175" s="85" t="s">
        <v>1913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30</v>
      </c>
      <c r="BC175" s="78" t="str">
        <f>REPLACE(INDEX(GroupVertices[Group],MATCH(Edges25[[#This Row],[Vertex 2]],GroupVertices[Vertex],0)),1,1,"")</f>
        <v>30</v>
      </c>
      <c r="BD175" s="48"/>
      <c r="BE175" s="49"/>
      <c r="BF175" s="48"/>
      <c r="BG175" s="49"/>
      <c r="BH175" s="48"/>
      <c r="BI175" s="49"/>
      <c r="BJ175" s="48"/>
      <c r="BK175" s="49"/>
      <c r="BL175" s="48"/>
    </row>
    <row r="176" spans="1:64" ht="15">
      <c r="A176" s="64" t="s">
        <v>367</v>
      </c>
      <c r="B176" s="64" t="s">
        <v>536</v>
      </c>
      <c r="C176" s="65"/>
      <c r="D176" s="66"/>
      <c r="E176" s="67"/>
      <c r="F176" s="68"/>
      <c r="G176" s="65"/>
      <c r="H176" s="69"/>
      <c r="I176" s="70"/>
      <c r="J176" s="70"/>
      <c r="K176" s="34" t="s">
        <v>65</v>
      </c>
      <c r="L176" s="77">
        <v>259</v>
      </c>
      <c r="M176" s="77"/>
      <c r="N176" s="72"/>
      <c r="O176" s="79" t="s">
        <v>592</v>
      </c>
      <c r="P176" s="81">
        <v>43753.016863425924</v>
      </c>
      <c r="Q176" s="79" t="s">
        <v>740</v>
      </c>
      <c r="R176" s="79"/>
      <c r="S176" s="79"/>
      <c r="T176" s="79" t="s">
        <v>971</v>
      </c>
      <c r="U176" s="79"/>
      <c r="V176" s="82" t="s">
        <v>1174</v>
      </c>
      <c r="W176" s="81">
        <v>43753.016863425924</v>
      </c>
      <c r="X176" s="82" t="s">
        <v>1406</v>
      </c>
      <c r="Y176" s="79"/>
      <c r="Z176" s="79"/>
      <c r="AA176" s="85" t="s">
        <v>1722</v>
      </c>
      <c r="AB176" s="85" t="s">
        <v>1914</v>
      </c>
      <c r="AC176" s="79" t="b">
        <v>0</v>
      </c>
      <c r="AD176" s="79">
        <v>0</v>
      </c>
      <c r="AE176" s="85" t="s">
        <v>1993</v>
      </c>
      <c r="AF176" s="79" t="b">
        <v>0</v>
      </c>
      <c r="AG176" s="79" t="s">
        <v>2020</v>
      </c>
      <c r="AH176" s="79"/>
      <c r="AI176" s="85" t="s">
        <v>1939</v>
      </c>
      <c r="AJ176" s="79" t="b">
        <v>0</v>
      </c>
      <c r="AK176" s="79">
        <v>0</v>
      </c>
      <c r="AL176" s="85" t="s">
        <v>1939</v>
      </c>
      <c r="AM176" s="79" t="s">
        <v>2037</v>
      </c>
      <c r="AN176" s="79" t="b">
        <v>0</v>
      </c>
      <c r="AO176" s="85" t="s">
        <v>1914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52</v>
      </c>
      <c r="BC176" s="78" t="str">
        <f>REPLACE(INDEX(GroupVertices[Group],MATCH(Edges25[[#This Row],[Vertex 2]],GroupVertices[Vertex],0)),1,1,"")</f>
        <v>52</v>
      </c>
      <c r="BD176" s="48">
        <v>1</v>
      </c>
      <c r="BE176" s="49">
        <v>3.7037037037037037</v>
      </c>
      <c r="BF176" s="48">
        <v>1</v>
      </c>
      <c r="BG176" s="49">
        <v>3.7037037037037037</v>
      </c>
      <c r="BH176" s="48">
        <v>0</v>
      </c>
      <c r="BI176" s="49">
        <v>0</v>
      </c>
      <c r="BJ176" s="48">
        <v>25</v>
      </c>
      <c r="BK176" s="49">
        <v>92.5925925925926</v>
      </c>
      <c r="BL176" s="48">
        <v>27</v>
      </c>
    </row>
    <row r="177" spans="1:64" ht="15">
      <c r="A177" s="64" t="s">
        <v>368</v>
      </c>
      <c r="B177" s="64" t="s">
        <v>368</v>
      </c>
      <c r="C177" s="65"/>
      <c r="D177" s="66"/>
      <c r="E177" s="67"/>
      <c r="F177" s="68"/>
      <c r="G177" s="65"/>
      <c r="H177" s="69"/>
      <c r="I177" s="70"/>
      <c r="J177" s="70"/>
      <c r="K177" s="34" t="s">
        <v>65</v>
      </c>
      <c r="L177" s="77">
        <v>260</v>
      </c>
      <c r="M177" s="77"/>
      <c r="N177" s="72"/>
      <c r="O177" s="79" t="s">
        <v>176</v>
      </c>
      <c r="P177" s="81">
        <v>43752.46469907407</v>
      </c>
      <c r="Q177" s="79" t="s">
        <v>741</v>
      </c>
      <c r="R177" s="79"/>
      <c r="S177" s="79"/>
      <c r="T177" s="79"/>
      <c r="U177" s="79"/>
      <c r="V177" s="82" t="s">
        <v>1175</v>
      </c>
      <c r="W177" s="81">
        <v>43752.46469907407</v>
      </c>
      <c r="X177" s="82" t="s">
        <v>1407</v>
      </c>
      <c r="Y177" s="79"/>
      <c r="Z177" s="79"/>
      <c r="AA177" s="85" t="s">
        <v>1723</v>
      </c>
      <c r="AB177" s="85" t="s">
        <v>1915</v>
      </c>
      <c r="AC177" s="79" t="b">
        <v>0</v>
      </c>
      <c r="AD177" s="79">
        <v>199</v>
      </c>
      <c r="AE177" s="85" t="s">
        <v>1988</v>
      </c>
      <c r="AF177" s="79" t="b">
        <v>0</v>
      </c>
      <c r="AG177" s="79" t="s">
        <v>2020</v>
      </c>
      <c r="AH177" s="79"/>
      <c r="AI177" s="85" t="s">
        <v>1939</v>
      </c>
      <c r="AJ177" s="79" t="b">
        <v>0</v>
      </c>
      <c r="AK177" s="79">
        <v>3</v>
      </c>
      <c r="AL177" s="85" t="s">
        <v>1939</v>
      </c>
      <c r="AM177" s="79" t="s">
        <v>2037</v>
      </c>
      <c r="AN177" s="79" t="b">
        <v>0</v>
      </c>
      <c r="AO177" s="85" t="s">
        <v>1915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14</v>
      </c>
      <c r="BC177" s="78" t="str">
        <f>REPLACE(INDEX(GroupVertices[Group],MATCH(Edges25[[#This Row],[Vertex 2]],GroupVertices[Vertex],0)),1,1,"")</f>
        <v>14</v>
      </c>
      <c r="BD177" s="48">
        <v>1</v>
      </c>
      <c r="BE177" s="49">
        <v>2.0408163265306123</v>
      </c>
      <c r="BF177" s="48">
        <v>2</v>
      </c>
      <c r="BG177" s="49">
        <v>4.081632653061225</v>
      </c>
      <c r="BH177" s="48">
        <v>0</v>
      </c>
      <c r="BI177" s="49">
        <v>0</v>
      </c>
      <c r="BJ177" s="48">
        <v>46</v>
      </c>
      <c r="BK177" s="49">
        <v>93.87755102040816</v>
      </c>
      <c r="BL177" s="48">
        <v>49</v>
      </c>
    </row>
    <row r="178" spans="1:64" ht="15">
      <c r="A178" s="64" t="s">
        <v>369</v>
      </c>
      <c r="B178" s="64" t="s">
        <v>368</v>
      </c>
      <c r="C178" s="65"/>
      <c r="D178" s="66"/>
      <c r="E178" s="67"/>
      <c r="F178" s="68"/>
      <c r="G178" s="65"/>
      <c r="H178" s="69"/>
      <c r="I178" s="70"/>
      <c r="J178" s="70"/>
      <c r="K178" s="34" t="s">
        <v>65</v>
      </c>
      <c r="L178" s="77">
        <v>261</v>
      </c>
      <c r="M178" s="77"/>
      <c r="N178" s="72"/>
      <c r="O178" s="79" t="s">
        <v>591</v>
      </c>
      <c r="P178" s="81">
        <v>43753.15452546296</v>
      </c>
      <c r="Q178" s="79" t="s">
        <v>727</v>
      </c>
      <c r="R178" s="79"/>
      <c r="S178" s="79"/>
      <c r="T178" s="79"/>
      <c r="U178" s="79"/>
      <c r="V178" s="82" t="s">
        <v>1176</v>
      </c>
      <c r="W178" s="81">
        <v>43753.15452546296</v>
      </c>
      <c r="X178" s="82" t="s">
        <v>1408</v>
      </c>
      <c r="Y178" s="79"/>
      <c r="Z178" s="79"/>
      <c r="AA178" s="85" t="s">
        <v>1724</v>
      </c>
      <c r="AB178" s="79"/>
      <c r="AC178" s="79" t="b">
        <v>0</v>
      </c>
      <c r="AD178" s="79">
        <v>0</v>
      </c>
      <c r="AE178" s="85" t="s">
        <v>1939</v>
      </c>
      <c r="AF178" s="79" t="b">
        <v>0</v>
      </c>
      <c r="AG178" s="79" t="s">
        <v>2020</v>
      </c>
      <c r="AH178" s="79"/>
      <c r="AI178" s="85" t="s">
        <v>1939</v>
      </c>
      <c r="AJ178" s="79" t="b">
        <v>0</v>
      </c>
      <c r="AK178" s="79">
        <v>3</v>
      </c>
      <c r="AL178" s="85" t="s">
        <v>1723</v>
      </c>
      <c r="AM178" s="79" t="s">
        <v>2038</v>
      </c>
      <c r="AN178" s="79" t="b">
        <v>0</v>
      </c>
      <c r="AO178" s="85" t="s">
        <v>1723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14</v>
      </c>
      <c r="BC178" s="78" t="str">
        <f>REPLACE(INDEX(GroupVertices[Group],MATCH(Edges25[[#This Row],[Vertex 2]],GroupVertices[Vertex],0)),1,1,"")</f>
        <v>14</v>
      </c>
      <c r="BD178" s="48">
        <v>0</v>
      </c>
      <c r="BE178" s="49">
        <v>0</v>
      </c>
      <c r="BF178" s="48">
        <v>2</v>
      </c>
      <c r="BG178" s="49">
        <v>7.6923076923076925</v>
      </c>
      <c r="BH178" s="48">
        <v>0</v>
      </c>
      <c r="BI178" s="49">
        <v>0</v>
      </c>
      <c r="BJ178" s="48">
        <v>24</v>
      </c>
      <c r="BK178" s="49">
        <v>92.3076923076923</v>
      </c>
      <c r="BL178" s="48">
        <v>26</v>
      </c>
    </row>
    <row r="179" spans="1:64" ht="15">
      <c r="A179" s="64" t="s">
        <v>370</v>
      </c>
      <c r="B179" s="64" t="s">
        <v>370</v>
      </c>
      <c r="C179" s="65"/>
      <c r="D179" s="66"/>
      <c r="E179" s="67"/>
      <c r="F179" s="68"/>
      <c r="G179" s="65"/>
      <c r="H179" s="69"/>
      <c r="I179" s="70"/>
      <c r="J179" s="70"/>
      <c r="K179" s="34" t="s">
        <v>65</v>
      </c>
      <c r="L179" s="77">
        <v>262</v>
      </c>
      <c r="M179" s="77"/>
      <c r="N179" s="72"/>
      <c r="O179" s="79" t="s">
        <v>176</v>
      </c>
      <c r="P179" s="81">
        <v>43753.16662037037</v>
      </c>
      <c r="Q179" s="79" t="s">
        <v>742</v>
      </c>
      <c r="R179" s="79"/>
      <c r="S179" s="79"/>
      <c r="T179" s="79"/>
      <c r="U179" s="79"/>
      <c r="V179" s="82" t="s">
        <v>1177</v>
      </c>
      <c r="W179" s="81">
        <v>43753.16662037037</v>
      </c>
      <c r="X179" s="82" t="s">
        <v>1409</v>
      </c>
      <c r="Y179" s="79"/>
      <c r="Z179" s="79"/>
      <c r="AA179" s="85" t="s">
        <v>1725</v>
      </c>
      <c r="AB179" s="79"/>
      <c r="AC179" s="79" t="b">
        <v>0</v>
      </c>
      <c r="AD179" s="79">
        <v>2</v>
      </c>
      <c r="AE179" s="85" t="s">
        <v>1939</v>
      </c>
      <c r="AF179" s="79" t="b">
        <v>0</v>
      </c>
      <c r="AG179" s="79" t="s">
        <v>2020</v>
      </c>
      <c r="AH179" s="79"/>
      <c r="AI179" s="85" t="s">
        <v>1939</v>
      </c>
      <c r="AJ179" s="79" t="b">
        <v>0</v>
      </c>
      <c r="AK179" s="79">
        <v>0</v>
      </c>
      <c r="AL179" s="85" t="s">
        <v>1939</v>
      </c>
      <c r="AM179" s="79" t="s">
        <v>2035</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4</v>
      </c>
      <c r="BF179" s="48">
        <v>2</v>
      </c>
      <c r="BG179" s="49">
        <v>8</v>
      </c>
      <c r="BH179" s="48">
        <v>0</v>
      </c>
      <c r="BI179" s="49">
        <v>0</v>
      </c>
      <c r="BJ179" s="48">
        <v>22</v>
      </c>
      <c r="BK179" s="49">
        <v>88</v>
      </c>
      <c r="BL179" s="48">
        <v>25</v>
      </c>
    </row>
    <row r="180" spans="1:64" ht="15">
      <c r="A180" s="64" t="s">
        <v>371</v>
      </c>
      <c r="B180" s="64" t="s">
        <v>373</v>
      </c>
      <c r="C180" s="65"/>
      <c r="D180" s="66"/>
      <c r="E180" s="67"/>
      <c r="F180" s="68"/>
      <c r="G180" s="65"/>
      <c r="H180" s="69"/>
      <c r="I180" s="70"/>
      <c r="J180" s="70"/>
      <c r="K180" s="34" t="s">
        <v>65</v>
      </c>
      <c r="L180" s="77">
        <v>263</v>
      </c>
      <c r="M180" s="77"/>
      <c r="N180" s="72"/>
      <c r="O180" s="79" t="s">
        <v>591</v>
      </c>
      <c r="P180" s="81">
        <v>43753.20245370371</v>
      </c>
      <c r="Q180" s="79" t="s">
        <v>725</v>
      </c>
      <c r="R180" s="79"/>
      <c r="S180" s="79"/>
      <c r="T180" s="79"/>
      <c r="U180" s="79"/>
      <c r="V180" s="82" t="s">
        <v>1178</v>
      </c>
      <c r="W180" s="81">
        <v>43753.20245370371</v>
      </c>
      <c r="X180" s="82" t="s">
        <v>1410</v>
      </c>
      <c r="Y180" s="79"/>
      <c r="Z180" s="79"/>
      <c r="AA180" s="85" t="s">
        <v>1726</v>
      </c>
      <c r="AB180" s="79"/>
      <c r="AC180" s="79" t="b">
        <v>0</v>
      </c>
      <c r="AD180" s="79">
        <v>0</v>
      </c>
      <c r="AE180" s="85" t="s">
        <v>1939</v>
      </c>
      <c r="AF180" s="79" t="b">
        <v>0</v>
      </c>
      <c r="AG180" s="79" t="s">
        <v>2020</v>
      </c>
      <c r="AH180" s="79"/>
      <c r="AI180" s="85" t="s">
        <v>1939</v>
      </c>
      <c r="AJ180" s="79" t="b">
        <v>0</v>
      </c>
      <c r="AK180" s="79">
        <v>16</v>
      </c>
      <c r="AL180" s="85" t="s">
        <v>1727</v>
      </c>
      <c r="AM180" s="79" t="s">
        <v>2038</v>
      </c>
      <c r="AN180" s="79" t="b">
        <v>0</v>
      </c>
      <c r="AO180" s="85" t="s">
        <v>1727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372</v>
      </c>
      <c r="B181" s="64" t="s">
        <v>373</v>
      </c>
      <c r="C181" s="65"/>
      <c r="D181" s="66"/>
      <c r="E181" s="67"/>
      <c r="F181" s="68"/>
      <c r="G181" s="65"/>
      <c r="H181" s="69"/>
      <c r="I181" s="70"/>
      <c r="J181" s="70"/>
      <c r="K181" s="34" t="s">
        <v>66</v>
      </c>
      <c r="L181" s="77">
        <v>265</v>
      </c>
      <c r="M181" s="77"/>
      <c r="N181" s="72"/>
      <c r="O181" s="79" t="s">
        <v>591</v>
      </c>
      <c r="P181" s="81">
        <v>43752.42811342593</v>
      </c>
      <c r="Q181" s="79" t="s">
        <v>743</v>
      </c>
      <c r="R181" s="82" t="s">
        <v>888</v>
      </c>
      <c r="S181" s="79" t="s">
        <v>920</v>
      </c>
      <c r="T181" s="79" t="s">
        <v>972</v>
      </c>
      <c r="U181" s="79"/>
      <c r="V181" s="82" t="s">
        <v>1179</v>
      </c>
      <c r="W181" s="81">
        <v>43752.42811342593</v>
      </c>
      <c r="X181" s="82" t="s">
        <v>1411</v>
      </c>
      <c r="Y181" s="79"/>
      <c r="Z181" s="79"/>
      <c r="AA181" s="85" t="s">
        <v>1727</v>
      </c>
      <c r="AB181" s="79"/>
      <c r="AC181" s="79" t="b">
        <v>0</v>
      </c>
      <c r="AD181" s="79">
        <v>24</v>
      </c>
      <c r="AE181" s="85" t="s">
        <v>1939</v>
      </c>
      <c r="AF181" s="79" t="b">
        <v>0</v>
      </c>
      <c r="AG181" s="79" t="s">
        <v>2020</v>
      </c>
      <c r="AH181" s="79"/>
      <c r="AI181" s="85" t="s">
        <v>1939</v>
      </c>
      <c r="AJ181" s="79" t="b">
        <v>0</v>
      </c>
      <c r="AK181" s="79">
        <v>16</v>
      </c>
      <c r="AL181" s="85" t="s">
        <v>1939</v>
      </c>
      <c r="AM181" s="79" t="s">
        <v>2035</v>
      </c>
      <c r="AN181" s="79" t="b">
        <v>0</v>
      </c>
      <c r="AO181" s="85" t="s">
        <v>1727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3</v>
      </c>
      <c r="BE181" s="49">
        <v>10.344827586206897</v>
      </c>
      <c r="BF181" s="48">
        <v>1</v>
      </c>
      <c r="BG181" s="49">
        <v>3.4482758620689653</v>
      </c>
      <c r="BH181" s="48">
        <v>0</v>
      </c>
      <c r="BI181" s="49">
        <v>0</v>
      </c>
      <c r="BJ181" s="48">
        <v>25</v>
      </c>
      <c r="BK181" s="49">
        <v>86.20689655172414</v>
      </c>
      <c r="BL181" s="48">
        <v>29</v>
      </c>
    </row>
    <row r="182" spans="1:64" ht="15">
      <c r="A182" s="64" t="s">
        <v>373</v>
      </c>
      <c r="B182" s="64" t="s">
        <v>372</v>
      </c>
      <c r="C182" s="65"/>
      <c r="D182" s="66"/>
      <c r="E182" s="67"/>
      <c r="F182" s="68"/>
      <c r="G182" s="65"/>
      <c r="H182" s="69"/>
      <c r="I182" s="70"/>
      <c r="J182" s="70"/>
      <c r="K182" s="34" t="s">
        <v>66</v>
      </c>
      <c r="L182" s="77">
        <v>266</v>
      </c>
      <c r="M182" s="77"/>
      <c r="N182" s="72"/>
      <c r="O182" s="79" t="s">
        <v>591</v>
      </c>
      <c r="P182" s="81">
        <v>43745.291666666664</v>
      </c>
      <c r="Q182" s="79" t="s">
        <v>744</v>
      </c>
      <c r="R182" s="82" t="s">
        <v>866</v>
      </c>
      <c r="S182" s="79" t="s">
        <v>920</v>
      </c>
      <c r="T182" s="79"/>
      <c r="U182" s="82" t="s">
        <v>999</v>
      </c>
      <c r="V182" s="82" t="s">
        <v>999</v>
      </c>
      <c r="W182" s="81">
        <v>43745.291666666664</v>
      </c>
      <c r="X182" s="82" t="s">
        <v>1412</v>
      </c>
      <c r="Y182" s="79"/>
      <c r="Z182" s="79"/>
      <c r="AA182" s="85" t="s">
        <v>1728</v>
      </c>
      <c r="AB182" s="79"/>
      <c r="AC182" s="79" t="b">
        <v>0</v>
      </c>
      <c r="AD182" s="79">
        <v>10</v>
      </c>
      <c r="AE182" s="85" t="s">
        <v>1939</v>
      </c>
      <c r="AF182" s="79" t="b">
        <v>0</v>
      </c>
      <c r="AG182" s="79" t="s">
        <v>2020</v>
      </c>
      <c r="AH182" s="79"/>
      <c r="AI182" s="85" t="s">
        <v>1939</v>
      </c>
      <c r="AJ182" s="79" t="b">
        <v>0</v>
      </c>
      <c r="AK182" s="79">
        <v>4</v>
      </c>
      <c r="AL182" s="85" t="s">
        <v>1939</v>
      </c>
      <c r="AM182" s="79" t="s">
        <v>2040</v>
      </c>
      <c r="AN182" s="79" t="b">
        <v>0</v>
      </c>
      <c r="AO182" s="85" t="s">
        <v>1728</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2</v>
      </c>
      <c r="BE182" s="49">
        <v>15.384615384615385</v>
      </c>
      <c r="BF182" s="48">
        <v>0</v>
      </c>
      <c r="BG182" s="49">
        <v>0</v>
      </c>
      <c r="BH182" s="48">
        <v>0</v>
      </c>
      <c r="BI182" s="49">
        <v>0</v>
      </c>
      <c r="BJ182" s="48">
        <v>11</v>
      </c>
      <c r="BK182" s="49">
        <v>84.61538461538461</v>
      </c>
      <c r="BL182" s="48">
        <v>13</v>
      </c>
    </row>
    <row r="183" spans="1:64" ht="15">
      <c r="A183" s="64" t="s">
        <v>373</v>
      </c>
      <c r="B183" s="64" t="s">
        <v>372</v>
      </c>
      <c r="C183" s="65"/>
      <c r="D183" s="66"/>
      <c r="E183" s="67"/>
      <c r="F183" s="68"/>
      <c r="G183" s="65"/>
      <c r="H183" s="69"/>
      <c r="I183" s="70"/>
      <c r="J183" s="70"/>
      <c r="K183" s="34" t="s">
        <v>66</v>
      </c>
      <c r="L183" s="77">
        <v>267</v>
      </c>
      <c r="M183" s="77"/>
      <c r="N183" s="72"/>
      <c r="O183" s="79" t="s">
        <v>591</v>
      </c>
      <c r="P183" s="81">
        <v>43753.291666666664</v>
      </c>
      <c r="Q183" s="79" t="s">
        <v>745</v>
      </c>
      <c r="R183" s="82" t="s">
        <v>866</v>
      </c>
      <c r="S183" s="79" t="s">
        <v>920</v>
      </c>
      <c r="T183" s="79"/>
      <c r="U183" s="82" t="s">
        <v>1000</v>
      </c>
      <c r="V183" s="82" t="s">
        <v>1000</v>
      </c>
      <c r="W183" s="81">
        <v>43753.291666666664</v>
      </c>
      <c r="X183" s="82" t="s">
        <v>1413</v>
      </c>
      <c r="Y183" s="79"/>
      <c r="Z183" s="79"/>
      <c r="AA183" s="85" t="s">
        <v>1729</v>
      </c>
      <c r="AB183" s="79"/>
      <c r="AC183" s="79" t="b">
        <v>0</v>
      </c>
      <c r="AD183" s="79">
        <v>6</v>
      </c>
      <c r="AE183" s="85" t="s">
        <v>1939</v>
      </c>
      <c r="AF183" s="79" t="b">
        <v>0</v>
      </c>
      <c r="AG183" s="79" t="s">
        <v>2020</v>
      </c>
      <c r="AH183" s="79"/>
      <c r="AI183" s="85" t="s">
        <v>1939</v>
      </c>
      <c r="AJ183" s="79" t="b">
        <v>0</v>
      </c>
      <c r="AK183" s="79">
        <v>1</v>
      </c>
      <c r="AL183" s="85" t="s">
        <v>1939</v>
      </c>
      <c r="AM183" s="79" t="s">
        <v>2040</v>
      </c>
      <c r="AN183" s="79" t="b">
        <v>0</v>
      </c>
      <c r="AO183" s="85" t="s">
        <v>1729</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3</v>
      </c>
      <c r="BC183" s="78" t="str">
        <f>REPLACE(INDEX(GroupVertices[Group],MATCH(Edges25[[#This Row],[Vertex 2]],GroupVertices[Vertex],0)),1,1,"")</f>
        <v>3</v>
      </c>
      <c r="BD183" s="48">
        <v>2</v>
      </c>
      <c r="BE183" s="49">
        <v>15.384615384615385</v>
      </c>
      <c r="BF183" s="48">
        <v>0</v>
      </c>
      <c r="BG183" s="49">
        <v>0</v>
      </c>
      <c r="BH183" s="48">
        <v>0</v>
      </c>
      <c r="BI183" s="49">
        <v>0</v>
      </c>
      <c r="BJ183" s="48">
        <v>11</v>
      </c>
      <c r="BK183" s="49">
        <v>84.61538461538461</v>
      </c>
      <c r="BL183" s="48">
        <v>13</v>
      </c>
    </row>
    <row r="184" spans="1:64" ht="15">
      <c r="A184" s="64" t="s">
        <v>374</v>
      </c>
      <c r="B184" s="64" t="s">
        <v>372</v>
      </c>
      <c r="C184" s="65"/>
      <c r="D184" s="66"/>
      <c r="E184" s="67"/>
      <c r="F184" s="68"/>
      <c r="G184" s="65"/>
      <c r="H184" s="69"/>
      <c r="I184" s="70"/>
      <c r="J184" s="70"/>
      <c r="K184" s="34" t="s">
        <v>65</v>
      </c>
      <c r="L184" s="77">
        <v>268</v>
      </c>
      <c r="M184" s="77"/>
      <c r="N184" s="72"/>
      <c r="O184" s="79" t="s">
        <v>591</v>
      </c>
      <c r="P184" s="81">
        <v>43753.400775462964</v>
      </c>
      <c r="Q184" s="79" t="s">
        <v>746</v>
      </c>
      <c r="R184" s="82" t="s">
        <v>866</v>
      </c>
      <c r="S184" s="79" t="s">
        <v>920</v>
      </c>
      <c r="T184" s="79"/>
      <c r="U184" s="79"/>
      <c r="V184" s="82" t="s">
        <v>1180</v>
      </c>
      <c r="W184" s="81">
        <v>43753.400775462964</v>
      </c>
      <c r="X184" s="82" t="s">
        <v>1414</v>
      </c>
      <c r="Y184" s="79"/>
      <c r="Z184" s="79"/>
      <c r="AA184" s="85" t="s">
        <v>1730</v>
      </c>
      <c r="AB184" s="79"/>
      <c r="AC184" s="79" t="b">
        <v>0</v>
      </c>
      <c r="AD184" s="79">
        <v>0</v>
      </c>
      <c r="AE184" s="85" t="s">
        <v>1939</v>
      </c>
      <c r="AF184" s="79" t="b">
        <v>0</v>
      </c>
      <c r="AG184" s="79" t="s">
        <v>2020</v>
      </c>
      <c r="AH184" s="79"/>
      <c r="AI184" s="85" t="s">
        <v>1939</v>
      </c>
      <c r="AJ184" s="79" t="b">
        <v>0</v>
      </c>
      <c r="AK184" s="79">
        <v>1</v>
      </c>
      <c r="AL184" s="85" t="s">
        <v>1729</v>
      </c>
      <c r="AM184" s="79" t="s">
        <v>2038</v>
      </c>
      <c r="AN184" s="79" t="b">
        <v>0</v>
      </c>
      <c r="AO184" s="85" t="s">
        <v>1729</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375</v>
      </c>
      <c r="B185" s="64" t="s">
        <v>375</v>
      </c>
      <c r="C185" s="65"/>
      <c r="D185" s="66"/>
      <c r="E185" s="67"/>
      <c r="F185" s="68"/>
      <c r="G185" s="65"/>
      <c r="H185" s="69"/>
      <c r="I185" s="70"/>
      <c r="J185" s="70"/>
      <c r="K185" s="34" t="s">
        <v>65</v>
      </c>
      <c r="L185" s="77">
        <v>270</v>
      </c>
      <c r="M185" s="77"/>
      <c r="N185" s="72"/>
      <c r="O185" s="79" t="s">
        <v>176</v>
      </c>
      <c r="P185" s="81">
        <v>43753.467453703706</v>
      </c>
      <c r="Q185" s="79" t="s">
        <v>747</v>
      </c>
      <c r="R185" s="79"/>
      <c r="S185" s="79"/>
      <c r="T185" s="79"/>
      <c r="U185" s="79"/>
      <c r="V185" s="82" t="s">
        <v>1181</v>
      </c>
      <c r="W185" s="81">
        <v>43753.467453703706</v>
      </c>
      <c r="X185" s="82" t="s">
        <v>1415</v>
      </c>
      <c r="Y185" s="79"/>
      <c r="Z185" s="79"/>
      <c r="AA185" s="85" t="s">
        <v>1731</v>
      </c>
      <c r="AB185" s="79"/>
      <c r="AC185" s="79" t="b">
        <v>0</v>
      </c>
      <c r="AD185" s="79">
        <v>0</v>
      </c>
      <c r="AE185" s="85" t="s">
        <v>1939</v>
      </c>
      <c r="AF185" s="79" t="b">
        <v>0</v>
      </c>
      <c r="AG185" s="79" t="s">
        <v>2020</v>
      </c>
      <c r="AH185" s="79"/>
      <c r="AI185" s="85" t="s">
        <v>1939</v>
      </c>
      <c r="AJ185" s="79" t="b">
        <v>0</v>
      </c>
      <c r="AK185" s="79">
        <v>0</v>
      </c>
      <c r="AL185" s="85" t="s">
        <v>1939</v>
      </c>
      <c r="AM185" s="79" t="s">
        <v>2038</v>
      </c>
      <c r="AN185" s="79" t="b">
        <v>0</v>
      </c>
      <c r="AO185" s="85" t="s">
        <v>1731</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1</v>
      </c>
      <c r="BE185" s="49">
        <v>25</v>
      </c>
      <c r="BF185" s="48">
        <v>0</v>
      </c>
      <c r="BG185" s="49">
        <v>0</v>
      </c>
      <c r="BH185" s="48">
        <v>0</v>
      </c>
      <c r="BI185" s="49">
        <v>0</v>
      </c>
      <c r="BJ185" s="48">
        <v>3</v>
      </c>
      <c r="BK185" s="49">
        <v>75</v>
      </c>
      <c r="BL185" s="48">
        <v>4</v>
      </c>
    </row>
    <row r="186" spans="1:64" ht="15">
      <c r="A186" s="64" t="s">
        <v>376</v>
      </c>
      <c r="B186" s="64" t="s">
        <v>376</v>
      </c>
      <c r="C186" s="65"/>
      <c r="D186" s="66"/>
      <c r="E186" s="67"/>
      <c r="F186" s="68"/>
      <c r="G186" s="65"/>
      <c r="H186" s="69"/>
      <c r="I186" s="70"/>
      <c r="J186" s="70"/>
      <c r="K186" s="34" t="s">
        <v>65</v>
      </c>
      <c r="L186" s="77">
        <v>271</v>
      </c>
      <c r="M186" s="77"/>
      <c r="N186" s="72"/>
      <c r="O186" s="79" t="s">
        <v>176</v>
      </c>
      <c r="P186" s="81">
        <v>43753.500023148146</v>
      </c>
      <c r="Q186" s="79" t="s">
        <v>748</v>
      </c>
      <c r="R186" s="82" t="s">
        <v>889</v>
      </c>
      <c r="S186" s="79" t="s">
        <v>935</v>
      </c>
      <c r="T186" s="79" t="s">
        <v>973</v>
      </c>
      <c r="U186" s="79"/>
      <c r="V186" s="82" t="s">
        <v>1182</v>
      </c>
      <c r="W186" s="81">
        <v>43753.500023148146</v>
      </c>
      <c r="X186" s="82" t="s">
        <v>1416</v>
      </c>
      <c r="Y186" s="79"/>
      <c r="Z186" s="79"/>
      <c r="AA186" s="85" t="s">
        <v>1732</v>
      </c>
      <c r="AB186" s="79"/>
      <c r="AC186" s="79" t="b">
        <v>0</v>
      </c>
      <c r="AD186" s="79">
        <v>1</v>
      </c>
      <c r="AE186" s="85" t="s">
        <v>1939</v>
      </c>
      <c r="AF186" s="79" t="b">
        <v>0</v>
      </c>
      <c r="AG186" s="79" t="s">
        <v>2026</v>
      </c>
      <c r="AH186" s="79"/>
      <c r="AI186" s="85" t="s">
        <v>1939</v>
      </c>
      <c r="AJ186" s="79" t="b">
        <v>0</v>
      </c>
      <c r="AK186" s="79">
        <v>0</v>
      </c>
      <c r="AL186" s="85" t="s">
        <v>1939</v>
      </c>
      <c r="AM186" s="79" t="s">
        <v>2052</v>
      </c>
      <c r="AN186" s="79" t="b">
        <v>0</v>
      </c>
      <c r="AO186" s="85" t="s">
        <v>1732</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15</v>
      </c>
      <c r="BK186" s="49">
        <v>100</v>
      </c>
      <c r="BL186" s="48">
        <v>15</v>
      </c>
    </row>
    <row r="187" spans="1:64" ht="15">
      <c r="A187" s="64" t="s">
        <v>377</v>
      </c>
      <c r="B187" s="64" t="s">
        <v>377</v>
      </c>
      <c r="C187" s="65"/>
      <c r="D187" s="66"/>
      <c r="E187" s="67"/>
      <c r="F187" s="68"/>
      <c r="G187" s="65"/>
      <c r="H187" s="69"/>
      <c r="I187" s="70"/>
      <c r="J187" s="70"/>
      <c r="K187" s="34" t="s">
        <v>65</v>
      </c>
      <c r="L187" s="77">
        <v>272</v>
      </c>
      <c r="M187" s="77"/>
      <c r="N187" s="72"/>
      <c r="O187" s="79" t="s">
        <v>176</v>
      </c>
      <c r="P187" s="81">
        <v>43753.5246875</v>
      </c>
      <c r="Q187" s="79" t="s">
        <v>749</v>
      </c>
      <c r="R187" s="82" t="s">
        <v>890</v>
      </c>
      <c r="S187" s="79" t="s">
        <v>939</v>
      </c>
      <c r="T187" s="79"/>
      <c r="U187" s="82" t="s">
        <v>1001</v>
      </c>
      <c r="V187" s="82" t="s">
        <v>1001</v>
      </c>
      <c r="W187" s="81">
        <v>43753.5246875</v>
      </c>
      <c r="X187" s="82" t="s">
        <v>1417</v>
      </c>
      <c r="Y187" s="79"/>
      <c r="Z187" s="79"/>
      <c r="AA187" s="85" t="s">
        <v>1733</v>
      </c>
      <c r="AB187" s="79"/>
      <c r="AC187" s="79" t="b">
        <v>0</v>
      </c>
      <c r="AD187" s="79">
        <v>0</v>
      </c>
      <c r="AE187" s="85" t="s">
        <v>1939</v>
      </c>
      <c r="AF187" s="79" t="b">
        <v>0</v>
      </c>
      <c r="AG187" s="79" t="s">
        <v>2029</v>
      </c>
      <c r="AH187" s="79"/>
      <c r="AI187" s="85" t="s">
        <v>1939</v>
      </c>
      <c r="AJ187" s="79" t="b">
        <v>0</v>
      </c>
      <c r="AK187" s="79">
        <v>0</v>
      </c>
      <c r="AL187" s="85" t="s">
        <v>1939</v>
      </c>
      <c r="AM187" s="79" t="s">
        <v>2054</v>
      </c>
      <c r="AN187" s="79" t="b">
        <v>0</v>
      </c>
      <c r="AO187" s="85" t="s">
        <v>1733</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31</v>
      </c>
      <c r="BK187" s="49">
        <v>100</v>
      </c>
      <c r="BL187" s="48">
        <v>31</v>
      </c>
    </row>
    <row r="188" spans="1:64" ht="15">
      <c r="A188" s="64" t="s">
        <v>378</v>
      </c>
      <c r="B188" s="64" t="s">
        <v>537</v>
      </c>
      <c r="C188" s="65"/>
      <c r="D188" s="66"/>
      <c r="E188" s="67"/>
      <c r="F188" s="68"/>
      <c r="G188" s="65"/>
      <c r="H188" s="69"/>
      <c r="I188" s="70"/>
      <c r="J188" s="70"/>
      <c r="K188" s="34" t="s">
        <v>65</v>
      </c>
      <c r="L188" s="77">
        <v>273</v>
      </c>
      <c r="M188" s="77"/>
      <c r="N188" s="72"/>
      <c r="O188" s="79" t="s">
        <v>592</v>
      </c>
      <c r="P188" s="81">
        <v>43753.56662037037</v>
      </c>
      <c r="Q188" s="79" t="s">
        <v>750</v>
      </c>
      <c r="R188" s="79"/>
      <c r="S188" s="79"/>
      <c r="T188" s="79"/>
      <c r="U188" s="79"/>
      <c r="V188" s="82" t="s">
        <v>1183</v>
      </c>
      <c r="W188" s="81">
        <v>43753.56662037037</v>
      </c>
      <c r="X188" s="82" t="s">
        <v>1418</v>
      </c>
      <c r="Y188" s="79"/>
      <c r="Z188" s="79"/>
      <c r="AA188" s="85" t="s">
        <v>1734</v>
      </c>
      <c r="AB188" s="85" t="s">
        <v>1916</v>
      </c>
      <c r="AC188" s="79" t="b">
        <v>0</v>
      </c>
      <c r="AD188" s="79">
        <v>0</v>
      </c>
      <c r="AE188" s="85" t="s">
        <v>1994</v>
      </c>
      <c r="AF188" s="79" t="b">
        <v>0</v>
      </c>
      <c r="AG188" s="79" t="s">
        <v>2020</v>
      </c>
      <c r="AH188" s="79"/>
      <c r="AI188" s="85" t="s">
        <v>1939</v>
      </c>
      <c r="AJ188" s="79" t="b">
        <v>0</v>
      </c>
      <c r="AK188" s="79">
        <v>0</v>
      </c>
      <c r="AL188" s="85" t="s">
        <v>1939</v>
      </c>
      <c r="AM188" s="79" t="s">
        <v>2038</v>
      </c>
      <c r="AN188" s="79" t="b">
        <v>0</v>
      </c>
      <c r="AO188" s="85" t="s">
        <v>1916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51</v>
      </c>
      <c r="BC188" s="78" t="str">
        <f>REPLACE(INDEX(GroupVertices[Group],MATCH(Edges25[[#This Row],[Vertex 2]],GroupVertices[Vertex],0)),1,1,"")</f>
        <v>51</v>
      </c>
      <c r="BD188" s="48">
        <v>1</v>
      </c>
      <c r="BE188" s="49">
        <v>5.555555555555555</v>
      </c>
      <c r="BF188" s="48">
        <v>0</v>
      </c>
      <c r="BG188" s="49">
        <v>0</v>
      </c>
      <c r="BH188" s="48">
        <v>0</v>
      </c>
      <c r="BI188" s="49">
        <v>0</v>
      </c>
      <c r="BJ188" s="48">
        <v>17</v>
      </c>
      <c r="BK188" s="49">
        <v>94.44444444444444</v>
      </c>
      <c r="BL188" s="48">
        <v>18</v>
      </c>
    </row>
    <row r="189" spans="1:64" ht="15">
      <c r="A189" s="64" t="s">
        <v>379</v>
      </c>
      <c r="B189" s="64" t="s">
        <v>538</v>
      </c>
      <c r="C189" s="65"/>
      <c r="D189" s="66"/>
      <c r="E189" s="67"/>
      <c r="F189" s="68"/>
      <c r="G189" s="65"/>
      <c r="H189" s="69"/>
      <c r="I189" s="70"/>
      <c r="J189" s="70"/>
      <c r="K189" s="34" t="s">
        <v>65</v>
      </c>
      <c r="L189" s="77">
        <v>274</v>
      </c>
      <c r="M189" s="77"/>
      <c r="N189" s="72"/>
      <c r="O189" s="79" t="s">
        <v>591</v>
      </c>
      <c r="P189" s="81">
        <v>43753.664293981485</v>
      </c>
      <c r="Q189" s="79" t="s">
        <v>751</v>
      </c>
      <c r="R189" s="79"/>
      <c r="S189" s="79"/>
      <c r="T189" s="79"/>
      <c r="U189" s="82" t="s">
        <v>1002</v>
      </c>
      <c r="V189" s="82" t="s">
        <v>1002</v>
      </c>
      <c r="W189" s="81">
        <v>43753.664293981485</v>
      </c>
      <c r="X189" s="82" t="s">
        <v>1419</v>
      </c>
      <c r="Y189" s="79"/>
      <c r="Z189" s="79"/>
      <c r="AA189" s="85" t="s">
        <v>1735</v>
      </c>
      <c r="AB189" s="79"/>
      <c r="AC189" s="79" t="b">
        <v>0</v>
      </c>
      <c r="AD189" s="79">
        <v>5</v>
      </c>
      <c r="AE189" s="85" t="s">
        <v>1939</v>
      </c>
      <c r="AF189" s="79" t="b">
        <v>0</v>
      </c>
      <c r="AG189" s="79" t="s">
        <v>2020</v>
      </c>
      <c r="AH189" s="79"/>
      <c r="AI189" s="85" t="s">
        <v>1939</v>
      </c>
      <c r="AJ189" s="79" t="b">
        <v>0</v>
      </c>
      <c r="AK189" s="79">
        <v>0</v>
      </c>
      <c r="AL189" s="85" t="s">
        <v>1939</v>
      </c>
      <c r="AM189" s="79" t="s">
        <v>2037</v>
      </c>
      <c r="AN189" s="79" t="b">
        <v>0</v>
      </c>
      <c r="AO189" s="85" t="s">
        <v>1735</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29</v>
      </c>
      <c r="BC189" s="78" t="str">
        <f>REPLACE(INDEX(GroupVertices[Group],MATCH(Edges25[[#This Row],[Vertex 2]],GroupVertices[Vertex],0)),1,1,"")</f>
        <v>29</v>
      </c>
      <c r="BD189" s="48"/>
      <c r="BE189" s="49"/>
      <c r="BF189" s="48"/>
      <c r="BG189" s="49"/>
      <c r="BH189" s="48"/>
      <c r="BI189" s="49"/>
      <c r="BJ189" s="48"/>
      <c r="BK189" s="49"/>
      <c r="BL189" s="48"/>
    </row>
    <row r="190" spans="1:64" ht="15">
      <c r="A190" s="64" t="s">
        <v>380</v>
      </c>
      <c r="B190" s="64" t="s">
        <v>531</v>
      </c>
      <c r="C190" s="65"/>
      <c r="D190" s="66"/>
      <c r="E190" s="67"/>
      <c r="F190" s="68"/>
      <c r="G190" s="65"/>
      <c r="H190" s="69"/>
      <c r="I190" s="70"/>
      <c r="J190" s="70"/>
      <c r="K190" s="34" t="s">
        <v>65</v>
      </c>
      <c r="L190" s="77">
        <v>276</v>
      </c>
      <c r="M190" s="77"/>
      <c r="N190" s="72"/>
      <c r="O190" s="79" t="s">
        <v>591</v>
      </c>
      <c r="P190" s="81">
        <v>43753.719560185185</v>
      </c>
      <c r="Q190" s="79" t="s">
        <v>752</v>
      </c>
      <c r="R190" s="82" t="s">
        <v>887</v>
      </c>
      <c r="S190" s="79" t="s">
        <v>938</v>
      </c>
      <c r="T190" s="79"/>
      <c r="U190" s="79"/>
      <c r="V190" s="82" t="s">
        <v>1184</v>
      </c>
      <c r="W190" s="81">
        <v>43753.719560185185</v>
      </c>
      <c r="X190" s="82" t="s">
        <v>1420</v>
      </c>
      <c r="Y190" s="79"/>
      <c r="Z190" s="79"/>
      <c r="AA190" s="85" t="s">
        <v>1736</v>
      </c>
      <c r="AB190" s="79"/>
      <c r="AC190" s="79" t="b">
        <v>0</v>
      </c>
      <c r="AD190" s="79">
        <v>0</v>
      </c>
      <c r="AE190" s="85" t="s">
        <v>1939</v>
      </c>
      <c r="AF190" s="79" t="b">
        <v>0</v>
      </c>
      <c r="AG190" s="79" t="s">
        <v>2020</v>
      </c>
      <c r="AH190" s="79"/>
      <c r="AI190" s="85" t="s">
        <v>1939</v>
      </c>
      <c r="AJ190" s="79" t="b">
        <v>0</v>
      </c>
      <c r="AK190" s="79">
        <v>0</v>
      </c>
      <c r="AL190" s="85" t="s">
        <v>1939</v>
      </c>
      <c r="AM190" s="79" t="s">
        <v>2053</v>
      </c>
      <c r="AN190" s="79" t="b">
        <v>0</v>
      </c>
      <c r="AO190" s="85" t="s">
        <v>1736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20</v>
      </c>
      <c r="BC190" s="78" t="str">
        <f>REPLACE(INDEX(GroupVertices[Group],MATCH(Edges25[[#This Row],[Vertex 2]],GroupVertices[Vertex],0)),1,1,"")</f>
        <v>20</v>
      </c>
      <c r="BD190" s="48">
        <v>1</v>
      </c>
      <c r="BE190" s="49">
        <v>5.555555555555555</v>
      </c>
      <c r="BF190" s="48">
        <v>0</v>
      </c>
      <c r="BG190" s="49">
        <v>0</v>
      </c>
      <c r="BH190" s="48">
        <v>0</v>
      </c>
      <c r="BI190" s="49">
        <v>0</v>
      </c>
      <c r="BJ190" s="48">
        <v>17</v>
      </c>
      <c r="BK190" s="49">
        <v>94.44444444444444</v>
      </c>
      <c r="BL190" s="48">
        <v>18</v>
      </c>
    </row>
    <row r="191" spans="1:64" ht="15">
      <c r="A191" s="64" t="s">
        <v>381</v>
      </c>
      <c r="B191" s="64" t="s">
        <v>531</v>
      </c>
      <c r="C191" s="65"/>
      <c r="D191" s="66"/>
      <c r="E191" s="67"/>
      <c r="F191" s="68"/>
      <c r="G191" s="65"/>
      <c r="H191" s="69"/>
      <c r="I191" s="70"/>
      <c r="J191" s="70"/>
      <c r="K191" s="34" t="s">
        <v>65</v>
      </c>
      <c r="L191" s="77">
        <v>277</v>
      </c>
      <c r="M191" s="77"/>
      <c r="N191" s="72"/>
      <c r="O191" s="79" t="s">
        <v>591</v>
      </c>
      <c r="P191" s="81">
        <v>43753.76525462963</v>
      </c>
      <c r="Q191" s="79" t="s">
        <v>753</v>
      </c>
      <c r="R191" s="82" t="s">
        <v>887</v>
      </c>
      <c r="S191" s="79" t="s">
        <v>938</v>
      </c>
      <c r="T191" s="79"/>
      <c r="U191" s="79"/>
      <c r="V191" s="82" t="s">
        <v>1185</v>
      </c>
      <c r="W191" s="81">
        <v>43753.76525462963</v>
      </c>
      <c r="X191" s="82" t="s">
        <v>1421</v>
      </c>
      <c r="Y191" s="79"/>
      <c r="Z191" s="79"/>
      <c r="AA191" s="85" t="s">
        <v>1737</v>
      </c>
      <c r="AB191" s="79"/>
      <c r="AC191" s="79" t="b">
        <v>0</v>
      </c>
      <c r="AD191" s="79">
        <v>0</v>
      </c>
      <c r="AE191" s="85" t="s">
        <v>1939</v>
      </c>
      <c r="AF191" s="79" t="b">
        <v>0</v>
      </c>
      <c r="AG191" s="79" t="s">
        <v>2020</v>
      </c>
      <c r="AH191" s="79"/>
      <c r="AI191" s="85" t="s">
        <v>1939</v>
      </c>
      <c r="AJ191" s="79" t="b">
        <v>0</v>
      </c>
      <c r="AK191" s="79">
        <v>0</v>
      </c>
      <c r="AL191" s="85" t="s">
        <v>1939</v>
      </c>
      <c r="AM191" s="79" t="s">
        <v>2053</v>
      </c>
      <c r="AN191" s="79" t="b">
        <v>0</v>
      </c>
      <c r="AO191" s="85" t="s">
        <v>1737</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20</v>
      </c>
      <c r="BC191" s="78" t="str">
        <f>REPLACE(INDEX(GroupVertices[Group],MATCH(Edges25[[#This Row],[Vertex 2]],GroupVertices[Vertex],0)),1,1,"")</f>
        <v>20</v>
      </c>
      <c r="BD191" s="48">
        <v>1</v>
      </c>
      <c r="BE191" s="49">
        <v>5.555555555555555</v>
      </c>
      <c r="BF191" s="48">
        <v>0</v>
      </c>
      <c r="BG191" s="49">
        <v>0</v>
      </c>
      <c r="BH191" s="48">
        <v>0</v>
      </c>
      <c r="BI191" s="49">
        <v>0</v>
      </c>
      <c r="BJ191" s="48">
        <v>17</v>
      </c>
      <c r="BK191" s="49">
        <v>94.44444444444444</v>
      </c>
      <c r="BL191" s="48">
        <v>18</v>
      </c>
    </row>
    <row r="192" spans="1:64" ht="15">
      <c r="A192" s="64" t="s">
        <v>382</v>
      </c>
      <c r="B192" s="64" t="s">
        <v>383</v>
      </c>
      <c r="C192" s="65"/>
      <c r="D192" s="66"/>
      <c r="E192" s="67"/>
      <c r="F192" s="68"/>
      <c r="G192" s="65"/>
      <c r="H192" s="69"/>
      <c r="I192" s="70"/>
      <c r="J192" s="70"/>
      <c r="K192" s="34" t="s">
        <v>66</v>
      </c>
      <c r="L192" s="77">
        <v>278</v>
      </c>
      <c r="M192" s="77"/>
      <c r="N192" s="72"/>
      <c r="O192" s="79" t="s">
        <v>592</v>
      </c>
      <c r="P192" s="81">
        <v>43753.84055555556</v>
      </c>
      <c r="Q192" s="79" t="s">
        <v>754</v>
      </c>
      <c r="R192" s="79"/>
      <c r="S192" s="79"/>
      <c r="T192" s="79"/>
      <c r="U192" s="79"/>
      <c r="V192" s="82" t="s">
        <v>1186</v>
      </c>
      <c r="W192" s="81">
        <v>43753.84055555556</v>
      </c>
      <c r="X192" s="82" t="s">
        <v>1422</v>
      </c>
      <c r="Y192" s="79"/>
      <c r="Z192" s="79"/>
      <c r="AA192" s="85" t="s">
        <v>1738</v>
      </c>
      <c r="AB192" s="85" t="s">
        <v>1917</v>
      </c>
      <c r="AC192" s="79" t="b">
        <v>0</v>
      </c>
      <c r="AD192" s="79">
        <v>0</v>
      </c>
      <c r="AE192" s="85" t="s">
        <v>1995</v>
      </c>
      <c r="AF192" s="79" t="b">
        <v>0</v>
      </c>
      <c r="AG192" s="79" t="s">
        <v>2020</v>
      </c>
      <c r="AH192" s="79"/>
      <c r="AI192" s="85" t="s">
        <v>1939</v>
      </c>
      <c r="AJ192" s="79" t="b">
        <v>0</v>
      </c>
      <c r="AK192" s="79">
        <v>0</v>
      </c>
      <c r="AL192" s="85" t="s">
        <v>1939</v>
      </c>
      <c r="AM192" s="79" t="s">
        <v>2037</v>
      </c>
      <c r="AN192" s="79" t="b">
        <v>0</v>
      </c>
      <c r="AO192" s="85" t="s">
        <v>1917</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50</v>
      </c>
      <c r="BC192" s="78" t="str">
        <f>REPLACE(INDEX(GroupVertices[Group],MATCH(Edges25[[#This Row],[Vertex 2]],GroupVertices[Vertex],0)),1,1,"")</f>
        <v>50</v>
      </c>
      <c r="BD192" s="48">
        <v>0</v>
      </c>
      <c r="BE192" s="49">
        <v>0</v>
      </c>
      <c r="BF192" s="48">
        <v>0</v>
      </c>
      <c r="BG192" s="49">
        <v>0</v>
      </c>
      <c r="BH192" s="48">
        <v>0</v>
      </c>
      <c r="BI192" s="49">
        <v>0</v>
      </c>
      <c r="BJ192" s="48">
        <v>17</v>
      </c>
      <c r="BK192" s="49">
        <v>100</v>
      </c>
      <c r="BL192" s="48">
        <v>17</v>
      </c>
    </row>
    <row r="193" spans="1:64" ht="15">
      <c r="A193" s="64" t="s">
        <v>383</v>
      </c>
      <c r="B193" s="64" t="s">
        <v>382</v>
      </c>
      <c r="C193" s="65"/>
      <c r="D193" s="66"/>
      <c r="E193" s="67"/>
      <c r="F193" s="68"/>
      <c r="G193" s="65"/>
      <c r="H193" s="69"/>
      <c r="I193" s="70"/>
      <c r="J193" s="70"/>
      <c r="K193" s="34" t="s">
        <v>66</v>
      </c>
      <c r="L193" s="77">
        <v>279</v>
      </c>
      <c r="M193" s="77"/>
      <c r="N193" s="72"/>
      <c r="O193" s="79" t="s">
        <v>592</v>
      </c>
      <c r="P193" s="81">
        <v>43753.84210648148</v>
      </c>
      <c r="Q193" s="79" t="s">
        <v>755</v>
      </c>
      <c r="R193" s="79"/>
      <c r="S193" s="79"/>
      <c r="T193" s="79"/>
      <c r="U193" s="79"/>
      <c r="V193" s="82" t="s">
        <v>1187</v>
      </c>
      <c r="W193" s="81">
        <v>43753.84210648148</v>
      </c>
      <c r="X193" s="82" t="s">
        <v>1423</v>
      </c>
      <c r="Y193" s="79"/>
      <c r="Z193" s="79"/>
      <c r="AA193" s="85" t="s">
        <v>1739</v>
      </c>
      <c r="AB193" s="85" t="s">
        <v>1738</v>
      </c>
      <c r="AC193" s="79" t="b">
        <v>0</v>
      </c>
      <c r="AD193" s="79">
        <v>0</v>
      </c>
      <c r="AE193" s="85" t="s">
        <v>1996</v>
      </c>
      <c r="AF193" s="79" t="b">
        <v>0</v>
      </c>
      <c r="AG193" s="79" t="s">
        <v>2020</v>
      </c>
      <c r="AH193" s="79"/>
      <c r="AI193" s="85" t="s">
        <v>1939</v>
      </c>
      <c r="AJ193" s="79" t="b">
        <v>0</v>
      </c>
      <c r="AK193" s="79">
        <v>0</v>
      </c>
      <c r="AL193" s="85" t="s">
        <v>1939</v>
      </c>
      <c r="AM193" s="79" t="s">
        <v>2037</v>
      </c>
      <c r="AN193" s="79" t="b">
        <v>0</v>
      </c>
      <c r="AO193" s="85" t="s">
        <v>1738</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50</v>
      </c>
      <c r="BC193" s="78" t="str">
        <f>REPLACE(INDEX(GroupVertices[Group],MATCH(Edges25[[#This Row],[Vertex 2]],GroupVertices[Vertex],0)),1,1,"")</f>
        <v>50</v>
      </c>
      <c r="BD193" s="48">
        <v>0</v>
      </c>
      <c r="BE193" s="49">
        <v>0</v>
      </c>
      <c r="BF193" s="48">
        <v>0</v>
      </c>
      <c r="BG193" s="49">
        <v>0</v>
      </c>
      <c r="BH193" s="48">
        <v>0</v>
      </c>
      <c r="BI193" s="49">
        <v>0</v>
      </c>
      <c r="BJ193" s="48">
        <v>14</v>
      </c>
      <c r="BK193" s="49">
        <v>100</v>
      </c>
      <c r="BL193" s="48">
        <v>14</v>
      </c>
    </row>
    <row r="194" spans="1:64" ht="15">
      <c r="A194" s="64" t="s">
        <v>384</v>
      </c>
      <c r="B194" s="64" t="s">
        <v>385</v>
      </c>
      <c r="C194" s="65"/>
      <c r="D194" s="66"/>
      <c r="E194" s="67"/>
      <c r="F194" s="68"/>
      <c r="G194" s="65"/>
      <c r="H194" s="69"/>
      <c r="I194" s="70"/>
      <c r="J194" s="70"/>
      <c r="K194" s="34" t="s">
        <v>66</v>
      </c>
      <c r="L194" s="77">
        <v>280</v>
      </c>
      <c r="M194" s="77"/>
      <c r="N194" s="72"/>
      <c r="O194" s="79" t="s">
        <v>591</v>
      </c>
      <c r="P194" s="81">
        <v>43753.74185185185</v>
      </c>
      <c r="Q194" s="79" t="s">
        <v>756</v>
      </c>
      <c r="R194" s="79"/>
      <c r="S194" s="79"/>
      <c r="T194" s="79"/>
      <c r="U194" s="79"/>
      <c r="V194" s="82" t="s">
        <v>1188</v>
      </c>
      <c r="W194" s="81">
        <v>43753.74185185185</v>
      </c>
      <c r="X194" s="82" t="s">
        <v>1424</v>
      </c>
      <c r="Y194" s="79"/>
      <c r="Z194" s="79"/>
      <c r="AA194" s="85" t="s">
        <v>1740</v>
      </c>
      <c r="AB194" s="79"/>
      <c r="AC194" s="79" t="b">
        <v>0</v>
      </c>
      <c r="AD194" s="79">
        <v>3</v>
      </c>
      <c r="AE194" s="85" t="s">
        <v>1939</v>
      </c>
      <c r="AF194" s="79" t="b">
        <v>0</v>
      </c>
      <c r="AG194" s="79" t="s">
        <v>2020</v>
      </c>
      <c r="AH194" s="79"/>
      <c r="AI194" s="85" t="s">
        <v>1939</v>
      </c>
      <c r="AJ194" s="79" t="b">
        <v>0</v>
      </c>
      <c r="AK194" s="79">
        <v>2</v>
      </c>
      <c r="AL194" s="85" t="s">
        <v>1939</v>
      </c>
      <c r="AM194" s="79" t="s">
        <v>2037</v>
      </c>
      <c r="AN194" s="79" t="b">
        <v>0</v>
      </c>
      <c r="AO194" s="85" t="s">
        <v>1740</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28</v>
      </c>
      <c r="BC194" s="78" t="str">
        <f>REPLACE(INDEX(GroupVertices[Group],MATCH(Edges25[[#This Row],[Vertex 2]],GroupVertices[Vertex],0)),1,1,"")</f>
        <v>28</v>
      </c>
      <c r="BD194" s="48">
        <v>0</v>
      </c>
      <c r="BE194" s="49">
        <v>0</v>
      </c>
      <c r="BF194" s="48">
        <v>0</v>
      </c>
      <c r="BG194" s="49">
        <v>0</v>
      </c>
      <c r="BH194" s="48">
        <v>0</v>
      </c>
      <c r="BI194" s="49">
        <v>0</v>
      </c>
      <c r="BJ194" s="48">
        <v>28</v>
      </c>
      <c r="BK194" s="49">
        <v>100</v>
      </c>
      <c r="BL194" s="48">
        <v>28</v>
      </c>
    </row>
    <row r="195" spans="1:64" ht="15">
      <c r="A195" s="64" t="s">
        <v>385</v>
      </c>
      <c r="B195" s="64" t="s">
        <v>384</v>
      </c>
      <c r="C195" s="65"/>
      <c r="D195" s="66"/>
      <c r="E195" s="67"/>
      <c r="F195" s="68"/>
      <c r="G195" s="65"/>
      <c r="H195" s="69"/>
      <c r="I195" s="70"/>
      <c r="J195" s="70"/>
      <c r="K195" s="34" t="s">
        <v>66</v>
      </c>
      <c r="L195" s="77">
        <v>281</v>
      </c>
      <c r="M195" s="77"/>
      <c r="N195" s="72"/>
      <c r="O195" s="79" t="s">
        <v>591</v>
      </c>
      <c r="P195" s="81">
        <v>43753.750625</v>
      </c>
      <c r="Q195" s="79" t="s">
        <v>757</v>
      </c>
      <c r="R195" s="79"/>
      <c r="S195" s="79"/>
      <c r="T195" s="79"/>
      <c r="U195" s="79"/>
      <c r="V195" s="82" t="s">
        <v>1189</v>
      </c>
      <c r="W195" s="81">
        <v>43753.750625</v>
      </c>
      <c r="X195" s="82" t="s">
        <v>1425</v>
      </c>
      <c r="Y195" s="79"/>
      <c r="Z195" s="79"/>
      <c r="AA195" s="85" t="s">
        <v>1741</v>
      </c>
      <c r="AB195" s="79"/>
      <c r="AC195" s="79" t="b">
        <v>0</v>
      </c>
      <c r="AD195" s="79">
        <v>0</v>
      </c>
      <c r="AE195" s="85" t="s">
        <v>1939</v>
      </c>
      <c r="AF195" s="79" t="b">
        <v>0</v>
      </c>
      <c r="AG195" s="79" t="s">
        <v>2020</v>
      </c>
      <c r="AH195" s="79"/>
      <c r="AI195" s="85" t="s">
        <v>1939</v>
      </c>
      <c r="AJ195" s="79" t="b">
        <v>0</v>
      </c>
      <c r="AK195" s="79">
        <v>2</v>
      </c>
      <c r="AL195" s="85" t="s">
        <v>1740</v>
      </c>
      <c r="AM195" s="79" t="s">
        <v>2037</v>
      </c>
      <c r="AN195" s="79" t="b">
        <v>0</v>
      </c>
      <c r="AO195" s="85" t="s">
        <v>1740</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28</v>
      </c>
      <c r="BC195" s="78" t="str">
        <f>REPLACE(INDEX(GroupVertices[Group],MATCH(Edges25[[#This Row],[Vertex 2]],GroupVertices[Vertex],0)),1,1,"")</f>
        <v>28</v>
      </c>
      <c r="BD195" s="48">
        <v>0</v>
      </c>
      <c r="BE195" s="49">
        <v>0</v>
      </c>
      <c r="BF195" s="48">
        <v>0</v>
      </c>
      <c r="BG195" s="49">
        <v>0</v>
      </c>
      <c r="BH195" s="48">
        <v>0</v>
      </c>
      <c r="BI195" s="49">
        <v>0</v>
      </c>
      <c r="BJ195" s="48">
        <v>24</v>
      </c>
      <c r="BK195" s="49">
        <v>100</v>
      </c>
      <c r="BL195" s="48">
        <v>24</v>
      </c>
    </row>
    <row r="196" spans="1:64" ht="15">
      <c r="A196" s="64" t="s">
        <v>386</v>
      </c>
      <c r="B196" s="64" t="s">
        <v>385</v>
      </c>
      <c r="C196" s="65"/>
      <c r="D196" s="66"/>
      <c r="E196" s="67"/>
      <c r="F196" s="68"/>
      <c r="G196" s="65"/>
      <c r="H196" s="69"/>
      <c r="I196" s="70"/>
      <c r="J196" s="70"/>
      <c r="K196" s="34" t="s">
        <v>65</v>
      </c>
      <c r="L196" s="77">
        <v>282</v>
      </c>
      <c r="M196" s="77"/>
      <c r="N196" s="72"/>
      <c r="O196" s="79" t="s">
        <v>591</v>
      </c>
      <c r="P196" s="81">
        <v>43753.88826388889</v>
      </c>
      <c r="Q196" s="79" t="s">
        <v>757</v>
      </c>
      <c r="R196" s="79"/>
      <c r="S196" s="79"/>
      <c r="T196" s="79"/>
      <c r="U196" s="79"/>
      <c r="V196" s="82" t="s">
        <v>1190</v>
      </c>
      <c r="W196" s="81">
        <v>43753.88826388889</v>
      </c>
      <c r="X196" s="82" t="s">
        <v>1426</v>
      </c>
      <c r="Y196" s="79"/>
      <c r="Z196" s="79"/>
      <c r="AA196" s="85" t="s">
        <v>1742</v>
      </c>
      <c r="AB196" s="79"/>
      <c r="AC196" s="79" t="b">
        <v>0</v>
      </c>
      <c r="AD196" s="79">
        <v>0</v>
      </c>
      <c r="AE196" s="85" t="s">
        <v>1939</v>
      </c>
      <c r="AF196" s="79" t="b">
        <v>0</v>
      </c>
      <c r="AG196" s="79" t="s">
        <v>2020</v>
      </c>
      <c r="AH196" s="79"/>
      <c r="AI196" s="85" t="s">
        <v>1939</v>
      </c>
      <c r="AJ196" s="79" t="b">
        <v>0</v>
      </c>
      <c r="AK196" s="79">
        <v>2</v>
      </c>
      <c r="AL196" s="85" t="s">
        <v>1740</v>
      </c>
      <c r="AM196" s="79" t="s">
        <v>2037</v>
      </c>
      <c r="AN196" s="79" t="b">
        <v>0</v>
      </c>
      <c r="AO196" s="85" t="s">
        <v>1740</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28</v>
      </c>
      <c r="BC196" s="78" t="str">
        <f>REPLACE(INDEX(GroupVertices[Group],MATCH(Edges25[[#This Row],[Vertex 2]],GroupVertices[Vertex],0)),1,1,"")</f>
        <v>28</v>
      </c>
      <c r="BD196" s="48"/>
      <c r="BE196" s="49"/>
      <c r="BF196" s="48"/>
      <c r="BG196" s="49"/>
      <c r="BH196" s="48"/>
      <c r="BI196" s="49"/>
      <c r="BJ196" s="48"/>
      <c r="BK196" s="49"/>
      <c r="BL196" s="48"/>
    </row>
    <row r="197" spans="1:64" ht="15">
      <c r="A197" s="64" t="s">
        <v>387</v>
      </c>
      <c r="B197" s="64" t="s">
        <v>540</v>
      </c>
      <c r="C197" s="65"/>
      <c r="D197" s="66"/>
      <c r="E197" s="67"/>
      <c r="F197" s="68"/>
      <c r="G197" s="65"/>
      <c r="H197" s="69"/>
      <c r="I197" s="70"/>
      <c r="J197" s="70"/>
      <c r="K197" s="34" t="s">
        <v>65</v>
      </c>
      <c r="L197" s="77">
        <v>284</v>
      </c>
      <c r="M197" s="77"/>
      <c r="N197" s="72"/>
      <c r="O197" s="79" t="s">
        <v>592</v>
      </c>
      <c r="P197" s="81">
        <v>43753.98480324074</v>
      </c>
      <c r="Q197" s="79" t="s">
        <v>758</v>
      </c>
      <c r="R197" s="79"/>
      <c r="S197" s="79"/>
      <c r="T197" s="79"/>
      <c r="U197" s="79"/>
      <c r="V197" s="82" t="s">
        <v>1191</v>
      </c>
      <c r="W197" s="81">
        <v>43753.98480324074</v>
      </c>
      <c r="X197" s="82" t="s">
        <v>1427</v>
      </c>
      <c r="Y197" s="79"/>
      <c r="Z197" s="79"/>
      <c r="AA197" s="85" t="s">
        <v>1743</v>
      </c>
      <c r="AB197" s="85" t="s">
        <v>1918</v>
      </c>
      <c r="AC197" s="79" t="b">
        <v>0</v>
      </c>
      <c r="AD197" s="79">
        <v>2</v>
      </c>
      <c r="AE197" s="85" t="s">
        <v>1997</v>
      </c>
      <c r="AF197" s="79" t="b">
        <v>0</v>
      </c>
      <c r="AG197" s="79" t="s">
        <v>2020</v>
      </c>
      <c r="AH197" s="79"/>
      <c r="AI197" s="85" t="s">
        <v>1939</v>
      </c>
      <c r="AJ197" s="79" t="b">
        <v>0</v>
      </c>
      <c r="AK197" s="79">
        <v>0</v>
      </c>
      <c r="AL197" s="85" t="s">
        <v>1939</v>
      </c>
      <c r="AM197" s="79" t="s">
        <v>2037</v>
      </c>
      <c r="AN197" s="79" t="b">
        <v>0</v>
      </c>
      <c r="AO197" s="85" t="s">
        <v>1918</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49</v>
      </c>
      <c r="BC197" s="78" t="str">
        <f>REPLACE(INDEX(GroupVertices[Group],MATCH(Edges25[[#This Row],[Vertex 2]],GroupVertices[Vertex],0)),1,1,"")</f>
        <v>49</v>
      </c>
      <c r="BD197" s="48">
        <v>2</v>
      </c>
      <c r="BE197" s="49">
        <v>3.7037037037037037</v>
      </c>
      <c r="BF197" s="48">
        <v>1</v>
      </c>
      <c r="BG197" s="49">
        <v>1.8518518518518519</v>
      </c>
      <c r="BH197" s="48">
        <v>0</v>
      </c>
      <c r="BI197" s="49">
        <v>0</v>
      </c>
      <c r="BJ197" s="48">
        <v>51</v>
      </c>
      <c r="BK197" s="49">
        <v>94.44444444444444</v>
      </c>
      <c r="BL197" s="48">
        <v>54</v>
      </c>
    </row>
    <row r="198" spans="1:64" ht="15">
      <c r="A198" s="64" t="s">
        <v>388</v>
      </c>
      <c r="B198" s="64" t="s">
        <v>405</v>
      </c>
      <c r="C198" s="65"/>
      <c r="D198" s="66"/>
      <c r="E198" s="67"/>
      <c r="F198" s="68"/>
      <c r="G198" s="65"/>
      <c r="H198" s="69"/>
      <c r="I198" s="70"/>
      <c r="J198" s="70"/>
      <c r="K198" s="34" t="s">
        <v>65</v>
      </c>
      <c r="L198" s="77">
        <v>285</v>
      </c>
      <c r="M198" s="77"/>
      <c r="N198" s="72"/>
      <c r="O198" s="79" t="s">
        <v>591</v>
      </c>
      <c r="P198" s="81">
        <v>43754.00376157407</v>
      </c>
      <c r="Q198" s="79" t="s">
        <v>759</v>
      </c>
      <c r="R198" s="79"/>
      <c r="S198" s="79"/>
      <c r="T198" s="79"/>
      <c r="U198" s="79"/>
      <c r="V198" s="82" t="s">
        <v>1192</v>
      </c>
      <c r="W198" s="81">
        <v>43754.00376157407</v>
      </c>
      <c r="X198" s="82" t="s">
        <v>1428</v>
      </c>
      <c r="Y198" s="79"/>
      <c r="Z198" s="79"/>
      <c r="AA198" s="85" t="s">
        <v>1744</v>
      </c>
      <c r="AB198" s="79"/>
      <c r="AC198" s="79" t="b">
        <v>0</v>
      </c>
      <c r="AD198" s="79">
        <v>0</v>
      </c>
      <c r="AE198" s="85" t="s">
        <v>1939</v>
      </c>
      <c r="AF198" s="79" t="b">
        <v>0</v>
      </c>
      <c r="AG198" s="79" t="s">
        <v>2020</v>
      </c>
      <c r="AH198" s="79"/>
      <c r="AI198" s="85" t="s">
        <v>1939</v>
      </c>
      <c r="AJ198" s="79" t="b">
        <v>0</v>
      </c>
      <c r="AK198" s="79">
        <v>2</v>
      </c>
      <c r="AL198" s="85" t="s">
        <v>1771</v>
      </c>
      <c r="AM198" s="79" t="s">
        <v>2038</v>
      </c>
      <c r="AN198" s="79" t="b">
        <v>0</v>
      </c>
      <c r="AO198" s="85" t="s">
        <v>1771</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11</v>
      </c>
      <c r="BC198" s="78" t="str">
        <f>REPLACE(INDEX(GroupVertices[Group],MATCH(Edges25[[#This Row],[Vertex 2]],GroupVertices[Vertex],0)),1,1,"")</f>
        <v>11</v>
      </c>
      <c r="BD198" s="48">
        <v>0</v>
      </c>
      <c r="BE198" s="49">
        <v>0</v>
      </c>
      <c r="BF198" s="48">
        <v>1</v>
      </c>
      <c r="BG198" s="49">
        <v>3.8461538461538463</v>
      </c>
      <c r="BH198" s="48">
        <v>0</v>
      </c>
      <c r="BI198" s="49">
        <v>0</v>
      </c>
      <c r="BJ198" s="48">
        <v>25</v>
      </c>
      <c r="BK198" s="49">
        <v>96.15384615384616</v>
      </c>
      <c r="BL198" s="48">
        <v>26</v>
      </c>
    </row>
    <row r="199" spans="1:64" ht="15">
      <c r="A199" s="64" t="s">
        <v>389</v>
      </c>
      <c r="B199" s="64" t="s">
        <v>405</v>
      </c>
      <c r="C199" s="65"/>
      <c r="D199" s="66"/>
      <c r="E199" s="67"/>
      <c r="F199" s="68"/>
      <c r="G199" s="65"/>
      <c r="H199" s="69"/>
      <c r="I199" s="70"/>
      <c r="J199" s="70"/>
      <c r="K199" s="34" t="s">
        <v>65</v>
      </c>
      <c r="L199" s="77">
        <v>286</v>
      </c>
      <c r="M199" s="77"/>
      <c r="N199" s="72"/>
      <c r="O199" s="79" t="s">
        <v>591</v>
      </c>
      <c r="P199" s="81">
        <v>43754.00646990741</v>
      </c>
      <c r="Q199" s="79" t="s">
        <v>759</v>
      </c>
      <c r="R199" s="79"/>
      <c r="S199" s="79"/>
      <c r="T199" s="79"/>
      <c r="U199" s="79"/>
      <c r="V199" s="82" t="s">
        <v>1193</v>
      </c>
      <c r="W199" s="81">
        <v>43754.00646990741</v>
      </c>
      <c r="X199" s="82" t="s">
        <v>1429</v>
      </c>
      <c r="Y199" s="79"/>
      <c r="Z199" s="79"/>
      <c r="AA199" s="85" t="s">
        <v>1745</v>
      </c>
      <c r="AB199" s="79"/>
      <c r="AC199" s="79" t="b">
        <v>0</v>
      </c>
      <c r="AD199" s="79">
        <v>0</v>
      </c>
      <c r="AE199" s="85" t="s">
        <v>1939</v>
      </c>
      <c r="AF199" s="79" t="b">
        <v>0</v>
      </c>
      <c r="AG199" s="79" t="s">
        <v>2020</v>
      </c>
      <c r="AH199" s="79"/>
      <c r="AI199" s="85" t="s">
        <v>1939</v>
      </c>
      <c r="AJ199" s="79" t="b">
        <v>0</v>
      </c>
      <c r="AK199" s="79">
        <v>2</v>
      </c>
      <c r="AL199" s="85" t="s">
        <v>1771</v>
      </c>
      <c r="AM199" s="79" t="s">
        <v>2037</v>
      </c>
      <c r="AN199" s="79" t="b">
        <v>0</v>
      </c>
      <c r="AO199" s="85" t="s">
        <v>1771</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11</v>
      </c>
      <c r="BC199" s="78" t="str">
        <f>REPLACE(INDEX(GroupVertices[Group],MATCH(Edges25[[#This Row],[Vertex 2]],GroupVertices[Vertex],0)),1,1,"")</f>
        <v>11</v>
      </c>
      <c r="BD199" s="48">
        <v>0</v>
      </c>
      <c r="BE199" s="49">
        <v>0</v>
      </c>
      <c r="BF199" s="48">
        <v>1</v>
      </c>
      <c r="BG199" s="49">
        <v>3.8461538461538463</v>
      </c>
      <c r="BH199" s="48">
        <v>0</v>
      </c>
      <c r="BI199" s="49">
        <v>0</v>
      </c>
      <c r="BJ199" s="48">
        <v>25</v>
      </c>
      <c r="BK199" s="49">
        <v>96.15384615384616</v>
      </c>
      <c r="BL199" s="48">
        <v>26</v>
      </c>
    </row>
    <row r="200" spans="1:64" ht="15">
      <c r="A200" s="64" t="s">
        <v>390</v>
      </c>
      <c r="B200" s="64" t="s">
        <v>541</v>
      </c>
      <c r="C200" s="65"/>
      <c r="D200" s="66"/>
      <c r="E200" s="67"/>
      <c r="F200" s="68"/>
      <c r="G200" s="65"/>
      <c r="H200" s="69"/>
      <c r="I200" s="70"/>
      <c r="J200" s="70"/>
      <c r="K200" s="34" t="s">
        <v>65</v>
      </c>
      <c r="L200" s="77">
        <v>287</v>
      </c>
      <c r="M200" s="77"/>
      <c r="N200" s="72"/>
      <c r="O200" s="79" t="s">
        <v>591</v>
      </c>
      <c r="P200" s="81">
        <v>43744.136516203704</v>
      </c>
      <c r="Q200" s="79" t="s">
        <v>760</v>
      </c>
      <c r="R200" s="82" t="s">
        <v>891</v>
      </c>
      <c r="S200" s="79" t="s">
        <v>929</v>
      </c>
      <c r="T200" s="79" t="s">
        <v>951</v>
      </c>
      <c r="U200" s="79"/>
      <c r="V200" s="82" t="s">
        <v>1194</v>
      </c>
      <c r="W200" s="81">
        <v>43744.136516203704</v>
      </c>
      <c r="X200" s="82" t="s">
        <v>1430</v>
      </c>
      <c r="Y200" s="79"/>
      <c r="Z200" s="79"/>
      <c r="AA200" s="85" t="s">
        <v>1746</v>
      </c>
      <c r="AB200" s="79"/>
      <c r="AC200" s="79" t="b">
        <v>0</v>
      </c>
      <c r="AD200" s="79">
        <v>0</v>
      </c>
      <c r="AE200" s="85" t="s">
        <v>1939</v>
      </c>
      <c r="AF200" s="79" t="b">
        <v>0</v>
      </c>
      <c r="AG200" s="79" t="s">
        <v>2020</v>
      </c>
      <c r="AH200" s="79"/>
      <c r="AI200" s="85" t="s">
        <v>1939</v>
      </c>
      <c r="AJ200" s="79" t="b">
        <v>0</v>
      </c>
      <c r="AK200" s="79">
        <v>0</v>
      </c>
      <c r="AL200" s="85" t="s">
        <v>1939</v>
      </c>
      <c r="AM200" s="79" t="s">
        <v>2041</v>
      </c>
      <c r="AN200" s="79" t="b">
        <v>0</v>
      </c>
      <c r="AO200" s="85" t="s">
        <v>1746</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48</v>
      </c>
      <c r="BC200" s="78" t="str">
        <f>REPLACE(INDEX(GroupVertices[Group],MATCH(Edges25[[#This Row],[Vertex 2]],GroupVertices[Vertex],0)),1,1,"")</f>
        <v>48</v>
      </c>
      <c r="BD200" s="48">
        <v>0</v>
      </c>
      <c r="BE200" s="49">
        <v>0</v>
      </c>
      <c r="BF200" s="48">
        <v>1</v>
      </c>
      <c r="BG200" s="49">
        <v>5.555555555555555</v>
      </c>
      <c r="BH200" s="48">
        <v>0</v>
      </c>
      <c r="BI200" s="49">
        <v>0</v>
      </c>
      <c r="BJ200" s="48">
        <v>17</v>
      </c>
      <c r="BK200" s="49">
        <v>94.44444444444444</v>
      </c>
      <c r="BL200" s="48">
        <v>18</v>
      </c>
    </row>
    <row r="201" spans="1:64" ht="15">
      <c r="A201" s="64" t="s">
        <v>390</v>
      </c>
      <c r="B201" s="64" t="s">
        <v>541</v>
      </c>
      <c r="C201" s="65"/>
      <c r="D201" s="66"/>
      <c r="E201" s="67"/>
      <c r="F201" s="68"/>
      <c r="G201" s="65"/>
      <c r="H201" s="69"/>
      <c r="I201" s="70"/>
      <c r="J201" s="70"/>
      <c r="K201" s="34" t="s">
        <v>65</v>
      </c>
      <c r="L201" s="77">
        <v>288</v>
      </c>
      <c r="M201" s="77"/>
      <c r="N201" s="72"/>
      <c r="O201" s="79" t="s">
        <v>591</v>
      </c>
      <c r="P201" s="81">
        <v>43748.833645833336</v>
      </c>
      <c r="Q201" s="79" t="s">
        <v>761</v>
      </c>
      <c r="R201" s="82" t="s">
        <v>892</v>
      </c>
      <c r="S201" s="79" t="s">
        <v>929</v>
      </c>
      <c r="T201" s="79" t="s">
        <v>951</v>
      </c>
      <c r="U201" s="79"/>
      <c r="V201" s="82" t="s">
        <v>1194</v>
      </c>
      <c r="W201" s="81">
        <v>43748.833645833336</v>
      </c>
      <c r="X201" s="82" t="s">
        <v>1431</v>
      </c>
      <c r="Y201" s="79"/>
      <c r="Z201" s="79"/>
      <c r="AA201" s="85" t="s">
        <v>1747</v>
      </c>
      <c r="AB201" s="79"/>
      <c r="AC201" s="79" t="b">
        <v>0</v>
      </c>
      <c r="AD201" s="79">
        <v>0</v>
      </c>
      <c r="AE201" s="85" t="s">
        <v>1939</v>
      </c>
      <c r="AF201" s="79" t="b">
        <v>0</v>
      </c>
      <c r="AG201" s="79" t="s">
        <v>2020</v>
      </c>
      <c r="AH201" s="79"/>
      <c r="AI201" s="85" t="s">
        <v>1939</v>
      </c>
      <c r="AJ201" s="79" t="b">
        <v>0</v>
      </c>
      <c r="AK201" s="79">
        <v>0</v>
      </c>
      <c r="AL201" s="85" t="s">
        <v>1939</v>
      </c>
      <c r="AM201" s="79" t="s">
        <v>2041</v>
      </c>
      <c r="AN201" s="79" t="b">
        <v>0</v>
      </c>
      <c r="AO201" s="85" t="s">
        <v>1747</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48</v>
      </c>
      <c r="BC201" s="78" t="str">
        <f>REPLACE(INDEX(GroupVertices[Group],MATCH(Edges25[[#This Row],[Vertex 2]],GroupVertices[Vertex],0)),1,1,"")</f>
        <v>48</v>
      </c>
      <c r="BD201" s="48">
        <v>2</v>
      </c>
      <c r="BE201" s="49">
        <v>11.764705882352942</v>
      </c>
      <c r="BF201" s="48">
        <v>0</v>
      </c>
      <c r="BG201" s="49">
        <v>0</v>
      </c>
      <c r="BH201" s="48">
        <v>0</v>
      </c>
      <c r="BI201" s="49">
        <v>0</v>
      </c>
      <c r="BJ201" s="48">
        <v>15</v>
      </c>
      <c r="BK201" s="49">
        <v>88.23529411764706</v>
      </c>
      <c r="BL201" s="48">
        <v>17</v>
      </c>
    </row>
    <row r="202" spans="1:64" ht="15">
      <c r="A202" s="64" t="s">
        <v>390</v>
      </c>
      <c r="B202" s="64" t="s">
        <v>541</v>
      </c>
      <c r="C202" s="65"/>
      <c r="D202" s="66"/>
      <c r="E202" s="67"/>
      <c r="F202" s="68"/>
      <c r="G202" s="65"/>
      <c r="H202" s="69"/>
      <c r="I202" s="70"/>
      <c r="J202" s="70"/>
      <c r="K202" s="34" t="s">
        <v>65</v>
      </c>
      <c r="L202" s="77">
        <v>289</v>
      </c>
      <c r="M202" s="77"/>
      <c r="N202" s="72"/>
      <c r="O202" s="79" t="s">
        <v>591</v>
      </c>
      <c r="P202" s="81">
        <v>43754.01118055556</v>
      </c>
      <c r="Q202" s="79" t="s">
        <v>762</v>
      </c>
      <c r="R202" s="82" t="s">
        <v>893</v>
      </c>
      <c r="S202" s="79" t="s">
        <v>929</v>
      </c>
      <c r="T202" s="79" t="s">
        <v>951</v>
      </c>
      <c r="U202" s="79"/>
      <c r="V202" s="82" t="s">
        <v>1194</v>
      </c>
      <c r="W202" s="81">
        <v>43754.01118055556</v>
      </c>
      <c r="X202" s="82" t="s">
        <v>1432</v>
      </c>
      <c r="Y202" s="79"/>
      <c r="Z202" s="79"/>
      <c r="AA202" s="85" t="s">
        <v>1748</v>
      </c>
      <c r="AB202" s="79"/>
      <c r="AC202" s="79" t="b">
        <v>0</v>
      </c>
      <c r="AD202" s="79">
        <v>0</v>
      </c>
      <c r="AE202" s="85" t="s">
        <v>1939</v>
      </c>
      <c r="AF202" s="79" t="b">
        <v>0</v>
      </c>
      <c r="AG202" s="79" t="s">
        <v>2020</v>
      </c>
      <c r="AH202" s="79"/>
      <c r="AI202" s="85" t="s">
        <v>1939</v>
      </c>
      <c r="AJ202" s="79" t="b">
        <v>0</v>
      </c>
      <c r="AK202" s="79">
        <v>0</v>
      </c>
      <c r="AL202" s="85" t="s">
        <v>1939</v>
      </c>
      <c r="AM202" s="79" t="s">
        <v>2041</v>
      </c>
      <c r="AN202" s="79" t="b">
        <v>0</v>
      </c>
      <c r="AO202" s="85" t="s">
        <v>1748</v>
      </c>
      <c r="AP202" s="79" t="s">
        <v>176</v>
      </c>
      <c r="AQ202" s="79">
        <v>0</v>
      </c>
      <c r="AR202" s="79">
        <v>0</v>
      </c>
      <c r="AS202" s="79"/>
      <c r="AT202" s="79"/>
      <c r="AU202" s="79"/>
      <c r="AV202" s="79"/>
      <c r="AW202" s="79"/>
      <c r="AX202" s="79"/>
      <c r="AY202" s="79"/>
      <c r="AZ202" s="79"/>
      <c r="BA202">
        <v>3</v>
      </c>
      <c r="BB202" s="78" t="str">
        <f>REPLACE(INDEX(GroupVertices[Group],MATCH(Edges25[[#This Row],[Vertex 1]],GroupVertices[Vertex],0)),1,1,"")</f>
        <v>48</v>
      </c>
      <c r="BC202" s="78" t="str">
        <f>REPLACE(INDEX(GroupVertices[Group],MATCH(Edges25[[#This Row],[Vertex 2]],GroupVertices[Vertex],0)),1,1,"")</f>
        <v>48</v>
      </c>
      <c r="BD202" s="48">
        <v>2</v>
      </c>
      <c r="BE202" s="49">
        <v>11.764705882352942</v>
      </c>
      <c r="BF202" s="48">
        <v>0</v>
      </c>
      <c r="BG202" s="49">
        <v>0</v>
      </c>
      <c r="BH202" s="48">
        <v>0</v>
      </c>
      <c r="BI202" s="49">
        <v>0</v>
      </c>
      <c r="BJ202" s="48">
        <v>15</v>
      </c>
      <c r="BK202" s="49">
        <v>88.23529411764706</v>
      </c>
      <c r="BL202" s="48">
        <v>17</v>
      </c>
    </row>
    <row r="203" spans="1:64" ht="15">
      <c r="A203" s="64" t="s">
        <v>391</v>
      </c>
      <c r="B203" s="64" t="s">
        <v>542</v>
      </c>
      <c r="C203" s="65"/>
      <c r="D203" s="66"/>
      <c r="E203" s="67"/>
      <c r="F203" s="68"/>
      <c r="G203" s="65"/>
      <c r="H203" s="69"/>
      <c r="I203" s="70"/>
      <c r="J203" s="70"/>
      <c r="K203" s="34" t="s">
        <v>65</v>
      </c>
      <c r="L203" s="77">
        <v>290</v>
      </c>
      <c r="M203" s="77"/>
      <c r="N203" s="72"/>
      <c r="O203" s="79" t="s">
        <v>592</v>
      </c>
      <c r="P203" s="81">
        <v>43753.974490740744</v>
      </c>
      <c r="Q203" s="79" t="s">
        <v>763</v>
      </c>
      <c r="R203" s="79"/>
      <c r="S203" s="79"/>
      <c r="T203" s="79"/>
      <c r="U203" s="79"/>
      <c r="V203" s="82" t="s">
        <v>1195</v>
      </c>
      <c r="W203" s="81">
        <v>43753.974490740744</v>
      </c>
      <c r="X203" s="82" t="s">
        <v>1433</v>
      </c>
      <c r="Y203" s="79"/>
      <c r="Z203" s="79"/>
      <c r="AA203" s="85" t="s">
        <v>1749</v>
      </c>
      <c r="AB203" s="85" t="s">
        <v>1919</v>
      </c>
      <c r="AC203" s="79" t="b">
        <v>0</v>
      </c>
      <c r="AD203" s="79">
        <v>6</v>
      </c>
      <c r="AE203" s="85" t="s">
        <v>1998</v>
      </c>
      <c r="AF203" s="79" t="b">
        <v>0</v>
      </c>
      <c r="AG203" s="79" t="s">
        <v>2020</v>
      </c>
      <c r="AH203" s="79"/>
      <c r="AI203" s="85" t="s">
        <v>1939</v>
      </c>
      <c r="AJ203" s="79" t="b">
        <v>0</v>
      </c>
      <c r="AK203" s="79">
        <v>0</v>
      </c>
      <c r="AL203" s="85" t="s">
        <v>1939</v>
      </c>
      <c r="AM203" s="79" t="s">
        <v>2037</v>
      </c>
      <c r="AN203" s="79" t="b">
        <v>0</v>
      </c>
      <c r="AO203" s="85" t="s">
        <v>1919</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19</v>
      </c>
      <c r="BC203" s="78" t="str">
        <f>REPLACE(INDEX(GroupVertices[Group],MATCH(Edges25[[#This Row],[Vertex 2]],GroupVertices[Vertex],0)),1,1,"")</f>
        <v>19</v>
      </c>
      <c r="BD203" s="48">
        <v>0</v>
      </c>
      <c r="BE203" s="49">
        <v>0</v>
      </c>
      <c r="BF203" s="48">
        <v>0</v>
      </c>
      <c r="BG203" s="49">
        <v>0</v>
      </c>
      <c r="BH203" s="48">
        <v>0</v>
      </c>
      <c r="BI203" s="49">
        <v>0</v>
      </c>
      <c r="BJ203" s="48">
        <v>26</v>
      </c>
      <c r="BK203" s="49">
        <v>100</v>
      </c>
      <c r="BL203" s="48">
        <v>26</v>
      </c>
    </row>
    <row r="204" spans="1:64" ht="15">
      <c r="A204" s="64" t="s">
        <v>392</v>
      </c>
      <c r="B204" s="64" t="s">
        <v>391</v>
      </c>
      <c r="C204" s="65"/>
      <c r="D204" s="66"/>
      <c r="E204" s="67"/>
      <c r="F204" s="68"/>
      <c r="G204" s="65"/>
      <c r="H204" s="69"/>
      <c r="I204" s="70"/>
      <c r="J204" s="70"/>
      <c r="K204" s="34" t="s">
        <v>65</v>
      </c>
      <c r="L204" s="77">
        <v>291</v>
      </c>
      <c r="M204" s="77"/>
      <c r="N204" s="72"/>
      <c r="O204" s="79" t="s">
        <v>591</v>
      </c>
      <c r="P204" s="81">
        <v>43754.01967592593</v>
      </c>
      <c r="Q204" s="79" t="s">
        <v>764</v>
      </c>
      <c r="R204" s="79"/>
      <c r="S204" s="79"/>
      <c r="T204" s="79"/>
      <c r="U204" s="79"/>
      <c r="V204" s="82" t="s">
        <v>1196</v>
      </c>
      <c r="W204" s="81">
        <v>43754.01967592593</v>
      </c>
      <c r="X204" s="82" t="s">
        <v>1434</v>
      </c>
      <c r="Y204" s="79"/>
      <c r="Z204" s="79"/>
      <c r="AA204" s="85" t="s">
        <v>1750</v>
      </c>
      <c r="AB204" s="85" t="s">
        <v>1920</v>
      </c>
      <c r="AC204" s="79" t="b">
        <v>0</v>
      </c>
      <c r="AD204" s="79">
        <v>1</v>
      </c>
      <c r="AE204" s="85" t="s">
        <v>1998</v>
      </c>
      <c r="AF204" s="79" t="b">
        <v>0</v>
      </c>
      <c r="AG204" s="79" t="s">
        <v>2020</v>
      </c>
      <c r="AH204" s="79"/>
      <c r="AI204" s="85" t="s">
        <v>1939</v>
      </c>
      <c r="AJ204" s="79" t="b">
        <v>0</v>
      </c>
      <c r="AK204" s="79">
        <v>0</v>
      </c>
      <c r="AL204" s="85" t="s">
        <v>1939</v>
      </c>
      <c r="AM204" s="79" t="s">
        <v>2037</v>
      </c>
      <c r="AN204" s="79" t="b">
        <v>0</v>
      </c>
      <c r="AO204" s="85" t="s">
        <v>1920</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19</v>
      </c>
      <c r="BC204" s="78" t="str">
        <f>REPLACE(INDEX(GroupVertices[Group],MATCH(Edges25[[#This Row],[Vertex 2]],GroupVertices[Vertex],0)),1,1,"")</f>
        <v>19</v>
      </c>
      <c r="BD204" s="48"/>
      <c r="BE204" s="49"/>
      <c r="BF204" s="48"/>
      <c r="BG204" s="49"/>
      <c r="BH204" s="48"/>
      <c r="BI204" s="49"/>
      <c r="BJ204" s="48"/>
      <c r="BK204" s="49"/>
      <c r="BL204" s="48"/>
    </row>
    <row r="205" spans="1:64" ht="15">
      <c r="A205" s="64" t="s">
        <v>393</v>
      </c>
      <c r="B205" s="64" t="s">
        <v>393</v>
      </c>
      <c r="C205" s="65"/>
      <c r="D205" s="66"/>
      <c r="E205" s="67"/>
      <c r="F205" s="68"/>
      <c r="G205" s="65"/>
      <c r="H205" s="69"/>
      <c r="I205" s="70"/>
      <c r="J205" s="70"/>
      <c r="K205" s="34" t="s">
        <v>65</v>
      </c>
      <c r="L205" s="77">
        <v>294</v>
      </c>
      <c r="M205" s="77"/>
      <c r="N205" s="72"/>
      <c r="O205" s="79" t="s">
        <v>176</v>
      </c>
      <c r="P205" s="81">
        <v>43754.06306712963</v>
      </c>
      <c r="Q205" s="79" t="s">
        <v>765</v>
      </c>
      <c r="R205" s="79" t="s">
        <v>894</v>
      </c>
      <c r="S205" s="79" t="s">
        <v>940</v>
      </c>
      <c r="T205" s="79" t="s">
        <v>974</v>
      </c>
      <c r="U205" s="79"/>
      <c r="V205" s="82" t="s">
        <v>1197</v>
      </c>
      <c r="W205" s="81">
        <v>43754.06306712963</v>
      </c>
      <c r="X205" s="82" t="s">
        <v>1435</v>
      </c>
      <c r="Y205" s="79"/>
      <c r="Z205" s="79"/>
      <c r="AA205" s="85" t="s">
        <v>1751</v>
      </c>
      <c r="AB205" s="79"/>
      <c r="AC205" s="79" t="b">
        <v>0</v>
      </c>
      <c r="AD205" s="79">
        <v>0</v>
      </c>
      <c r="AE205" s="85" t="s">
        <v>1939</v>
      </c>
      <c r="AF205" s="79" t="b">
        <v>0</v>
      </c>
      <c r="AG205" s="79" t="s">
        <v>2020</v>
      </c>
      <c r="AH205" s="79"/>
      <c r="AI205" s="85" t="s">
        <v>1939</v>
      </c>
      <c r="AJ205" s="79" t="b">
        <v>0</v>
      </c>
      <c r="AK205" s="79">
        <v>0</v>
      </c>
      <c r="AL205" s="85" t="s">
        <v>1939</v>
      </c>
      <c r="AM205" s="79" t="s">
        <v>2055</v>
      </c>
      <c r="AN205" s="79" t="b">
        <v>0</v>
      </c>
      <c r="AO205" s="85" t="s">
        <v>1751</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1</v>
      </c>
      <c r="BE205" s="49">
        <v>9.090909090909092</v>
      </c>
      <c r="BF205" s="48">
        <v>1</v>
      </c>
      <c r="BG205" s="49">
        <v>9.090909090909092</v>
      </c>
      <c r="BH205" s="48">
        <v>0</v>
      </c>
      <c r="BI205" s="49">
        <v>0</v>
      </c>
      <c r="BJ205" s="48">
        <v>9</v>
      </c>
      <c r="BK205" s="49">
        <v>81.81818181818181</v>
      </c>
      <c r="BL205" s="48">
        <v>11</v>
      </c>
    </row>
    <row r="206" spans="1:64" ht="15">
      <c r="A206" s="64" t="s">
        <v>394</v>
      </c>
      <c r="B206" s="64" t="s">
        <v>544</v>
      </c>
      <c r="C206" s="65"/>
      <c r="D206" s="66"/>
      <c r="E206" s="67"/>
      <c r="F206" s="68"/>
      <c r="G206" s="65"/>
      <c r="H206" s="69"/>
      <c r="I206" s="70"/>
      <c r="J206" s="70"/>
      <c r="K206" s="34" t="s">
        <v>65</v>
      </c>
      <c r="L206" s="77">
        <v>295</v>
      </c>
      <c r="M206" s="77"/>
      <c r="N206" s="72"/>
      <c r="O206" s="79" t="s">
        <v>591</v>
      </c>
      <c r="P206" s="81">
        <v>43754.10292824074</v>
      </c>
      <c r="Q206" s="79" t="s">
        <v>766</v>
      </c>
      <c r="R206" s="79"/>
      <c r="S206" s="79"/>
      <c r="T206" s="79"/>
      <c r="U206" s="79"/>
      <c r="V206" s="82" t="s">
        <v>1198</v>
      </c>
      <c r="W206" s="81">
        <v>43754.10292824074</v>
      </c>
      <c r="X206" s="82" t="s">
        <v>1436</v>
      </c>
      <c r="Y206" s="79"/>
      <c r="Z206" s="79"/>
      <c r="AA206" s="85" t="s">
        <v>1752</v>
      </c>
      <c r="AB206" s="85" t="s">
        <v>1921</v>
      </c>
      <c r="AC206" s="79" t="b">
        <v>0</v>
      </c>
      <c r="AD206" s="79">
        <v>1</v>
      </c>
      <c r="AE206" s="85" t="s">
        <v>1999</v>
      </c>
      <c r="AF206" s="79" t="b">
        <v>0</v>
      </c>
      <c r="AG206" s="79" t="s">
        <v>2020</v>
      </c>
      <c r="AH206" s="79"/>
      <c r="AI206" s="85" t="s">
        <v>1939</v>
      </c>
      <c r="AJ206" s="79" t="b">
        <v>0</v>
      </c>
      <c r="AK206" s="79">
        <v>0</v>
      </c>
      <c r="AL206" s="85" t="s">
        <v>1939</v>
      </c>
      <c r="AM206" s="79" t="s">
        <v>2036</v>
      </c>
      <c r="AN206" s="79" t="b">
        <v>0</v>
      </c>
      <c r="AO206" s="85" t="s">
        <v>1921</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27</v>
      </c>
      <c r="BC206" s="78" t="str">
        <f>REPLACE(INDEX(GroupVertices[Group],MATCH(Edges25[[#This Row],[Vertex 2]],GroupVertices[Vertex],0)),1,1,"")</f>
        <v>27</v>
      </c>
      <c r="BD206" s="48"/>
      <c r="BE206" s="49"/>
      <c r="BF206" s="48"/>
      <c r="BG206" s="49"/>
      <c r="BH206" s="48"/>
      <c r="BI206" s="49"/>
      <c r="BJ206" s="48"/>
      <c r="BK206" s="49"/>
      <c r="BL206" s="48"/>
    </row>
    <row r="207" spans="1:64" ht="15">
      <c r="A207" s="64" t="s">
        <v>395</v>
      </c>
      <c r="B207" s="64" t="s">
        <v>395</v>
      </c>
      <c r="C207" s="65"/>
      <c r="D207" s="66"/>
      <c r="E207" s="67"/>
      <c r="F207" s="68"/>
      <c r="G207" s="65"/>
      <c r="H207" s="69"/>
      <c r="I207" s="70"/>
      <c r="J207" s="70"/>
      <c r="K207" s="34" t="s">
        <v>65</v>
      </c>
      <c r="L207" s="77">
        <v>297</v>
      </c>
      <c r="M207" s="77"/>
      <c r="N207" s="72"/>
      <c r="O207" s="79" t="s">
        <v>176</v>
      </c>
      <c r="P207" s="81">
        <v>43754.28868055555</v>
      </c>
      <c r="Q207" s="79" t="s">
        <v>767</v>
      </c>
      <c r="R207" s="79"/>
      <c r="S207" s="79"/>
      <c r="T207" s="79"/>
      <c r="U207" s="79"/>
      <c r="V207" s="82" t="s">
        <v>1199</v>
      </c>
      <c r="W207" s="81">
        <v>43754.28868055555</v>
      </c>
      <c r="X207" s="82" t="s">
        <v>1437</v>
      </c>
      <c r="Y207" s="79"/>
      <c r="Z207" s="79"/>
      <c r="AA207" s="85" t="s">
        <v>1753</v>
      </c>
      <c r="AB207" s="85" t="s">
        <v>1922</v>
      </c>
      <c r="AC207" s="79" t="b">
        <v>0</v>
      </c>
      <c r="AD207" s="79">
        <v>4</v>
      </c>
      <c r="AE207" s="85" t="s">
        <v>2000</v>
      </c>
      <c r="AF207" s="79" t="b">
        <v>0</v>
      </c>
      <c r="AG207" s="79" t="s">
        <v>2020</v>
      </c>
      <c r="AH207" s="79"/>
      <c r="AI207" s="85" t="s">
        <v>1939</v>
      </c>
      <c r="AJ207" s="79" t="b">
        <v>0</v>
      </c>
      <c r="AK207" s="79">
        <v>0</v>
      </c>
      <c r="AL207" s="85" t="s">
        <v>1939</v>
      </c>
      <c r="AM207" s="79" t="s">
        <v>2035</v>
      </c>
      <c r="AN207" s="79" t="b">
        <v>0</v>
      </c>
      <c r="AO207" s="85" t="s">
        <v>1922</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v>1</v>
      </c>
      <c r="BE207" s="49">
        <v>6.666666666666667</v>
      </c>
      <c r="BF207" s="48">
        <v>0</v>
      </c>
      <c r="BG207" s="49">
        <v>0</v>
      </c>
      <c r="BH207" s="48">
        <v>0</v>
      </c>
      <c r="BI207" s="49">
        <v>0</v>
      </c>
      <c r="BJ207" s="48">
        <v>14</v>
      </c>
      <c r="BK207" s="49">
        <v>93.33333333333333</v>
      </c>
      <c r="BL207" s="48">
        <v>15</v>
      </c>
    </row>
    <row r="208" spans="1:64" ht="15">
      <c r="A208" s="64" t="s">
        <v>396</v>
      </c>
      <c r="B208" s="64" t="s">
        <v>396</v>
      </c>
      <c r="C208" s="65"/>
      <c r="D208" s="66"/>
      <c r="E208" s="67"/>
      <c r="F208" s="68"/>
      <c r="G208" s="65"/>
      <c r="H208" s="69"/>
      <c r="I208" s="70"/>
      <c r="J208" s="70"/>
      <c r="K208" s="34" t="s">
        <v>65</v>
      </c>
      <c r="L208" s="77">
        <v>298</v>
      </c>
      <c r="M208" s="77"/>
      <c r="N208" s="72"/>
      <c r="O208" s="79" t="s">
        <v>176</v>
      </c>
      <c r="P208" s="81">
        <v>43754.35045138889</v>
      </c>
      <c r="Q208" s="79" t="s">
        <v>768</v>
      </c>
      <c r="R208" s="79"/>
      <c r="S208" s="79"/>
      <c r="T208" s="79"/>
      <c r="U208" s="79"/>
      <c r="V208" s="82" t="s">
        <v>1200</v>
      </c>
      <c r="W208" s="81">
        <v>43754.35045138889</v>
      </c>
      <c r="X208" s="82" t="s">
        <v>1438</v>
      </c>
      <c r="Y208" s="79"/>
      <c r="Z208" s="79"/>
      <c r="AA208" s="85" t="s">
        <v>1754</v>
      </c>
      <c r="AB208" s="79"/>
      <c r="AC208" s="79" t="b">
        <v>0</v>
      </c>
      <c r="AD208" s="79">
        <v>2</v>
      </c>
      <c r="AE208" s="85" t="s">
        <v>1939</v>
      </c>
      <c r="AF208" s="79" t="b">
        <v>0</v>
      </c>
      <c r="AG208" s="79" t="s">
        <v>2020</v>
      </c>
      <c r="AH208" s="79"/>
      <c r="AI208" s="85" t="s">
        <v>1939</v>
      </c>
      <c r="AJ208" s="79" t="b">
        <v>0</v>
      </c>
      <c r="AK208" s="79">
        <v>0</v>
      </c>
      <c r="AL208" s="85" t="s">
        <v>1939</v>
      </c>
      <c r="AM208" s="79" t="s">
        <v>2037</v>
      </c>
      <c r="AN208" s="79" t="b">
        <v>0</v>
      </c>
      <c r="AO208" s="85" t="s">
        <v>1754</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5</v>
      </c>
      <c r="BK208" s="49">
        <v>100</v>
      </c>
      <c r="BL208" s="48">
        <v>5</v>
      </c>
    </row>
    <row r="209" spans="1:64" ht="15">
      <c r="A209" s="64" t="s">
        <v>397</v>
      </c>
      <c r="B209" s="64" t="s">
        <v>397</v>
      </c>
      <c r="C209" s="65"/>
      <c r="D209" s="66"/>
      <c r="E209" s="67"/>
      <c r="F209" s="68"/>
      <c r="G209" s="65"/>
      <c r="H209" s="69"/>
      <c r="I209" s="70"/>
      <c r="J209" s="70"/>
      <c r="K209" s="34" t="s">
        <v>65</v>
      </c>
      <c r="L209" s="77">
        <v>299</v>
      </c>
      <c r="M209" s="77"/>
      <c r="N209" s="72"/>
      <c r="O209" s="79" t="s">
        <v>176</v>
      </c>
      <c r="P209" s="81">
        <v>43749.74725694444</v>
      </c>
      <c r="Q209" s="79" t="s">
        <v>769</v>
      </c>
      <c r="R209" s="82" t="s">
        <v>895</v>
      </c>
      <c r="S209" s="79" t="s">
        <v>924</v>
      </c>
      <c r="T209" s="79"/>
      <c r="U209" s="79"/>
      <c r="V209" s="82" t="s">
        <v>1201</v>
      </c>
      <c r="W209" s="81">
        <v>43749.74725694444</v>
      </c>
      <c r="X209" s="82" t="s">
        <v>1439</v>
      </c>
      <c r="Y209" s="79"/>
      <c r="Z209" s="79"/>
      <c r="AA209" s="85" t="s">
        <v>1755</v>
      </c>
      <c r="AB209" s="79"/>
      <c r="AC209" s="79" t="b">
        <v>0</v>
      </c>
      <c r="AD209" s="79">
        <v>0</v>
      </c>
      <c r="AE209" s="85" t="s">
        <v>1939</v>
      </c>
      <c r="AF209" s="79" t="b">
        <v>0</v>
      </c>
      <c r="AG209" s="79" t="s">
        <v>2020</v>
      </c>
      <c r="AH209" s="79"/>
      <c r="AI209" s="85" t="s">
        <v>1939</v>
      </c>
      <c r="AJ209" s="79" t="b">
        <v>0</v>
      </c>
      <c r="AK209" s="79">
        <v>0</v>
      </c>
      <c r="AL209" s="85" t="s">
        <v>1939</v>
      </c>
      <c r="AM209" s="79" t="s">
        <v>2056</v>
      </c>
      <c r="AN209" s="79" t="b">
        <v>0</v>
      </c>
      <c r="AO209" s="85" t="s">
        <v>1755</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1</v>
      </c>
      <c r="BC209" s="78" t="str">
        <f>REPLACE(INDEX(GroupVertices[Group],MATCH(Edges25[[#This Row],[Vertex 2]],GroupVertices[Vertex],0)),1,1,"")</f>
        <v>1</v>
      </c>
      <c r="BD209" s="48">
        <v>1</v>
      </c>
      <c r="BE209" s="49">
        <v>8.333333333333334</v>
      </c>
      <c r="BF209" s="48">
        <v>0</v>
      </c>
      <c r="BG209" s="49">
        <v>0</v>
      </c>
      <c r="BH209" s="48">
        <v>0</v>
      </c>
      <c r="BI209" s="49">
        <v>0</v>
      </c>
      <c r="BJ209" s="48">
        <v>11</v>
      </c>
      <c r="BK209" s="49">
        <v>91.66666666666667</v>
      </c>
      <c r="BL209" s="48">
        <v>12</v>
      </c>
    </row>
    <row r="210" spans="1:64" ht="15">
      <c r="A210" s="64" t="s">
        <v>397</v>
      </c>
      <c r="B210" s="64" t="s">
        <v>397</v>
      </c>
      <c r="C210" s="65"/>
      <c r="D210" s="66"/>
      <c r="E210" s="67"/>
      <c r="F210" s="68"/>
      <c r="G210" s="65"/>
      <c r="H210" s="69"/>
      <c r="I210" s="70"/>
      <c r="J210" s="70"/>
      <c r="K210" s="34" t="s">
        <v>65</v>
      </c>
      <c r="L210" s="77">
        <v>300</v>
      </c>
      <c r="M210" s="77"/>
      <c r="N210" s="72"/>
      <c r="O210" s="79" t="s">
        <v>176</v>
      </c>
      <c r="P210" s="81">
        <v>43754.45559027778</v>
      </c>
      <c r="Q210" s="79" t="s">
        <v>770</v>
      </c>
      <c r="R210" s="82" t="s">
        <v>896</v>
      </c>
      <c r="S210" s="79" t="s">
        <v>924</v>
      </c>
      <c r="T210" s="79"/>
      <c r="U210" s="79"/>
      <c r="V210" s="82" t="s">
        <v>1201</v>
      </c>
      <c r="W210" s="81">
        <v>43754.45559027778</v>
      </c>
      <c r="X210" s="82" t="s">
        <v>1440</v>
      </c>
      <c r="Y210" s="79"/>
      <c r="Z210" s="79"/>
      <c r="AA210" s="85" t="s">
        <v>1756</v>
      </c>
      <c r="AB210" s="79"/>
      <c r="AC210" s="79" t="b">
        <v>0</v>
      </c>
      <c r="AD210" s="79">
        <v>0</v>
      </c>
      <c r="AE210" s="85" t="s">
        <v>1939</v>
      </c>
      <c r="AF210" s="79" t="b">
        <v>0</v>
      </c>
      <c r="AG210" s="79" t="s">
        <v>2020</v>
      </c>
      <c r="AH210" s="79"/>
      <c r="AI210" s="85" t="s">
        <v>1939</v>
      </c>
      <c r="AJ210" s="79" t="b">
        <v>0</v>
      </c>
      <c r="AK210" s="79">
        <v>0</v>
      </c>
      <c r="AL210" s="85" t="s">
        <v>1939</v>
      </c>
      <c r="AM210" s="79" t="s">
        <v>2056</v>
      </c>
      <c r="AN210" s="79" t="b">
        <v>0</v>
      </c>
      <c r="AO210" s="85" t="s">
        <v>1756</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4</v>
      </c>
      <c r="BK210" s="49">
        <v>100</v>
      </c>
      <c r="BL210" s="48">
        <v>4</v>
      </c>
    </row>
    <row r="211" spans="1:64" ht="15">
      <c r="A211" s="64" t="s">
        <v>398</v>
      </c>
      <c r="B211" s="64" t="s">
        <v>546</v>
      </c>
      <c r="C211" s="65"/>
      <c r="D211" s="66"/>
      <c r="E211" s="67"/>
      <c r="F211" s="68"/>
      <c r="G211" s="65"/>
      <c r="H211" s="69"/>
      <c r="I211" s="70"/>
      <c r="J211" s="70"/>
      <c r="K211" s="34" t="s">
        <v>65</v>
      </c>
      <c r="L211" s="77">
        <v>301</v>
      </c>
      <c r="M211" s="77"/>
      <c r="N211" s="72"/>
      <c r="O211" s="79" t="s">
        <v>591</v>
      </c>
      <c r="P211" s="81">
        <v>43754.52108796296</v>
      </c>
      <c r="Q211" s="79" t="s">
        <v>771</v>
      </c>
      <c r="R211" s="82" t="s">
        <v>897</v>
      </c>
      <c r="S211" s="79" t="s">
        <v>941</v>
      </c>
      <c r="T211" s="79" t="s">
        <v>975</v>
      </c>
      <c r="U211" s="82" t="s">
        <v>1003</v>
      </c>
      <c r="V211" s="82" t="s">
        <v>1003</v>
      </c>
      <c r="W211" s="81">
        <v>43754.52108796296</v>
      </c>
      <c r="X211" s="82" t="s">
        <v>1441</v>
      </c>
      <c r="Y211" s="79"/>
      <c r="Z211" s="79"/>
      <c r="AA211" s="85" t="s">
        <v>1757</v>
      </c>
      <c r="AB211" s="85" t="s">
        <v>1923</v>
      </c>
      <c r="AC211" s="79" t="b">
        <v>0</v>
      </c>
      <c r="AD211" s="79">
        <v>1</v>
      </c>
      <c r="AE211" s="85" t="s">
        <v>2001</v>
      </c>
      <c r="AF211" s="79" t="b">
        <v>0</v>
      </c>
      <c r="AG211" s="79" t="s">
        <v>2020</v>
      </c>
      <c r="AH211" s="79"/>
      <c r="AI211" s="85" t="s">
        <v>1939</v>
      </c>
      <c r="AJ211" s="79" t="b">
        <v>0</v>
      </c>
      <c r="AK211" s="79">
        <v>0</v>
      </c>
      <c r="AL211" s="85" t="s">
        <v>1939</v>
      </c>
      <c r="AM211" s="79" t="s">
        <v>2037</v>
      </c>
      <c r="AN211" s="79" t="b">
        <v>0</v>
      </c>
      <c r="AO211" s="85" t="s">
        <v>1923</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18</v>
      </c>
      <c r="BC211" s="78" t="str">
        <f>REPLACE(INDEX(GroupVertices[Group],MATCH(Edges25[[#This Row],[Vertex 2]],GroupVertices[Vertex],0)),1,1,"")</f>
        <v>18</v>
      </c>
      <c r="BD211" s="48"/>
      <c r="BE211" s="49"/>
      <c r="BF211" s="48"/>
      <c r="BG211" s="49"/>
      <c r="BH211" s="48"/>
      <c r="BI211" s="49"/>
      <c r="BJ211" s="48"/>
      <c r="BK211" s="49"/>
      <c r="BL211" s="48"/>
    </row>
    <row r="212" spans="1:64" ht="15">
      <c r="A212" s="64" t="s">
        <v>398</v>
      </c>
      <c r="B212" s="64" t="s">
        <v>546</v>
      </c>
      <c r="C212" s="65"/>
      <c r="D212" s="66"/>
      <c r="E212" s="67"/>
      <c r="F212" s="68"/>
      <c r="G212" s="65"/>
      <c r="H212" s="69"/>
      <c r="I212" s="70"/>
      <c r="J212" s="70"/>
      <c r="K212" s="34" t="s">
        <v>65</v>
      </c>
      <c r="L212" s="77">
        <v>302</v>
      </c>
      <c r="M212" s="77"/>
      <c r="N212" s="72"/>
      <c r="O212" s="79" t="s">
        <v>591</v>
      </c>
      <c r="P212" s="81">
        <v>43754.52415509259</v>
      </c>
      <c r="Q212" s="79" t="s">
        <v>772</v>
      </c>
      <c r="R212" s="79"/>
      <c r="S212" s="79"/>
      <c r="T212" s="79" t="s">
        <v>976</v>
      </c>
      <c r="U212" s="79"/>
      <c r="V212" s="82" t="s">
        <v>1202</v>
      </c>
      <c r="W212" s="81">
        <v>43754.52415509259</v>
      </c>
      <c r="X212" s="82" t="s">
        <v>1442</v>
      </c>
      <c r="Y212" s="79"/>
      <c r="Z212" s="79"/>
      <c r="AA212" s="85" t="s">
        <v>1758</v>
      </c>
      <c r="AB212" s="85" t="s">
        <v>1757</v>
      </c>
      <c r="AC212" s="79" t="b">
        <v>0</v>
      </c>
      <c r="AD212" s="79">
        <v>0</v>
      </c>
      <c r="AE212" s="85" t="s">
        <v>2002</v>
      </c>
      <c r="AF212" s="79" t="b">
        <v>0</v>
      </c>
      <c r="AG212" s="79" t="s">
        <v>2020</v>
      </c>
      <c r="AH212" s="79"/>
      <c r="AI212" s="85" t="s">
        <v>1939</v>
      </c>
      <c r="AJ212" s="79" t="b">
        <v>0</v>
      </c>
      <c r="AK212" s="79">
        <v>0</v>
      </c>
      <c r="AL212" s="85" t="s">
        <v>1939</v>
      </c>
      <c r="AM212" s="79" t="s">
        <v>2037</v>
      </c>
      <c r="AN212" s="79" t="b">
        <v>0</v>
      </c>
      <c r="AO212" s="85" t="s">
        <v>1757</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18</v>
      </c>
      <c r="BC212" s="78" t="str">
        <f>REPLACE(INDEX(GroupVertices[Group],MATCH(Edges25[[#This Row],[Vertex 2]],GroupVertices[Vertex],0)),1,1,"")</f>
        <v>18</v>
      </c>
      <c r="BD212" s="48"/>
      <c r="BE212" s="49"/>
      <c r="BF212" s="48"/>
      <c r="BG212" s="49"/>
      <c r="BH212" s="48"/>
      <c r="BI212" s="49"/>
      <c r="BJ212" s="48"/>
      <c r="BK212" s="49"/>
      <c r="BL212" s="48"/>
    </row>
    <row r="213" spans="1:64" ht="15">
      <c r="A213" s="64" t="s">
        <v>399</v>
      </c>
      <c r="B213" s="64" t="s">
        <v>549</v>
      </c>
      <c r="C213" s="65"/>
      <c r="D213" s="66"/>
      <c r="E213" s="67"/>
      <c r="F213" s="68"/>
      <c r="G213" s="65"/>
      <c r="H213" s="69"/>
      <c r="I213" s="70"/>
      <c r="J213" s="70"/>
      <c r="K213" s="34" t="s">
        <v>65</v>
      </c>
      <c r="L213" s="77">
        <v>307</v>
      </c>
      <c r="M213" s="77"/>
      <c r="N213" s="72"/>
      <c r="O213" s="79" t="s">
        <v>591</v>
      </c>
      <c r="P213" s="81">
        <v>43754.586481481485</v>
      </c>
      <c r="Q213" s="79" t="s">
        <v>773</v>
      </c>
      <c r="R213" s="79"/>
      <c r="S213" s="79"/>
      <c r="T213" s="79"/>
      <c r="U213" s="79"/>
      <c r="V213" s="82" t="s">
        <v>1203</v>
      </c>
      <c r="W213" s="81">
        <v>43754.586481481485</v>
      </c>
      <c r="X213" s="82" t="s">
        <v>1443</v>
      </c>
      <c r="Y213" s="79"/>
      <c r="Z213" s="79"/>
      <c r="AA213" s="85" t="s">
        <v>1759</v>
      </c>
      <c r="AB213" s="79"/>
      <c r="AC213" s="79" t="b">
        <v>0</v>
      </c>
      <c r="AD213" s="79">
        <v>4</v>
      </c>
      <c r="AE213" s="85" t="s">
        <v>1939</v>
      </c>
      <c r="AF213" s="79" t="b">
        <v>0</v>
      </c>
      <c r="AG213" s="79" t="s">
        <v>2020</v>
      </c>
      <c r="AH213" s="79"/>
      <c r="AI213" s="85" t="s">
        <v>1939</v>
      </c>
      <c r="AJ213" s="79" t="b">
        <v>0</v>
      </c>
      <c r="AK213" s="79">
        <v>0</v>
      </c>
      <c r="AL213" s="85" t="s">
        <v>1939</v>
      </c>
      <c r="AM213" s="79" t="s">
        <v>2037</v>
      </c>
      <c r="AN213" s="79" t="b">
        <v>0</v>
      </c>
      <c r="AO213" s="85" t="s">
        <v>1759</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47</v>
      </c>
      <c r="BC213" s="78" t="str">
        <f>REPLACE(INDEX(GroupVertices[Group],MATCH(Edges25[[#This Row],[Vertex 2]],GroupVertices[Vertex],0)),1,1,"")</f>
        <v>47</v>
      </c>
      <c r="BD213" s="48">
        <v>1</v>
      </c>
      <c r="BE213" s="49">
        <v>6.25</v>
      </c>
      <c r="BF213" s="48">
        <v>1</v>
      </c>
      <c r="BG213" s="49">
        <v>6.25</v>
      </c>
      <c r="BH213" s="48">
        <v>0</v>
      </c>
      <c r="BI213" s="49">
        <v>0</v>
      </c>
      <c r="BJ213" s="48">
        <v>14</v>
      </c>
      <c r="BK213" s="49">
        <v>87.5</v>
      </c>
      <c r="BL213" s="48">
        <v>16</v>
      </c>
    </row>
    <row r="214" spans="1:64" ht="15">
      <c r="A214" s="64" t="s">
        <v>400</v>
      </c>
      <c r="B214" s="64" t="s">
        <v>550</v>
      </c>
      <c r="C214" s="65"/>
      <c r="D214" s="66"/>
      <c r="E214" s="67"/>
      <c r="F214" s="68"/>
      <c r="G214" s="65"/>
      <c r="H214" s="69"/>
      <c r="I214" s="70"/>
      <c r="J214" s="70"/>
      <c r="K214" s="34" t="s">
        <v>65</v>
      </c>
      <c r="L214" s="77">
        <v>308</v>
      </c>
      <c r="M214" s="77"/>
      <c r="N214" s="72"/>
      <c r="O214" s="79" t="s">
        <v>591</v>
      </c>
      <c r="P214" s="81">
        <v>43754.61927083333</v>
      </c>
      <c r="Q214" s="79" t="s">
        <v>774</v>
      </c>
      <c r="R214" s="79"/>
      <c r="S214" s="79"/>
      <c r="T214" s="79"/>
      <c r="U214" s="79"/>
      <c r="V214" s="82" t="s">
        <v>1204</v>
      </c>
      <c r="W214" s="81">
        <v>43754.61927083333</v>
      </c>
      <c r="X214" s="82" t="s">
        <v>1444</v>
      </c>
      <c r="Y214" s="79"/>
      <c r="Z214" s="79"/>
      <c r="AA214" s="85" t="s">
        <v>1760</v>
      </c>
      <c r="AB214" s="85" t="s">
        <v>1924</v>
      </c>
      <c r="AC214" s="79" t="b">
        <v>0</v>
      </c>
      <c r="AD214" s="79">
        <v>2</v>
      </c>
      <c r="AE214" s="85" t="s">
        <v>2003</v>
      </c>
      <c r="AF214" s="79" t="b">
        <v>0</v>
      </c>
      <c r="AG214" s="79" t="s">
        <v>2020</v>
      </c>
      <c r="AH214" s="79"/>
      <c r="AI214" s="85" t="s">
        <v>1939</v>
      </c>
      <c r="AJ214" s="79" t="b">
        <v>0</v>
      </c>
      <c r="AK214" s="79">
        <v>0</v>
      </c>
      <c r="AL214" s="85" t="s">
        <v>1939</v>
      </c>
      <c r="AM214" s="79" t="s">
        <v>2036</v>
      </c>
      <c r="AN214" s="79" t="b">
        <v>0</v>
      </c>
      <c r="AO214" s="85" t="s">
        <v>1924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10</v>
      </c>
      <c r="BC214" s="78" t="str">
        <f>REPLACE(INDEX(GroupVertices[Group],MATCH(Edges25[[#This Row],[Vertex 2]],GroupVertices[Vertex],0)),1,1,"")</f>
        <v>10</v>
      </c>
      <c r="BD214" s="48"/>
      <c r="BE214" s="49"/>
      <c r="BF214" s="48"/>
      <c r="BG214" s="49"/>
      <c r="BH214" s="48"/>
      <c r="BI214" s="49"/>
      <c r="BJ214" s="48"/>
      <c r="BK214" s="49"/>
      <c r="BL214" s="48"/>
    </row>
    <row r="215" spans="1:64" ht="15">
      <c r="A215" s="64" t="s">
        <v>401</v>
      </c>
      <c r="B215" s="64" t="s">
        <v>401</v>
      </c>
      <c r="C215" s="65"/>
      <c r="D215" s="66"/>
      <c r="E215" s="67"/>
      <c r="F215" s="68"/>
      <c r="G215" s="65"/>
      <c r="H215" s="69"/>
      <c r="I215" s="70"/>
      <c r="J215" s="70"/>
      <c r="K215" s="34" t="s">
        <v>65</v>
      </c>
      <c r="L215" s="77">
        <v>314</v>
      </c>
      <c r="M215" s="77"/>
      <c r="N215" s="72"/>
      <c r="O215" s="79" t="s">
        <v>176</v>
      </c>
      <c r="P215" s="81">
        <v>43740.72083333333</v>
      </c>
      <c r="Q215" s="79" t="s">
        <v>775</v>
      </c>
      <c r="R215" s="82" t="s">
        <v>898</v>
      </c>
      <c r="S215" s="79" t="s">
        <v>921</v>
      </c>
      <c r="T215" s="79"/>
      <c r="U215" s="82" t="s">
        <v>1004</v>
      </c>
      <c r="V215" s="82" t="s">
        <v>1004</v>
      </c>
      <c r="W215" s="81">
        <v>43740.72083333333</v>
      </c>
      <c r="X215" s="82" t="s">
        <v>1445</v>
      </c>
      <c r="Y215" s="79"/>
      <c r="Z215" s="79"/>
      <c r="AA215" s="85" t="s">
        <v>1761</v>
      </c>
      <c r="AB215" s="79"/>
      <c r="AC215" s="79" t="b">
        <v>0</v>
      </c>
      <c r="AD215" s="79">
        <v>1</v>
      </c>
      <c r="AE215" s="85" t="s">
        <v>1939</v>
      </c>
      <c r="AF215" s="79" t="b">
        <v>0</v>
      </c>
      <c r="AG215" s="79" t="s">
        <v>2020</v>
      </c>
      <c r="AH215" s="79"/>
      <c r="AI215" s="85" t="s">
        <v>1939</v>
      </c>
      <c r="AJ215" s="79" t="b">
        <v>0</v>
      </c>
      <c r="AK215" s="79">
        <v>1</v>
      </c>
      <c r="AL215" s="85" t="s">
        <v>1939</v>
      </c>
      <c r="AM215" s="79" t="s">
        <v>2040</v>
      </c>
      <c r="AN215" s="79" t="b">
        <v>0</v>
      </c>
      <c r="AO215" s="85" t="s">
        <v>1761</v>
      </c>
      <c r="AP215" s="79" t="s">
        <v>2059</v>
      </c>
      <c r="AQ215" s="79">
        <v>0</v>
      </c>
      <c r="AR215" s="79">
        <v>0</v>
      </c>
      <c r="AS215" s="79"/>
      <c r="AT215" s="79"/>
      <c r="AU215" s="79"/>
      <c r="AV215" s="79"/>
      <c r="AW215" s="79"/>
      <c r="AX215" s="79"/>
      <c r="AY215" s="79"/>
      <c r="AZ215" s="79"/>
      <c r="BA215">
        <v>1</v>
      </c>
      <c r="BB215" s="78" t="str">
        <f>REPLACE(INDEX(GroupVertices[Group],MATCH(Edges25[[#This Row],[Vertex 1]],GroupVertices[Vertex],0)),1,1,"")</f>
        <v>5</v>
      </c>
      <c r="BC215" s="78" t="str">
        <f>REPLACE(INDEX(GroupVertices[Group],MATCH(Edges25[[#This Row],[Vertex 2]],GroupVertices[Vertex],0)),1,1,"")</f>
        <v>5</v>
      </c>
      <c r="BD215" s="48">
        <v>0</v>
      </c>
      <c r="BE215" s="49">
        <v>0</v>
      </c>
      <c r="BF215" s="48">
        <v>0</v>
      </c>
      <c r="BG215" s="49">
        <v>0</v>
      </c>
      <c r="BH215" s="48">
        <v>0</v>
      </c>
      <c r="BI215" s="49">
        <v>0</v>
      </c>
      <c r="BJ215" s="48">
        <v>40</v>
      </c>
      <c r="BK215" s="49">
        <v>100</v>
      </c>
      <c r="BL215" s="48">
        <v>40</v>
      </c>
    </row>
    <row r="216" spans="1:64" ht="15">
      <c r="A216" s="64" t="s">
        <v>402</v>
      </c>
      <c r="B216" s="64" t="s">
        <v>401</v>
      </c>
      <c r="C216" s="65"/>
      <c r="D216" s="66"/>
      <c r="E216" s="67"/>
      <c r="F216" s="68"/>
      <c r="G216" s="65"/>
      <c r="H216" s="69"/>
      <c r="I216" s="70"/>
      <c r="J216" s="70"/>
      <c r="K216" s="34" t="s">
        <v>65</v>
      </c>
      <c r="L216" s="77">
        <v>315</v>
      </c>
      <c r="M216" s="77"/>
      <c r="N216" s="72"/>
      <c r="O216" s="79" t="s">
        <v>591</v>
      </c>
      <c r="P216" s="81">
        <v>43746.64232638889</v>
      </c>
      <c r="Q216" s="79" t="s">
        <v>776</v>
      </c>
      <c r="R216" s="79"/>
      <c r="S216" s="79"/>
      <c r="T216" s="79"/>
      <c r="U216" s="79"/>
      <c r="V216" s="82" t="s">
        <v>1205</v>
      </c>
      <c r="W216" s="81">
        <v>43746.64232638889</v>
      </c>
      <c r="X216" s="82" t="s">
        <v>1446</v>
      </c>
      <c r="Y216" s="79"/>
      <c r="Z216" s="79"/>
      <c r="AA216" s="85" t="s">
        <v>1762</v>
      </c>
      <c r="AB216" s="79"/>
      <c r="AC216" s="79" t="b">
        <v>0</v>
      </c>
      <c r="AD216" s="79">
        <v>0</v>
      </c>
      <c r="AE216" s="85" t="s">
        <v>1939</v>
      </c>
      <c r="AF216" s="79" t="b">
        <v>0</v>
      </c>
      <c r="AG216" s="79" t="s">
        <v>2020</v>
      </c>
      <c r="AH216" s="79"/>
      <c r="AI216" s="85" t="s">
        <v>1939</v>
      </c>
      <c r="AJ216" s="79" t="b">
        <v>0</v>
      </c>
      <c r="AK216" s="79">
        <v>1</v>
      </c>
      <c r="AL216" s="85" t="s">
        <v>1761</v>
      </c>
      <c r="AM216" s="79" t="s">
        <v>2038</v>
      </c>
      <c r="AN216" s="79" t="b">
        <v>0</v>
      </c>
      <c r="AO216" s="85" t="s">
        <v>1761</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5</v>
      </c>
      <c r="BC216" s="78" t="str">
        <f>REPLACE(INDEX(GroupVertices[Group],MATCH(Edges25[[#This Row],[Vertex 2]],GroupVertices[Vertex],0)),1,1,"")</f>
        <v>5</v>
      </c>
      <c r="BD216" s="48">
        <v>0</v>
      </c>
      <c r="BE216" s="49">
        <v>0</v>
      </c>
      <c r="BF216" s="48">
        <v>0</v>
      </c>
      <c r="BG216" s="49">
        <v>0</v>
      </c>
      <c r="BH216" s="48">
        <v>0</v>
      </c>
      <c r="BI216" s="49">
        <v>0</v>
      </c>
      <c r="BJ216" s="48">
        <v>28</v>
      </c>
      <c r="BK216" s="49">
        <v>100</v>
      </c>
      <c r="BL216" s="48">
        <v>28</v>
      </c>
    </row>
    <row r="217" spans="1:64" ht="15">
      <c r="A217" s="64" t="s">
        <v>402</v>
      </c>
      <c r="B217" s="64" t="s">
        <v>298</v>
      </c>
      <c r="C217" s="65"/>
      <c r="D217" s="66"/>
      <c r="E217" s="67"/>
      <c r="F217" s="68"/>
      <c r="G217" s="65"/>
      <c r="H217" s="69"/>
      <c r="I217" s="70"/>
      <c r="J217" s="70"/>
      <c r="K217" s="34" t="s">
        <v>66</v>
      </c>
      <c r="L217" s="77">
        <v>317</v>
      </c>
      <c r="M217" s="77"/>
      <c r="N217" s="72"/>
      <c r="O217" s="79" t="s">
        <v>591</v>
      </c>
      <c r="P217" s="81">
        <v>43747.029282407406</v>
      </c>
      <c r="Q217" s="79" t="s">
        <v>777</v>
      </c>
      <c r="R217" s="82" t="s">
        <v>899</v>
      </c>
      <c r="S217" s="79" t="s">
        <v>928</v>
      </c>
      <c r="T217" s="79"/>
      <c r="U217" s="79"/>
      <c r="V217" s="82" t="s">
        <v>1205</v>
      </c>
      <c r="W217" s="81">
        <v>43747.029282407406</v>
      </c>
      <c r="X217" s="82" t="s">
        <v>1447</v>
      </c>
      <c r="Y217" s="79"/>
      <c r="Z217" s="79"/>
      <c r="AA217" s="85" t="s">
        <v>1763</v>
      </c>
      <c r="AB217" s="79"/>
      <c r="AC217" s="79" t="b">
        <v>0</v>
      </c>
      <c r="AD217" s="79">
        <v>0</v>
      </c>
      <c r="AE217" s="85" t="s">
        <v>1939</v>
      </c>
      <c r="AF217" s="79" t="b">
        <v>0</v>
      </c>
      <c r="AG217" s="79" t="s">
        <v>2020</v>
      </c>
      <c r="AH217" s="79"/>
      <c r="AI217" s="85" t="s">
        <v>1939</v>
      </c>
      <c r="AJ217" s="79" t="b">
        <v>0</v>
      </c>
      <c r="AK217" s="79">
        <v>0</v>
      </c>
      <c r="AL217" s="85" t="s">
        <v>1939</v>
      </c>
      <c r="AM217" s="79" t="s">
        <v>2038</v>
      </c>
      <c r="AN217" s="79" t="b">
        <v>0</v>
      </c>
      <c r="AO217" s="85" t="s">
        <v>1763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5</v>
      </c>
      <c r="BC217" s="78" t="str">
        <f>REPLACE(INDEX(GroupVertices[Group],MATCH(Edges25[[#This Row],[Vertex 2]],GroupVertices[Vertex],0)),1,1,"")</f>
        <v>5</v>
      </c>
      <c r="BD217" s="48"/>
      <c r="BE217" s="49"/>
      <c r="BF217" s="48"/>
      <c r="BG217" s="49"/>
      <c r="BH217" s="48"/>
      <c r="BI217" s="49"/>
      <c r="BJ217" s="48"/>
      <c r="BK217" s="49"/>
      <c r="BL217" s="48"/>
    </row>
    <row r="218" spans="1:64" ht="15">
      <c r="A218" s="64" t="s">
        <v>402</v>
      </c>
      <c r="B218" s="64" t="s">
        <v>556</v>
      </c>
      <c r="C218" s="65"/>
      <c r="D218" s="66"/>
      <c r="E218" s="67"/>
      <c r="F218" s="68"/>
      <c r="G218" s="65"/>
      <c r="H218" s="69"/>
      <c r="I218" s="70"/>
      <c r="J218" s="70"/>
      <c r="K218" s="34" t="s">
        <v>65</v>
      </c>
      <c r="L218" s="77">
        <v>318</v>
      </c>
      <c r="M218" s="77"/>
      <c r="N218" s="72"/>
      <c r="O218" s="79" t="s">
        <v>591</v>
      </c>
      <c r="P218" s="81">
        <v>43747.689479166664</v>
      </c>
      <c r="Q218" s="79" t="s">
        <v>778</v>
      </c>
      <c r="R218" s="82" t="s">
        <v>900</v>
      </c>
      <c r="S218" s="79" t="s">
        <v>921</v>
      </c>
      <c r="T218" s="79"/>
      <c r="U218" s="79"/>
      <c r="V218" s="82" t="s">
        <v>1205</v>
      </c>
      <c r="W218" s="81">
        <v>43747.689479166664</v>
      </c>
      <c r="X218" s="82" t="s">
        <v>1448</v>
      </c>
      <c r="Y218" s="79"/>
      <c r="Z218" s="79"/>
      <c r="AA218" s="85" t="s">
        <v>1764</v>
      </c>
      <c r="AB218" s="79"/>
      <c r="AC218" s="79" t="b">
        <v>0</v>
      </c>
      <c r="AD218" s="79">
        <v>1</v>
      </c>
      <c r="AE218" s="85" t="s">
        <v>1939</v>
      </c>
      <c r="AF218" s="79" t="b">
        <v>0</v>
      </c>
      <c r="AG218" s="79" t="s">
        <v>2020</v>
      </c>
      <c r="AH218" s="79"/>
      <c r="AI218" s="85" t="s">
        <v>1939</v>
      </c>
      <c r="AJ218" s="79" t="b">
        <v>0</v>
      </c>
      <c r="AK218" s="79">
        <v>0</v>
      </c>
      <c r="AL218" s="85" t="s">
        <v>1939</v>
      </c>
      <c r="AM218" s="79" t="s">
        <v>2041</v>
      </c>
      <c r="AN218" s="79" t="b">
        <v>0</v>
      </c>
      <c r="AO218" s="85" t="s">
        <v>1764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5</v>
      </c>
      <c r="BC218" s="78" t="str">
        <f>REPLACE(INDEX(GroupVertices[Group],MATCH(Edges25[[#This Row],[Vertex 2]],GroupVertices[Vertex],0)),1,1,"")</f>
        <v>5</v>
      </c>
      <c r="BD218" s="48">
        <v>0</v>
      </c>
      <c r="BE218" s="49">
        <v>0</v>
      </c>
      <c r="BF218" s="48">
        <v>0</v>
      </c>
      <c r="BG218" s="49">
        <v>0</v>
      </c>
      <c r="BH218" s="48">
        <v>0</v>
      </c>
      <c r="BI218" s="49">
        <v>0</v>
      </c>
      <c r="BJ218" s="48">
        <v>12</v>
      </c>
      <c r="BK218" s="49">
        <v>100</v>
      </c>
      <c r="BL218" s="48">
        <v>12</v>
      </c>
    </row>
    <row r="219" spans="1:64" ht="15">
      <c r="A219" s="64" t="s">
        <v>402</v>
      </c>
      <c r="B219" s="64" t="s">
        <v>402</v>
      </c>
      <c r="C219" s="65"/>
      <c r="D219" s="66"/>
      <c r="E219" s="67"/>
      <c r="F219" s="68"/>
      <c r="G219" s="65"/>
      <c r="H219" s="69"/>
      <c r="I219" s="70"/>
      <c r="J219" s="70"/>
      <c r="K219" s="34" t="s">
        <v>65</v>
      </c>
      <c r="L219" s="77">
        <v>319</v>
      </c>
      <c r="M219" s="77"/>
      <c r="N219" s="72"/>
      <c r="O219" s="79" t="s">
        <v>176</v>
      </c>
      <c r="P219" s="81">
        <v>43742.54114583333</v>
      </c>
      <c r="Q219" s="79" t="s">
        <v>779</v>
      </c>
      <c r="R219" s="82" t="s">
        <v>901</v>
      </c>
      <c r="S219" s="79" t="s">
        <v>921</v>
      </c>
      <c r="T219" s="79"/>
      <c r="U219" s="82" t="s">
        <v>1005</v>
      </c>
      <c r="V219" s="82" t="s">
        <v>1005</v>
      </c>
      <c r="W219" s="81">
        <v>43742.54114583333</v>
      </c>
      <c r="X219" s="82" t="s">
        <v>1449</v>
      </c>
      <c r="Y219" s="79"/>
      <c r="Z219" s="79"/>
      <c r="AA219" s="85" t="s">
        <v>1765</v>
      </c>
      <c r="AB219" s="79"/>
      <c r="AC219" s="79" t="b">
        <v>0</v>
      </c>
      <c r="AD219" s="79">
        <v>1</v>
      </c>
      <c r="AE219" s="85" t="s">
        <v>1939</v>
      </c>
      <c r="AF219" s="79" t="b">
        <v>0</v>
      </c>
      <c r="AG219" s="79" t="s">
        <v>2026</v>
      </c>
      <c r="AH219" s="79"/>
      <c r="AI219" s="85" t="s">
        <v>1939</v>
      </c>
      <c r="AJ219" s="79" t="b">
        <v>0</v>
      </c>
      <c r="AK219" s="79">
        <v>0</v>
      </c>
      <c r="AL219" s="85" t="s">
        <v>1939</v>
      </c>
      <c r="AM219" s="79" t="s">
        <v>2035</v>
      </c>
      <c r="AN219" s="79" t="b">
        <v>0</v>
      </c>
      <c r="AO219" s="85" t="s">
        <v>1765</v>
      </c>
      <c r="AP219" s="79" t="s">
        <v>176</v>
      </c>
      <c r="AQ219" s="79">
        <v>0</v>
      </c>
      <c r="AR219" s="79">
        <v>0</v>
      </c>
      <c r="AS219" s="79"/>
      <c r="AT219" s="79"/>
      <c r="AU219" s="79"/>
      <c r="AV219" s="79"/>
      <c r="AW219" s="79"/>
      <c r="AX219" s="79"/>
      <c r="AY219" s="79"/>
      <c r="AZ219" s="79"/>
      <c r="BA219">
        <v>3</v>
      </c>
      <c r="BB219" s="78" t="str">
        <f>REPLACE(INDEX(GroupVertices[Group],MATCH(Edges25[[#This Row],[Vertex 1]],GroupVertices[Vertex],0)),1,1,"")</f>
        <v>5</v>
      </c>
      <c r="BC219" s="78" t="str">
        <f>REPLACE(INDEX(GroupVertices[Group],MATCH(Edges25[[#This Row],[Vertex 2]],GroupVertices[Vertex],0)),1,1,"")</f>
        <v>5</v>
      </c>
      <c r="BD219" s="48">
        <v>0</v>
      </c>
      <c r="BE219" s="49">
        <v>0</v>
      </c>
      <c r="BF219" s="48">
        <v>0</v>
      </c>
      <c r="BG219" s="49">
        <v>0</v>
      </c>
      <c r="BH219" s="48">
        <v>0</v>
      </c>
      <c r="BI219" s="49">
        <v>0</v>
      </c>
      <c r="BJ219" s="48">
        <v>0</v>
      </c>
      <c r="BK219" s="49">
        <v>0</v>
      </c>
      <c r="BL219" s="48">
        <v>0</v>
      </c>
    </row>
    <row r="220" spans="1:64" ht="15">
      <c r="A220" s="64" t="s">
        <v>402</v>
      </c>
      <c r="B220" s="64" t="s">
        <v>402</v>
      </c>
      <c r="C220" s="65"/>
      <c r="D220" s="66"/>
      <c r="E220" s="67"/>
      <c r="F220" s="68"/>
      <c r="G220" s="65"/>
      <c r="H220" s="69"/>
      <c r="I220" s="70"/>
      <c r="J220" s="70"/>
      <c r="K220" s="34" t="s">
        <v>65</v>
      </c>
      <c r="L220" s="77">
        <v>320</v>
      </c>
      <c r="M220" s="77"/>
      <c r="N220" s="72"/>
      <c r="O220" s="79" t="s">
        <v>176</v>
      </c>
      <c r="P220" s="81">
        <v>43742.629537037035</v>
      </c>
      <c r="Q220" s="82" t="s">
        <v>780</v>
      </c>
      <c r="R220" s="82" t="s">
        <v>901</v>
      </c>
      <c r="S220" s="79" t="s">
        <v>921</v>
      </c>
      <c r="T220" s="79"/>
      <c r="U220" s="79"/>
      <c r="V220" s="82" t="s">
        <v>1205</v>
      </c>
      <c r="W220" s="81">
        <v>43742.629537037035</v>
      </c>
      <c r="X220" s="82" t="s">
        <v>1450</v>
      </c>
      <c r="Y220" s="79"/>
      <c r="Z220" s="79"/>
      <c r="AA220" s="85" t="s">
        <v>1766</v>
      </c>
      <c r="AB220" s="79"/>
      <c r="AC220" s="79" t="b">
        <v>0</v>
      </c>
      <c r="AD220" s="79">
        <v>0</v>
      </c>
      <c r="AE220" s="85" t="s">
        <v>1939</v>
      </c>
      <c r="AF220" s="79" t="b">
        <v>0</v>
      </c>
      <c r="AG220" s="79" t="s">
        <v>2026</v>
      </c>
      <c r="AH220" s="79"/>
      <c r="AI220" s="85" t="s">
        <v>1939</v>
      </c>
      <c r="AJ220" s="79" t="b">
        <v>0</v>
      </c>
      <c r="AK220" s="79">
        <v>0</v>
      </c>
      <c r="AL220" s="85" t="s">
        <v>1939</v>
      </c>
      <c r="AM220" s="79" t="s">
        <v>2035</v>
      </c>
      <c r="AN220" s="79" t="b">
        <v>0</v>
      </c>
      <c r="AO220" s="85" t="s">
        <v>1766</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5</v>
      </c>
      <c r="BC220" s="78" t="str">
        <f>REPLACE(INDEX(GroupVertices[Group],MATCH(Edges25[[#This Row],[Vertex 2]],GroupVertices[Vertex],0)),1,1,"")</f>
        <v>5</v>
      </c>
      <c r="BD220" s="48">
        <v>0</v>
      </c>
      <c r="BE220" s="49">
        <v>0</v>
      </c>
      <c r="BF220" s="48">
        <v>0</v>
      </c>
      <c r="BG220" s="49">
        <v>0</v>
      </c>
      <c r="BH220" s="48">
        <v>0</v>
      </c>
      <c r="BI220" s="49">
        <v>0</v>
      </c>
      <c r="BJ220" s="48">
        <v>0</v>
      </c>
      <c r="BK220" s="49">
        <v>0</v>
      </c>
      <c r="BL220" s="48">
        <v>0</v>
      </c>
    </row>
    <row r="221" spans="1:64" ht="15">
      <c r="A221" s="64" t="s">
        <v>402</v>
      </c>
      <c r="B221" s="64" t="s">
        <v>432</v>
      </c>
      <c r="C221" s="65"/>
      <c r="D221" s="66"/>
      <c r="E221" s="67"/>
      <c r="F221" s="68"/>
      <c r="G221" s="65"/>
      <c r="H221" s="69"/>
      <c r="I221" s="70"/>
      <c r="J221" s="70"/>
      <c r="K221" s="34" t="s">
        <v>65</v>
      </c>
      <c r="L221" s="77">
        <v>322</v>
      </c>
      <c r="M221" s="77"/>
      <c r="N221" s="72"/>
      <c r="O221" s="79" t="s">
        <v>591</v>
      </c>
      <c r="P221" s="81">
        <v>43754.64355324074</v>
      </c>
      <c r="Q221" s="79" t="s">
        <v>781</v>
      </c>
      <c r="R221" s="79"/>
      <c r="S221" s="79"/>
      <c r="T221" s="79" t="s">
        <v>977</v>
      </c>
      <c r="U221" s="79"/>
      <c r="V221" s="82" t="s">
        <v>1205</v>
      </c>
      <c r="W221" s="81">
        <v>43754.64355324074</v>
      </c>
      <c r="X221" s="82" t="s">
        <v>1451</v>
      </c>
      <c r="Y221" s="79"/>
      <c r="Z221" s="79"/>
      <c r="AA221" s="85" t="s">
        <v>1767</v>
      </c>
      <c r="AB221" s="79"/>
      <c r="AC221" s="79" t="b">
        <v>0</v>
      </c>
      <c r="AD221" s="79">
        <v>0</v>
      </c>
      <c r="AE221" s="85" t="s">
        <v>1939</v>
      </c>
      <c r="AF221" s="79" t="b">
        <v>0</v>
      </c>
      <c r="AG221" s="79" t="s">
        <v>2020</v>
      </c>
      <c r="AH221" s="79"/>
      <c r="AI221" s="85" t="s">
        <v>1939</v>
      </c>
      <c r="AJ221" s="79" t="b">
        <v>0</v>
      </c>
      <c r="AK221" s="79">
        <v>1</v>
      </c>
      <c r="AL221" s="85" t="s">
        <v>1852</v>
      </c>
      <c r="AM221" s="79" t="s">
        <v>2035</v>
      </c>
      <c r="AN221" s="79" t="b">
        <v>0</v>
      </c>
      <c r="AO221" s="85" t="s">
        <v>1852</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5</v>
      </c>
      <c r="BC221" s="78" t="str">
        <f>REPLACE(INDEX(GroupVertices[Group],MATCH(Edges25[[#This Row],[Vertex 2]],GroupVertices[Vertex],0)),1,1,"")</f>
        <v>5</v>
      </c>
      <c r="BD221" s="48">
        <v>1</v>
      </c>
      <c r="BE221" s="49">
        <v>3.8461538461538463</v>
      </c>
      <c r="BF221" s="48">
        <v>1</v>
      </c>
      <c r="BG221" s="49">
        <v>3.8461538461538463</v>
      </c>
      <c r="BH221" s="48">
        <v>0</v>
      </c>
      <c r="BI221" s="49">
        <v>0</v>
      </c>
      <c r="BJ221" s="48">
        <v>24</v>
      </c>
      <c r="BK221" s="49">
        <v>92.3076923076923</v>
      </c>
      <c r="BL221" s="48">
        <v>26</v>
      </c>
    </row>
    <row r="222" spans="1:64" ht="15">
      <c r="A222" s="64" t="s">
        <v>402</v>
      </c>
      <c r="B222" s="64" t="s">
        <v>402</v>
      </c>
      <c r="C222" s="65"/>
      <c r="D222" s="66"/>
      <c r="E222" s="67"/>
      <c r="F222" s="68"/>
      <c r="G222" s="65"/>
      <c r="H222" s="69"/>
      <c r="I222" s="70"/>
      <c r="J222" s="70"/>
      <c r="K222" s="34" t="s">
        <v>65</v>
      </c>
      <c r="L222" s="77">
        <v>323</v>
      </c>
      <c r="M222" s="77"/>
      <c r="N222" s="72"/>
      <c r="O222" s="79" t="s">
        <v>176</v>
      </c>
      <c r="P222" s="81">
        <v>43754.643912037034</v>
      </c>
      <c r="Q222" s="79" t="s">
        <v>782</v>
      </c>
      <c r="R222" s="82" t="s">
        <v>902</v>
      </c>
      <c r="S222" s="79" t="s">
        <v>928</v>
      </c>
      <c r="T222" s="79"/>
      <c r="U222" s="79"/>
      <c r="V222" s="82" t="s">
        <v>1205</v>
      </c>
      <c r="W222" s="81">
        <v>43754.643912037034</v>
      </c>
      <c r="X222" s="82" t="s">
        <v>1452</v>
      </c>
      <c r="Y222" s="79"/>
      <c r="Z222" s="79"/>
      <c r="AA222" s="85" t="s">
        <v>1768</v>
      </c>
      <c r="AB222" s="79"/>
      <c r="AC222" s="79" t="b">
        <v>0</v>
      </c>
      <c r="AD222" s="79">
        <v>0</v>
      </c>
      <c r="AE222" s="85" t="s">
        <v>1939</v>
      </c>
      <c r="AF222" s="79" t="b">
        <v>0</v>
      </c>
      <c r="AG222" s="79" t="s">
        <v>2020</v>
      </c>
      <c r="AH222" s="79"/>
      <c r="AI222" s="85" t="s">
        <v>1939</v>
      </c>
      <c r="AJ222" s="79" t="b">
        <v>0</v>
      </c>
      <c r="AK222" s="79">
        <v>0</v>
      </c>
      <c r="AL222" s="85" t="s">
        <v>1939</v>
      </c>
      <c r="AM222" s="79" t="s">
        <v>2041</v>
      </c>
      <c r="AN222" s="79" t="b">
        <v>0</v>
      </c>
      <c r="AO222" s="85" t="s">
        <v>1768</v>
      </c>
      <c r="AP222" s="79" t="s">
        <v>176</v>
      </c>
      <c r="AQ222" s="79">
        <v>0</v>
      </c>
      <c r="AR222" s="79">
        <v>0</v>
      </c>
      <c r="AS222" s="79"/>
      <c r="AT222" s="79"/>
      <c r="AU222" s="79"/>
      <c r="AV222" s="79"/>
      <c r="AW222" s="79"/>
      <c r="AX222" s="79"/>
      <c r="AY222" s="79"/>
      <c r="AZ222" s="79"/>
      <c r="BA222">
        <v>3</v>
      </c>
      <c r="BB222" s="78" t="str">
        <f>REPLACE(INDEX(GroupVertices[Group],MATCH(Edges25[[#This Row],[Vertex 1]],GroupVertices[Vertex],0)),1,1,"")</f>
        <v>5</v>
      </c>
      <c r="BC222" s="78" t="str">
        <f>REPLACE(INDEX(GroupVertices[Group],MATCH(Edges25[[#This Row],[Vertex 2]],GroupVertices[Vertex],0)),1,1,"")</f>
        <v>5</v>
      </c>
      <c r="BD222" s="48">
        <v>1</v>
      </c>
      <c r="BE222" s="49">
        <v>11.11111111111111</v>
      </c>
      <c r="BF222" s="48">
        <v>0</v>
      </c>
      <c r="BG222" s="49">
        <v>0</v>
      </c>
      <c r="BH222" s="48">
        <v>0</v>
      </c>
      <c r="BI222" s="49">
        <v>0</v>
      </c>
      <c r="BJ222" s="48">
        <v>8</v>
      </c>
      <c r="BK222" s="49">
        <v>88.88888888888889</v>
      </c>
      <c r="BL222" s="48">
        <v>9</v>
      </c>
    </row>
    <row r="223" spans="1:64" ht="15">
      <c r="A223" s="64" t="s">
        <v>403</v>
      </c>
      <c r="B223" s="64" t="s">
        <v>403</v>
      </c>
      <c r="C223" s="65"/>
      <c r="D223" s="66"/>
      <c r="E223" s="67"/>
      <c r="F223" s="68"/>
      <c r="G223" s="65"/>
      <c r="H223" s="69"/>
      <c r="I223" s="70"/>
      <c r="J223" s="70"/>
      <c r="K223" s="34" t="s">
        <v>65</v>
      </c>
      <c r="L223" s="77">
        <v>324</v>
      </c>
      <c r="M223" s="77"/>
      <c r="N223" s="72"/>
      <c r="O223" s="79" t="s">
        <v>176</v>
      </c>
      <c r="P223" s="81">
        <v>43754.65951388889</v>
      </c>
      <c r="Q223" s="79" t="s">
        <v>783</v>
      </c>
      <c r="R223" s="79"/>
      <c r="S223" s="79"/>
      <c r="T223" s="79" t="s">
        <v>978</v>
      </c>
      <c r="U223" s="82" t="s">
        <v>1006</v>
      </c>
      <c r="V223" s="82" t="s">
        <v>1006</v>
      </c>
      <c r="W223" s="81">
        <v>43754.65951388889</v>
      </c>
      <c r="X223" s="82" t="s">
        <v>1453</v>
      </c>
      <c r="Y223" s="79"/>
      <c r="Z223" s="79"/>
      <c r="AA223" s="85" t="s">
        <v>1769</v>
      </c>
      <c r="AB223" s="79"/>
      <c r="AC223" s="79" t="b">
        <v>0</v>
      </c>
      <c r="AD223" s="79">
        <v>0</v>
      </c>
      <c r="AE223" s="85" t="s">
        <v>1939</v>
      </c>
      <c r="AF223" s="79" t="b">
        <v>0</v>
      </c>
      <c r="AG223" s="79" t="s">
        <v>2020</v>
      </c>
      <c r="AH223" s="79"/>
      <c r="AI223" s="85" t="s">
        <v>1939</v>
      </c>
      <c r="AJ223" s="79" t="b">
        <v>0</v>
      </c>
      <c r="AK223" s="79">
        <v>0</v>
      </c>
      <c r="AL223" s="85" t="s">
        <v>1939</v>
      </c>
      <c r="AM223" s="79" t="s">
        <v>2035</v>
      </c>
      <c r="AN223" s="79" t="b">
        <v>0</v>
      </c>
      <c r="AO223" s="85" t="s">
        <v>1769</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1</v>
      </c>
      <c r="BE223" s="49">
        <v>2.857142857142857</v>
      </c>
      <c r="BF223" s="48">
        <v>0</v>
      </c>
      <c r="BG223" s="49">
        <v>0</v>
      </c>
      <c r="BH223" s="48">
        <v>0</v>
      </c>
      <c r="BI223" s="49">
        <v>0</v>
      </c>
      <c r="BJ223" s="48">
        <v>34</v>
      </c>
      <c r="BK223" s="49">
        <v>97.14285714285714</v>
      </c>
      <c r="BL223" s="48">
        <v>35</v>
      </c>
    </row>
    <row r="224" spans="1:64" ht="15">
      <c r="A224" s="64" t="s">
        <v>404</v>
      </c>
      <c r="B224" s="64" t="s">
        <v>557</v>
      </c>
      <c r="C224" s="65"/>
      <c r="D224" s="66"/>
      <c r="E224" s="67"/>
      <c r="F224" s="68"/>
      <c r="G224" s="65"/>
      <c r="H224" s="69"/>
      <c r="I224" s="70"/>
      <c r="J224" s="70"/>
      <c r="K224" s="34" t="s">
        <v>65</v>
      </c>
      <c r="L224" s="77">
        <v>325</v>
      </c>
      <c r="M224" s="77"/>
      <c r="N224" s="72"/>
      <c r="O224" s="79" t="s">
        <v>592</v>
      </c>
      <c r="P224" s="81">
        <v>43754.72310185185</v>
      </c>
      <c r="Q224" s="79" t="s">
        <v>784</v>
      </c>
      <c r="R224" s="79"/>
      <c r="S224" s="79"/>
      <c r="T224" s="79"/>
      <c r="U224" s="79"/>
      <c r="V224" s="82" t="s">
        <v>1206</v>
      </c>
      <c r="W224" s="81">
        <v>43754.72310185185</v>
      </c>
      <c r="X224" s="82" t="s">
        <v>1454</v>
      </c>
      <c r="Y224" s="79"/>
      <c r="Z224" s="79"/>
      <c r="AA224" s="85" t="s">
        <v>1770</v>
      </c>
      <c r="AB224" s="85" t="s">
        <v>1925</v>
      </c>
      <c r="AC224" s="79" t="b">
        <v>0</v>
      </c>
      <c r="AD224" s="79">
        <v>0</v>
      </c>
      <c r="AE224" s="85" t="s">
        <v>2004</v>
      </c>
      <c r="AF224" s="79" t="b">
        <v>0</v>
      </c>
      <c r="AG224" s="79" t="s">
        <v>2020</v>
      </c>
      <c r="AH224" s="79"/>
      <c r="AI224" s="85" t="s">
        <v>1939</v>
      </c>
      <c r="AJ224" s="79" t="b">
        <v>0</v>
      </c>
      <c r="AK224" s="79">
        <v>0</v>
      </c>
      <c r="AL224" s="85" t="s">
        <v>1939</v>
      </c>
      <c r="AM224" s="79" t="s">
        <v>2037</v>
      </c>
      <c r="AN224" s="79" t="b">
        <v>0</v>
      </c>
      <c r="AO224" s="85" t="s">
        <v>1925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46</v>
      </c>
      <c r="BC224" s="78" t="str">
        <f>REPLACE(INDEX(GroupVertices[Group],MATCH(Edges25[[#This Row],[Vertex 2]],GroupVertices[Vertex],0)),1,1,"")</f>
        <v>46</v>
      </c>
      <c r="BD224" s="48">
        <v>0</v>
      </c>
      <c r="BE224" s="49">
        <v>0</v>
      </c>
      <c r="BF224" s="48">
        <v>0</v>
      </c>
      <c r="BG224" s="49">
        <v>0</v>
      </c>
      <c r="BH224" s="48">
        <v>0</v>
      </c>
      <c r="BI224" s="49">
        <v>0</v>
      </c>
      <c r="BJ224" s="48">
        <v>12</v>
      </c>
      <c r="BK224" s="49">
        <v>100</v>
      </c>
      <c r="BL224" s="48">
        <v>12</v>
      </c>
    </row>
    <row r="225" spans="1:64" ht="15">
      <c r="A225" s="64" t="s">
        <v>405</v>
      </c>
      <c r="B225" s="64" t="s">
        <v>405</v>
      </c>
      <c r="C225" s="65"/>
      <c r="D225" s="66"/>
      <c r="E225" s="67"/>
      <c r="F225" s="68"/>
      <c r="G225" s="65"/>
      <c r="H225" s="69"/>
      <c r="I225" s="70"/>
      <c r="J225" s="70"/>
      <c r="K225" s="34" t="s">
        <v>65</v>
      </c>
      <c r="L225" s="77">
        <v>326</v>
      </c>
      <c r="M225" s="77"/>
      <c r="N225" s="72"/>
      <c r="O225" s="79" t="s">
        <v>176</v>
      </c>
      <c r="P225" s="81">
        <v>43753.96052083333</v>
      </c>
      <c r="Q225" s="79" t="s">
        <v>785</v>
      </c>
      <c r="R225" s="79"/>
      <c r="S225" s="79"/>
      <c r="T225" s="79"/>
      <c r="U225" s="79"/>
      <c r="V225" s="82" t="s">
        <v>1207</v>
      </c>
      <c r="W225" s="81">
        <v>43753.96052083333</v>
      </c>
      <c r="X225" s="82" t="s">
        <v>1455</v>
      </c>
      <c r="Y225" s="79"/>
      <c r="Z225" s="79"/>
      <c r="AA225" s="85" t="s">
        <v>1771</v>
      </c>
      <c r="AB225" s="79"/>
      <c r="AC225" s="79" t="b">
        <v>0</v>
      </c>
      <c r="AD225" s="79">
        <v>15</v>
      </c>
      <c r="AE225" s="85" t="s">
        <v>1939</v>
      </c>
      <c r="AF225" s="79" t="b">
        <v>0</v>
      </c>
      <c r="AG225" s="79" t="s">
        <v>2020</v>
      </c>
      <c r="AH225" s="79"/>
      <c r="AI225" s="85" t="s">
        <v>1939</v>
      </c>
      <c r="AJ225" s="79" t="b">
        <v>0</v>
      </c>
      <c r="AK225" s="79">
        <v>2</v>
      </c>
      <c r="AL225" s="85" t="s">
        <v>1939</v>
      </c>
      <c r="AM225" s="79" t="s">
        <v>2035</v>
      </c>
      <c r="AN225" s="79" t="b">
        <v>0</v>
      </c>
      <c r="AO225" s="85" t="s">
        <v>1771</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11</v>
      </c>
      <c r="BC225" s="78" t="str">
        <f>REPLACE(INDEX(GroupVertices[Group],MATCH(Edges25[[#This Row],[Vertex 2]],GroupVertices[Vertex],0)),1,1,"")</f>
        <v>11</v>
      </c>
      <c r="BD225" s="48">
        <v>0</v>
      </c>
      <c r="BE225" s="49">
        <v>0</v>
      </c>
      <c r="BF225" s="48">
        <v>1</v>
      </c>
      <c r="BG225" s="49">
        <v>4.166666666666667</v>
      </c>
      <c r="BH225" s="48">
        <v>0</v>
      </c>
      <c r="BI225" s="49">
        <v>0</v>
      </c>
      <c r="BJ225" s="48">
        <v>23</v>
      </c>
      <c r="BK225" s="49">
        <v>95.83333333333333</v>
      </c>
      <c r="BL225" s="48">
        <v>24</v>
      </c>
    </row>
    <row r="226" spans="1:64" ht="15">
      <c r="A226" s="64" t="s">
        <v>405</v>
      </c>
      <c r="B226" s="64" t="s">
        <v>405</v>
      </c>
      <c r="C226" s="65"/>
      <c r="D226" s="66"/>
      <c r="E226" s="67"/>
      <c r="F226" s="68"/>
      <c r="G226" s="65"/>
      <c r="H226" s="69"/>
      <c r="I226" s="70"/>
      <c r="J226" s="70"/>
      <c r="K226" s="34" t="s">
        <v>65</v>
      </c>
      <c r="L226" s="77">
        <v>327</v>
      </c>
      <c r="M226" s="77"/>
      <c r="N226" s="72"/>
      <c r="O226" s="79" t="s">
        <v>176</v>
      </c>
      <c r="P226" s="81">
        <v>43754.73789351852</v>
      </c>
      <c r="Q226" s="79" t="s">
        <v>759</v>
      </c>
      <c r="R226" s="79"/>
      <c r="S226" s="79"/>
      <c r="T226" s="79"/>
      <c r="U226" s="79"/>
      <c r="V226" s="82" t="s">
        <v>1207</v>
      </c>
      <c r="W226" s="81">
        <v>43754.73789351852</v>
      </c>
      <c r="X226" s="82" t="s">
        <v>1456</v>
      </c>
      <c r="Y226" s="79"/>
      <c r="Z226" s="79"/>
      <c r="AA226" s="85" t="s">
        <v>1772</v>
      </c>
      <c r="AB226" s="79"/>
      <c r="AC226" s="79" t="b">
        <v>0</v>
      </c>
      <c r="AD226" s="79">
        <v>0</v>
      </c>
      <c r="AE226" s="85" t="s">
        <v>1939</v>
      </c>
      <c r="AF226" s="79" t="b">
        <v>0</v>
      </c>
      <c r="AG226" s="79" t="s">
        <v>2020</v>
      </c>
      <c r="AH226" s="79"/>
      <c r="AI226" s="85" t="s">
        <v>1939</v>
      </c>
      <c r="AJ226" s="79" t="b">
        <v>0</v>
      </c>
      <c r="AK226" s="79">
        <v>3</v>
      </c>
      <c r="AL226" s="85" t="s">
        <v>1771</v>
      </c>
      <c r="AM226" s="79" t="s">
        <v>2035</v>
      </c>
      <c r="AN226" s="79" t="b">
        <v>0</v>
      </c>
      <c r="AO226" s="85" t="s">
        <v>1771</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11</v>
      </c>
      <c r="BC226" s="78" t="str">
        <f>REPLACE(INDEX(GroupVertices[Group],MATCH(Edges25[[#This Row],[Vertex 2]],GroupVertices[Vertex],0)),1,1,"")</f>
        <v>11</v>
      </c>
      <c r="BD226" s="48">
        <v>0</v>
      </c>
      <c r="BE226" s="49">
        <v>0</v>
      </c>
      <c r="BF226" s="48">
        <v>1</v>
      </c>
      <c r="BG226" s="49">
        <v>3.8461538461538463</v>
      </c>
      <c r="BH226" s="48">
        <v>0</v>
      </c>
      <c r="BI226" s="49">
        <v>0</v>
      </c>
      <c r="BJ226" s="48">
        <v>25</v>
      </c>
      <c r="BK226" s="49">
        <v>96.15384615384616</v>
      </c>
      <c r="BL226" s="48">
        <v>26</v>
      </c>
    </row>
    <row r="227" spans="1:64" ht="15">
      <c r="A227" s="64" t="s">
        <v>406</v>
      </c>
      <c r="B227" s="64" t="s">
        <v>406</v>
      </c>
      <c r="C227" s="65"/>
      <c r="D227" s="66"/>
      <c r="E227" s="67"/>
      <c r="F227" s="68"/>
      <c r="G227" s="65"/>
      <c r="H227" s="69"/>
      <c r="I227" s="70"/>
      <c r="J227" s="70"/>
      <c r="K227" s="34" t="s">
        <v>65</v>
      </c>
      <c r="L227" s="77">
        <v>328</v>
      </c>
      <c r="M227" s="77"/>
      <c r="N227" s="72"/>
      <c r="O227" s="79" t="s">
        <v>176</v>
      </c>
      <c r="P227" s="81">
        <v>43754.805</v>
      </c>
      <c r="Q227" s="79" t="s">
        <v>786</v>
      </c>
      <c r="R227" s="79"/>
      <c r="S227" s="79"/>
      <c r="T227" s="79"/>
      <c r="U227" s="79"/>
      <c r="V227" s="82" t="s">
        <v>1208</v>
      </c>
      <c r="W227" s="81">
        <v>43754.805</v>
      </c>
      <c r="X227" s="82" t="s">
        <v>1457</v>
      </c>
      <c r="Y227" s="79"/>
      <c r="Z227" s="79"/>
      <c r="AA227" s="85" t="s">
        <v>1773</v>
      </c>
      <c r="AB227" s="79"/>
      <c r="AC227" s="79" t="b">
        <v>0</v>
      </c>
      <c r="AD227" s="79">
        <v>0</v>
      </c>
      <c r="AE227" s="85" t="s">
        <v>1939</v>
      </c>
      <c r="AF227" s="79" t="b">
        <v>0</v>
      </c>
      <c r="AG227" s="79" t="s">
        <v>2020</v>
      </c>
      <c r="AH227" s="79"/>
      <c r="AI227" s="85" t="s">
        <v>1939</v>
      </c>
      <c r="AJ227" s="79" t="b">
        <v>0</v>
      </c>
      <c r="AK227" s="79">
        <v>0</v>
      </c>
      <c r="AL227" s="85" t="s">
        <v>1939</v>
      </c>
      <c r="AM227" s="79" t="s">
        <v>2037</v>
      </c>
      <c r="AN227" s="79" t="b">
        <v>0</v>
      </c>
      <c r="AO227" s="85" t="s">
        <v>1773</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2</v>
      </c>
      <c r="BE227" s="49">
        <v>5.405405405405405</v>
      </c>
      <c r="BF227" s="48">
        <v>0</v>
      </c>
      <c r="BG227" s="49">
        <v>0</v>
      </c>
      <c r="BH227" s="48">
        <v>0</v>
      </c>
      <c r="BI227" s="49">
        <v>0</v>
      </c>
      <c r="BJ227" s="48">
        <v>35</v>
      </c>
      <c r="BK227" s="49">
        <v>94.5945945945946</v>
      </c>
      <c r="BL227" s="48">
        <v>37</v>
      </c>
    </row>
    <row r="228" spans="1:64" ht="15">
      <c r="A228" s="64" t="s">
        <v>407</v>
      </c>
      <c r="B228" s="64" t="s">
        <v>558</v>
      </c>
      <c r="C228" s="65"/>
      <c r="D228" s="66"/>
      <c r="E228" s="67"/>
      <c r="F228" s="68"/>
      <c r="G228" s="65"/>
      <c r="H228" s="69"/>
      <c r="I228" s="70"/>
      <c r="J228" s="70"/>
      <c r="K228" s="34" t="s">
        <v>65</v>
      </c>
      <c r="L228" s="77">
        <v>329</v>
      </c>
      <c r="M228" s="77"/>
      <c r="N228" s="72"/>
      <c r="O228" s="79" t="s">
        <v>592</v>
      </c>
      <c r="P228" s="81">
        <v>43754.80721064815</v>
      </c>
      <c r="Q228" s="79" t="s">
        <v>787</v>
      </c>
      <c r="R228" s="79"/>
      <c r="S228" s="79"/>
      <c r="T228" s="79"/>
      <c r="U228" s="79"/>
      <c r="V228" s="82" t="s">
        <v>1209</v>
      </c>
      <c r="W228" s="81">
        <v>43754.80721064815</v>
      </c>
      <c r="X228" s="82" t="s">
        <v>1458</v>
      </c>
      <c r="Y228" s="79"/>
      <c r="Z228" s="79"/>
      <c r="AA228" s="85" t="s">
        <v>1774</v>
      </c>
      <c r="AB228" s="85" t="s">
        <v>1926</v>
      </c>
      <c r="AC228" s="79" t="b">
        <v>0</v>
      </c>
      <c r="AD228" s="79">
        <v>0</v>
      </c>
      <c r="AE228" s="85" t="s">
        <v>2005</v>
      </c>
      <c r="AF228" s="79" t="b">
        <v>0</v>
      </c>
      <c r="AG228" s="79" t="s">
        <v>2028</v>
      </c>
      <c r="AH228" s="79"/>
      <c r="AI228" s="85" t="s">
        <v>1939</v>
      </c>
      <c r="AJ228" s="79" t="b">
        <v>0</v>
      </c>
      <c r="AK228" s="79">
        <v>0</v>
      </c>
      <c r="AL228" s="85" t="s">
        <v>1939</v>
      </c>
      <c r="AM228" s="79" t="s">
        <v>2035</v>
      </c>
      <c r="AN228" s="79" t="b">
        <v>0</v>
      </c>
      <c r="AO228" s="85" t="s">
        <v>1926</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45</v>
      </c>
      <c r="BC228" s="78" t="str">
        <f>REPLACE(INDEX(GroupVertices[Group],MATCH(Edges25[[#This Row],[Vertex 2]],GroupVertices[Vertex],0)),1,1,"")</f>
        <v>45</v>
      </c>
      <c r="BD228" s="48">
        <v>0</v>
      </c>
      <c r="BE228" s="49">
        <v>0</v>
      </c>
      <c r="BF228" s="48">
        <v>0</v>
      </c>
      <c r="BG228" s="49">
        <v>0</v>
      </c>
      <c r="BH228" s="48">
        <v>0</v>
      </c>
      <c r="BI228" s="49">
        <v>0</v>
      </c>
      <c r="BJ228" s="48">
        <v>4</v>
      </c>
      <c r="BK228" s="49">
        <v>100</v>
      </c>
      <c r="BL228" s="48">
        <v>4</v>
      </c>
    </row>
    <row r="229" spans="1:64" ht="15">
      <c r="A229" s="64" t="s">
        <v>408</v>
      </c>
      <c r="B229" s="64" t="s">
        <v>418</v>
      </c>
      <c r="C229" s="65"/>
      <c r="D229" s="66"/>
      <c r="E229" s="67"/>
      <c r="F229" s="68"/>
      <c r="G229" s="65"/>
      <c r="H229" s="69"/>
      <c r="I229" s="70"/>
      <c r="J229" s="70"/>
      <c r="K229" s="34" t="s">
        <v>65</v>
      </c>
      <c r="L229" s="77">
        <v>330</v>
      </c>
      <c r="M229" s="77"/>
      <c r="N229" s="72"/>
      <c r="O229" s="79" t="s">
        <v>591</v>
      </c>
      <c r="P229" s="81">
        <v>43742.74989583333</v>
      </c>
      <c r="Q229" s="79" t="s">
        <v>788</v>
      </c>
      <c r="R229" s="79"/>
      <c r="S229" s="79"/>
      <c r="T229" s="79"/>
      <c r="U229" s="82" t="s">
        <v>1007</v>
      </c>
      <c r="V229" s="82" t="s">
        <v>1007</v>
      </c>
      <c r="W229" s="81">
        <v>43742.74989583333</v>
      </c>
      <c r="X229" s="82" t="s">
        <v>1459</v>
      </c>
      <c r="Y229" s="79"/>
      <c r="Z229" s="79"/>
      <c r="AA229" s="85" t="s">
        <v>1775</v>
      </c>
      <c r="AB229" s="79"/>
      <c r="AC229" s="79" t="b">
        <v>0</v>
      </c>
      <c r="AD229" s="79">
        <v>1723</v>
      </c>
      <c r="AE229" s="85" t="s">
        <v>1939</v>
      </c>
      <c r="AF229" s="79" t="b">
        <v>0</v>
      </c>
      <c r="AG229" s="79" t="s">
        <v>2020</v>
      </c>
      <c r="AH229" s="79"/>
      <c r="AI229" s="85" t="s">
        <v>1939</v>
      </c>
      <c r="AJ229" s="79" t="b">
        <v>0</v>
      </c>
      <c r="AK229" s="79">
        <v>234</v>
      </c>
      <c r="AL229" s="85" t="s">
        <v>1939</v>
      </c>
      <c r="AM229" s="79" t="s">
        <v>2036</v>
      </c>
      <c r="AN229" s="79" t="b">
        <v>0</v>
      </c>
      <c r="AO229" s="85" t="s">
        <v>1775</v>
      </c>
      <c r="AP229" s="79" t="s">
        <v>2059</v>
      </c>
      <c r="AQ229" s="79">
        <v>0</v>
      </c>
      <c r="AR229" s="79">
        <v>0</v>
      </c>
      <c r="AS229" s="79"/>
      <c r="AT229" s="79"/>
      <c r="AU229" s="79"/>
      <c r="AV229" s="79"/>
      <c r="AW229" s="79"/>
      <c r="AX229" s="79"/>
      <c r="AY229" s="79"/>
      <c r="AZ229" s="79"/>
      <c r="BA229">
        <v>1</v>
      </c>
      <c r="BB229" s="78" t="str">
        <f>REPLACE(INDEX(GroupVertices[Group],MATCH(Edges25[[#This Row],[Vertex 1]],GroupVertices[Vertex],0)),1,1,"")</f>
        <v>4</v>
      </c>
      <c r="BC229" s="78" t="str">
        <f>REPLACE(INDEX(GroupVertices[Group],MATCH(Edges25[[#This Row],[Vertex 2]],GroupVertices[Vertex],0)),1,1,"")</f>
        <v>4</v>
      </c>
      <c r="BD229" s="48">
        <v>1</v>
      </c>
      <c r="BE229" s="49">
        <v>11.11111111111111</v>
      </c>
      <c r="BF229" s="48">
        <v>0</v>
      </c>
      <c r="BG229" s="49">
        <v>0</v>
      </c>
      <c r="BH229" s="48">
        <v>0</v>
      </c>
      <c r="BI229" s="49">
        <v>0</v>
      </c>
      <c r="BJ229" s="48">
        <v>8</v>
      </c>
      <c r="BK229" s="49">
        <v>88.88888888888889</v>
      </c>
      <c r="BL229" s="48">
        <v>9</v>
      </c>
    </row>
    <row r="230" spans="1:64" ht="15">
      <c r="A230" s="64" t="s">
        <v>409</v>
      </c>
      <c r="B230" s="64" t="s">
        <v>408</v>
      </c>
      <c r="C230" s="65"/>
      <c r="D230" s="66"/>
      <c r="E230" s="67"/>
      <c r="F230" s="68"/>
      <c r="G230" s="65"/>
      <c r="H230" s="69"/>
      <c r="I230" s="70"/>
      <c r="J230" s="70"/>
      <c r="K230" s="34" t="s">
        <v>65</v>
      </c>
      <c r="L230" s="77">
        <v>331</v>
      </c>
      <c r="M230" s="77"/>
      <c r="N230" s="72"/>
      <c r="O230" s="79" t="s">
        <v>591</v>
      </c>
      <c r="P230" s="81">
        <v>43743.26526620371</v>
      </c>
      <c r="Q230" s="79" t="s">
        <v>789</v>
      </c>
      <c r="R230" s="79"/>
      <c r="S230" s="79"/>
      <c r="T230" s="79"/>
      <c r="U230" s="82" t="s">
        <v>1007</v>
      </c>
      <c r="V230" s="82" t="s">
        <v>1007</v>
      </c>
      <c r="W230" s="81">
        <v>43743.26526620371</v>
      </c>
      <c r="X230" s="82" t="s">
        <v>1460</v>
      </c>
      <c r="Y230" s="79"/>
      <c r="Z230" s="79"/>
      <c r="AA230" s="85" t="s">
        <v>1776</v>
      </c>
      <c r="AB230" s="79"/>
      <c r="AC230" s="79" t="b">
        <v>0</v>
      </c>
      <c r="AD230" s="79">
        <v>0</v>
      </c>
      <c r="AE230" s="85" t="s">
        <v>1939</v>
      </c>
      <c r="AF230" s="79" t="b">
        <v>0</v>
      </c>
      <c r="AG230" s="79" t="s">
        <v>2020</v>
      </c>
      <c r="AH230" s="79"/>
      <c r="AI230" s="85" t="s">
        <v>1939</v>
      </c>
      <c r="AJ230" s="79" t="b">
        <v>0</v>
      </c>
      <c r="AK230" s="79">
        <v>234</v>
      </c>
      <c r="AL230" s="85" t="s">
        <v>1775</v>
      </c>
      <c r="AM230" s="79" t="s">
        <v>2037</v>
      </c>
      <c r="AN230" s="79" t="b">
        <v>0</v>
      </c>
      <c r="AO230" s="85" t="s">
        <v>1775</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4</v>
      </c>
      <c r="BC230" s="78" t="str">
        <f>REPLACE(INDEX(GroupVertices[Group],MATCH(Edges25[[#This Row],[Vertex 2]],GroupVertices[Vertex],0)),1,1,"")</f>
        <v>4</v>
      </c>
      <c r="BD230" s="48"/>
      <c r="BE230" s="49"/>
      <c r="BF230" s="48"/>
      <c r="BG230" s="49"/>
      <c r="BH230" s="48"/>
      <c r="BI230" s="49"/>
      <c r="BJ230" s="48"/>
      <c r="BK230" s="49"/>
      <c r="BL230" s="48"/>
    </row>
    <row r="231" spans="1:64" ht="15">
      <c r="A231" s="64" t="s">
        <v>410</v>
      </c>
      <c r="B231" s="64" t="s">
        <v>410</v>
      </c>
      <c r="C231" s="65"/>
      <c r="D231" s="66"/>
      <c r="E231" s="67"/>
      <c r="F231" s="68"/>
      <c r="G231" s="65"/>
      <c r="H231" s="69"/>
      <c r="I231" s="70"/>
      <c r="J231" s="70"/>
      <c r="K231" s="34" t="s">
        <v>65</v>
      </c>
      <c r="L231" s="77">
        <v>332</v>
      </c>
      <c r="M231" s="77"/>
      <c r="N231" s="72"/>
      <c r="O231" s="79" t="s">
        <v>176</v>
      </c>
      <c r="P231" s="81">
        <v>43751.76665509259</v>
      </c>
      <c r="Q231" s="79" t="s">
        <v>790</v>
      </c>
      <c r="R231" s="79"/>
      <c r="S231" s="79"/>
      <c r="T231" s="79"/>
      <c r="U231" s="79"/>
      <c r="V231" s="82" t="s">
        <v>1210</v>
      </c>
      <c r="W231" s="81">
        <v>43751.76665509259</v>
      </c>
      <c r="X231" s="82" t="s">
        <v>1461</v>
      </c>
      <c r="Y231" s="79"/>
      <c r="Z231" s="79"/>
      <c r="AA231" s="85" t="s">
        <v>1777</v>
      </c>
      <c r="AB231" s="79"/>
      <c r="AC231" s="79" t="b">
        <v>0</v>
      </c>
      <c r="AD231" s="79">
        <v>11391</v>
      </c>
      <c r="AE231" s="85" t="s">
        <v>1939</v>
      </c>
      <c r="AF231" s="79" t="b">
        <v>0</v>
      </c>
      <c r="AG231" s="79" t="s">
        <v>2020</v>
      </c>
      <c r="AH231" s="79"/>
      <c r="AI231" s="85" t="s">
        <v>1939</v>
      </c>
      <c r="AJ231" s="79" t="b">
        <v>0</v>
      </c>
      <c r="AK231" s="79">
        <v>6055</v>
      </c>
      <c r="AL231" s="85" t="s">
        <v>1939</v>
      </c>
      <c r="AM231" s="79" t="s">
        <v>2035</v>
      </c>
      <c r="AN231" s="79" t="b">
        <v>0</v>
      </c>
      <c r="AO231" s="85" t="s">
        <v>1777</v>
      </c>
      <c r="AP231" s="79" t="s">
        <v>2059</v>
      </c>
      <c r="AQ231" s="79">
        <v>0</v>
      </c>
      <c r="AR231" s="79">
        <v>0</v>
      </c>
      <c r="AS231" s="79"/>
      <c r="AT231" s="79"/>
      <c r="AU231" s="79"/>
      <c r="AV231" s="79"/>
      <c r="AW231" s="79"/>
      <c r="AX231" s="79"/>
      <c r="AY231" s="79"/>
      <c r="AZ231" s="79"/>
      <c r="BA231">
        <v>1</v>
      </c>
      <c r="BB231" s="78" t="str">
        <f>REPLACE(INDEX(GroupVertices[Group],MATCH(Edges25[[#This Row],[Vertex 1]],GroupVertices[Vertex],0)),1,1,"")</f>
        <v>4</v>
      </c>
      <c r="BC231" s="78" t="str">
        <f>REPLACE(INDEX(GroupVertices[Group],MATCH(Edges25[[#This Row],[Vertex 2]],GroupVertices[Vertex],0)),1,1,"")</f>
        <v>4</v>
      </c>
      <c r="BD231" s="48">
        <v>1</v>
      </c>
      <c r="BE231" s="49">
        <v>7.142857142857143</v>
      </c>
      <c r="BF231" s="48">
        <v>0</v>
      </c>
      <c r="BG231" s="49">
        <v>0</v>
      </c>
      <c r="BH231" s="48">
        <v>0</v>
      </c>
      <c r="BI231" s="49">
        <v>0</v>
      </c>
      <c r="BJ231" s="48">
        <v>13</v>
      </c>
      <c r="BK231" s="49">
        <v>92.85714285714286</v>
      </c>
      <c r="BL231" s="48">
        <v>14</v>
      </c>
    </row>
    <row r="232" spans="1:64" ht="15">
      <c r="A232" s="64" t="s">
        <v>409</v>
      </c>
      <c r="B232" s="64" t="s">
        <v>410</v>
      </c>
      <c r="C232" s="65"/>
      <c r="D232" s="66"/>
      <c r="E232" s="67"/>
      <c r="F232" s="68"/>
      <c r="G232" s="65"/>
      <c r="H232" s="69"/>
      <c r="I232" s="70"/>
      <c r="J232" s="70"/>
      <c r="K232" s="34" t="s">
        <v>65</v>
      </c>
      <c r="L232" s="77">
        <v>333</v>
      </c>
      <c r="M232" s="77"/>
      <c r="N232" s="72"/>
      <c r="O232" s="79" t="s">
        <v>591</v>
      </c>
      <c r="P232" s="81">
        <v>43751.767488425925</v>
      </c>
      <c r="Q232" s="79" t="s">
        <v>791</v>
      </c>
      <c r="R232" s="79"/>
      <c r="S232" s="79"/>
      <c r="T232" s="79"/>
      <c r="U232" s="79"/>
      <c r="V232" s="82" t="s">
        <v>1211</v>
      </c>
      <c r="W232" s="81">
        <v>43751.767488425925</v>
      </c>
      <c r="X232" s="82" t="s">
        <v>1462</v>
      </c>
      <c r="Y232" s="79"/>
      <c r="Z232" s="79"/>
      <c r="AA232" s="85" t="s">
        <v>1778</v>
      </c>
      <c r="AB232" s="79"/>
      <c r="AC232" s="79" t="b">
        <v>0</v>
      </c>
      <c r="AD232" s="79">
        <v>0</v>
      </c>
      <c r="AE232" s="85" t="s">
        <v>1939</v>
      </c>
      <c r="AF232" s="79" t="b">
        <v>0</v>
      </c>
      <c r="AG232" s="79" t="s">
        <v>2020</v>
      </c>
      <c r="AH232" s="79"/>
      <c r="AI232" s="85" t="s">
        <v>1939</v>
      </c>
      <c r="AJ232" s="79" t="b">
        <v>0</v>
      </c>
      <c r="AK232" s="79">
        <v>6055</v>
      </c>
      <c r="AL232" s="85" t="s">
        <v>1777</v>
      </c>
      <c r="AM232" s="79" t="s">
        <v>2037</v>
      </c>
      <c r="AN232" s="79" t="b">
        <v>0</v>
      </c>
      <c r="AO232" s="85" t="s">
        <v>1777</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4</v>
      </c>
      <c r="BC232" s="78" t="str">
        <f>REPLACE(INDEX(GroupVertices[Group],MATCH(Edges25[[#This Row],[Vertex 2]],GroupVertices[Vertex],0)),1,1,"")</f>
        <v>4</v>
      </c>
      <c r="BD232" s="48">
        <v>1</v>
      </c>
      <c r="BE232" s="49">
        <v>6.25</v>
      </c>
      <c r="BF232" s="48">
        <v>0</v>
      </c>
      <c r="BG232" s="49">
        <v>0</v>
      </c>
      <c r="BH232" s="48">
        <v>0</v>
      </c>
      <c r="BI232" s="49">
        <v>0</v>
      </c>
      <c r="BJ232" s="48">
        <v>15</v>
      </c>
      <c r="BK232" s="49">
        <v>93.75</v>
      </c>
      <c r="BL232" s="48">
        <v>16</v>
      </c>
    </row>
    <row r="233" spans="1:64" ht="15">
      <c r="A233" s="64" t="s">
        <v>411</v>
      </c>
      <c r="B233" s="64" t="s">
        <v>411</v>
      </c>
      <c r="C233" s="65"/>
      <c r="D233" s="66"/>
      <c r="E233" s="67"/>
      <c r="F233" s="68"/>
      <c r="G233" s="65"/>
      <c r="H233" s="69"/>
      <c r="I233" s="70"/>
      <c r="J233" s="70"/>
      <c r="K233" s="34" t="s">
        <v>65</v>
      </c>
      <c r="L233" s="77">
        <v>334</v>
      </c>
      <c r="M233" s="77"/>
      <c r="N233" s="72"/>
      <c r="O233" s="79" t="s">
        <v>176</v>
      </c>
      <c r="P233" s="81">
        <v>43751.76526620371</v>
      </c>
      <c r="Q233" s="79" t="s">
        <v>792</v>
      </c>
      <c r="R233" s="79"/>
      <c r="S233" s="79"/>
      <c r="T233" s="79"/>
      <c r="U233" s="82" t="s">
        <v>1008</v>
      </c>
      <c r="V233" s="82" t="s">
        <v>1008</v>
      </c>
      <c r="W233" s="81">
        <v>43751.76526620371</v>
      </c>
      <c r="X233" s="82" t="s">
        <v>1463</v>
      </c>
      <c r="Y233" s="79"/>
      <c r="Z233" s="79"/>
      <c r="AA233" s="85" t="s">
        <v>1779</v>
      </c>
      <c r="AB233" s="79"/>
      <c r="AC233" s="79" t="b">
        <v>0</v>
      </c>
      <c r="AD233" s="79">
        <v>4503</v>
      </c>
      <c r="AE233" s="85" t="s">
        <v>1939</v>
      </c>
      <c r="AF233" s="79" t="b">
        <v>0</v>
      </c>
      <c r="AG233" s="79" t="s">
        <v>2020</v>
      </c>
      <c r="AH233" s="79"/>
      <c r="AI233" s="85" t="s">
        <v>1939</v>
      </c>
      <c r="AJ233" s="79" t="b">
        <v>0</v>
      </c>
      <c r="AK233" s="79">
        <v>406</v>
      </c>
      <c r="AL233" s="85" t="s">
        <v>1939</v>
      </c>
      <c r="AM233" s="79" t="s">
        <v>2035</v>
      </c>
      <c r="AN233" s="79" t="b">
        <v>0</v>
      </c>
      <c r="AO233" s="85" t="s">
        <v>1779</v>
      </c>
      <c r="AP233" s="79" t="s">
        <v>2059</v>
      </c>
      <c r="AQ233" s="79">
        <v>0</v>
      </c>
      <c r="AR233" s="79">
        <v>0</v>
      </c>
      <c r="AS233" s="79"/>
      <c r="AT233" s="79"/>
      <c r="AU233" s="79"/>
      <c r="AV233" s="79"/>
      <c r="AW233" s="79"/>
      <c r="AX233" s="79"/>
      <c r="AY233" s="79"/>
      <c r="AZ233" s="79"/>
      <c r="BA233">
        <v>1</v>
      </c>
      <c r="BB233" s="78" t="str">
        <f>REPLACE(INDEX(GroupVertices[Group],MATCH(Edges25[[#This Row],[Vertex 1]],GroupVertices[Vertex],0)),1,1,"")</f>
        <v>4</v>
      </c>
      <c r="BC233" s="78" t="str">
        <f>REPLACE(INDEX(GroupVertices[Group],MATCH(Edges25[[#This Row],[Vertex 2]],GroupVertices[Vertex],0)),1,1,"")</f>
        <v>4</v>
      </c>
      <c r="BD233" s="48">
        <v>0</v>
      </c>
      <c r="BE233" s="49">
        <v>0</v>
      </c>
      <c r="BF233" s="48">
        <v>0</v>
      </c>
      <c r="BG233" s="49">
        <v>0</v>
      </c>
      <c r="BH233" s="48">
        <v>0</v>
      </c>
      <c r="BI233" s="49">
        <v>0</v>
      </c>
      <c r="BJ233" s="48">
        <v>2</v>
      </c>
      <c r="BK233" s="49">
        <v>100</v>
      </c>
      <c r="BL233" s="48">
        <v>2</v>
      </c>
    </row>
    <row r="234" spans="1:64" ht="15">
      <c r="A234" s="64" t="s">
        <v>409</v>
      </c>
      <c r="B234" s="64" t="s">
        <v>411</v>
      </c>
      <c r="C234" s="65"/>
      <c r="D234" s="66"/>
      <c r="E234" s="67"/>
      <c r="F234" s="68"/>
      <c r="G234" s="65"/>
      <c r="H234" s="69"/>
      <c r="I234" s="70"/>
      <c r="J234" s="70"/>
      <c r="K234" s="34" t="s">
        <v>65</v>
      </c>
      <c r="L234" s="77">
        <v>335</v>
      </c>
      <c r="M234" s="77"/>
      <c r="N234" s="72"/>
      <c r="O234" s="79" t="s">
        <v>591</v>
      </c>
      <c r="P234" s="81">
        <v>43751.76804398148</v>
      </c>
      <c r="Q234" s="79" t="s">
        <v>793</v>
      </c>
      <c r="R234" s="79"/>
      <c r="S234" s="79"/>
      <c r="T234" s="79"/>
      <c r="U234" s="82" t="s">
        <v>1008</v>
      </c>
      <c r="V234" s="82" t="s">
        <v>1008</v>
      </c>
      <c r="W234" s="81">
        <v>43751.76804398148</v>
      </c>
      <c r="X234" s="82" t="s">
        <v>1464</v>
      </c>
      <c r="Y234" s="79"/>
      <c r="Z234" s="79"/>
      <c r="AA234" s="85" t="s">
        <v>1780</v>
      </c>
      <c r="AB234" s="79"/>
      <c r="AC234" s="79" t="b">
        <v>0</v>
      </c>
      <c r="AD234" s="79">
        <v>0</v>
      </c>
      <c r="AE234" s="85" t="s">
        <v>1939</v>
      </c>
      <c r="AF234" s="79" t="b">
        <v>0</v>
      </c>
      <c r="AG234" s="79" t="s">
        <v>2020</v>
      </c>
      <c r="AH234" s="79"/>
      <c r="AI234" s="85" t="s">
        <v>1939</v>
      </c>
      <c r="AJ234" s="79" t="b">
        <v>0</v>
      </c>
      <c r="AK234" s="79">
        <v>406</v>
      </c>
      <c r="AL234" s="85" t="s">
        <v>1779</v>
      </c>
      <c r="AM234" s="79" t="s">
        <v>2037</v>
      </c>
      <c r="AN234" s="79" t="b">
        <v>0</v>
      </c>
      <c r="AO234" s="85" t="s">
        <v>1779</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4</v>
      </c>
      <c r="BK234" s="49">
        <v>100</v>
      </c>
      <c r="BL234" s="48">
        <v>4</v>
      </c>
    </row>
    <row r="235" spans="1:64" ht="15">
      <c r="A235" s="64" t="s">
        <v>412</v>
      </c>
      <c r="B235" s="64" t="s">
        <v>412</v>
      </c>
      <c r="C235" s="65"/>
      <c r="D235" s="66"/>
      <c r="E235" s="67"/>
      <c r="F235" s="68"/>
      <c r="G235" s="65"/>
      <c r="H235" s="69"/>
      <c r="I235" s="70"/>
      <c r="J235" s="70"/>
      <c r="K235" s="34" t="s">
        <v>65</v>
      </c>
      <c r="L235" s="77">
        <v>336</v>
      </c>
      <c r="M235" s="77"/>
      <c r="N235" s="72"/>
      <c r="O235" s="79" t="s">
        <v>176</v>
      </c>
      <c r="P235" s="81">
        <v>43751.768055555556</v>
      </c>
      <c r="Q235" s="79" t="s">
        <v>794</v>
      </c>
      <c r="R235" s="79"/>
      <c r="S235" s="79"/>
      <c r="T235" s="79"/>
      <c r="U235" s="79"/>
      <c r="V235" s="82" t="s">
        <v>1212</v>
      </c>
      <c r="W235" s="81">
        <v>43751.768055555556</v>
      </c>
      <c r="X235" s="82" t="s">
        <v>1465</v>
      </c>
      <c r="Y235" s="79"/>
      <c r="Z235" s="79"/>
      <c r="AA235" s="85" t="s">
        <v>1781</v>
      </c>
      <c r="AB235" s="79"/>
      <c r="AC235" s="79" t="b">
        <v>0</v>
      </c>
      <c r="AD235" s="79">
        <v>4400</v>
      </c>
      <c r="AE235" s="85" t="s">
        <v>1939</v>
      </c>
      <c r="AF235" s="79" t="b">
        <v>0</v>
      </c>
      <c r="AG235" s="79" t="s">
        <v>2022</v>
      </c>
      <c r="AH235" s="79"/>
      <c r="AI235" s="85" t="s">
        <v>1939</v>
      </c>
      <c r="AJ235" s="79" t="b">
        <v>0</v>
      </c>
      <c r="AK235" s="79">
        <v>10704</v>
      </c>
      <c r="AL235" s="85" t="s">
        <v>1939</v>
      </c>
      <c r="AM235" s="79" t="s">
        <v>2035</v>
      </c>
      <c r="AN235" s="79" t="b">
        <v>0</v>
      </c>
      <c r="AO235" s="85" t="s">
        <v>1781</v>
      </c>
      <c r="AP235" s="79" t="s">
        <v>2059</v>
      </c>
      <c r="AQ235" s="79">
        <v>0</v>
      </c>
      <c r="AR235" s="79">
        <v>0</v>
      </c>
      <c r="AS235" s="79"/>
      <c r="AT235" s="79"/>
      <c r="AU235" s="79"/>
      <c r="AV235" s="79"/>
      <c r="AW235" s="79"/>
      <c r="AX235" s="79"/>
      <c r="AY235" s="79"/>
      <c r="AZ235" s="79"/>
      <c r="BA235">
        <v>1</v>
      </c>
      <c r="BB235" s="78" t="str">
        <f>REPLACE(INDEX(GroupVertices[Group],MATCH(Edges25[[#This Row],[Vertex 1]],GroupVertices[Vertex],0)),1,1,"")</f>
        <v>4</v>
      </c>
      <c r="BC235" s="78" t="str">
        <f>REPLACE(INDEX(GroupVertices[Group],MATCH(Edges25[[#This Row],[Vertex 2]],GroupVertices[Vertex],0)),1,1,"")</f>
        <v>4</v>
      </c>
      <c r="BD235" s="48">
        <v>0</v>
      </c>
      <c r="BE235" s="49">
        <v>0</v>
      </c>
      <c r="BF235" s="48">
        <v>0</v>
      </c>
      <c r="BG235" s="49">
        <v>0</v>
      </c>
      <c r="BH235" s="48">
        <v>0</v>
      </c>
      <c r="BI235" s="49">
        <v>0</v>
      </c>
      <c r="BJ235" s="48">
        <v>11</v>
      </c>
      <c r="BK235" s="49">
        <v>100</v>
      </c>
      <c r="BL235" s="48">
        <v>11</v>
      </c>
    </row>
    <row r="236" spans="1:64" ht="15">
      <c r="A236" s="64" t="s">
        <v>409</v>
      </c>
      <c r="B236" s="64" t="s">
        <v>412</v>
      </c>
      <c r="C236" s="65"/>
      <c r="D236" s="66"/>
      <c r="E236" s="67"/>
      <c r="F236" s="68"/>
      <c r="G236" s="65"/>
      <c r="H236" s="69"/>
      <c r="I236" s="70"/>
      <c r="J236" s="70"/>
      <c r="K236" s="34" t="s">
        <v>65</v>
      </c>
      <c r="L236" s="77">
        <v>337</v>
      </c>
      <c r="M236" s="77"/>
      <c r="N236" s="72"/>
      <c r="O236" s="79" t="s">
        <v>591</v>
      </c>
      <c r="P236" s="81">
        <v>43751.769733796296</v>
      </c>
      <c r="Q236" s="79" t="s">
        <v>795</v>
      </c>
      <c r="R236" s="79"/>
      <c r="S236" s="79"/>
      <c r="T236" s="79"/>
      <c r="U236" s="79"/>
      <c r="V236" s="82" t="s">
        <v>1211</v>
      </c>
      <c r="W236" s="81">
        <v>43751.769733796296</v>
      </c>
      <c r="X236" s="82" t="s">
        <v>1466</v>
      </c>
      <c r="Y236" s="79"/>
      <c r="Z236" s="79"/>
      <c r="AA236" s="85" t="s">
        <v>1782</v>
      </c>
      <c r="AB236" s="79"/>
      <c r="AC236" s="79" t="b">
        <v>0</v>
      </c>
      <c r="AD236" s="79">
        <v>0</v>
      </c>
      <c r="AE236" s="85" t="s">
        <v>1939</v>
      </c>
      <c r="AF236" s="79" t="b">
        <v>0</v>
      </c>
      <c r="AG236" s="79" t="s">
        <v>2022</v>
      </c>
      <c r="AH236" s="79"/>
      <c r="AI236" s="85" t="s">
        <v>1939</v>
      </c>
      <c r="AJ236" s="79" t="b">
        <v>0</v>
      </c>
      <c r="AK236" s="79">
        <v>10704</v>
      </c>
      <c r="AL236" s="85" t="s">
        <v>1781</v>
      </c>
      <c r="AM236" s="79" t="s">
        <v>2037</v>
      </c>
      <c r="AN236" s="79" t="b">
        <v>0</v>
      </c>
      <c r="AO236" s="85" t="s">
        <v>1781</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4</v>
      </c>
      <c r="BC236" s="78" t="str">
        <f>REPLACE(INDEX(GroupVertices[Group],MATCH(Edges25[[#This Row],[Vertex 2]],GroupVertices[Vertex],0)),1,1,"")</f>
        <v>4</v>
      </c>
      <c r="BD236" s="48">
        <v>0</v>
      </c>
      <c r="BE236" s="49">
        <v>0</v>
      </c>
      <c r="BF236" s="48">
        <v>0</v>
      </c>
      <c r="BG236" s="49">
        <v>0</v>
      </c>
      <c r="BH236" s="48">
        <v>0</v>
      </c>
      <c r="BI236" s="49">
        <v>0</v>
      </c>
      <c r="BJ236" s="48">
        <v>13</v>
      </c>
      <c r="BK236" s="49">
        <v>100</v>
      </c>
      <c r="BL236" s="48">
        <v>13</v>
      </c>
    </row>
    <row r="237" spans="1:64" ht="15">
      <c r="A237" s="64" t="s">
        <v>413</v>
      </c>
      <c r="B237" s="64" t="s">
        <v>413</v>
      </c>
      <c r="C237" s="65"/>
      <c r="D237" s="66"/>
      <c r="E237" s="67"/>
      <c r="F237" s="68"/>
      <c r="G237" s="65"/>
      <c r="H237" s="69"/>
      <c r="I237" s="70"/>
      <c r="J237" s="70"/>
      <c r="K237" s="34" t="s">
        <v>65</v>
      </c>
      <c r="L237" s="77">
        <v>338</v>
      </c>
      <c r="M237" s="77"/>
      <c r="N237" s="72"/>
      <c r="O237" s="79" t="s">
        <v>176</v>
      </c>
      <c r="P237" s="81">
        <v>43751.77048611111</v>
      </c>
      <c r="Q237" s="79" t="s">
        <v>796</v>
      </c>
      <c r="R237" s="79"/>
      <c r="S237" s="79"/>
      <c r="T237" s="79"/>
      <c r="U237" s="79"/>
      <c r="V237" s="82" t="s">
        <v>1213</v>
      </c>
      <c r="W237" s="81">
        <v>43751.77048611111</v>
      </c>
      <c r="X237" s="82" t="s">
        <v>1467</v>
      </c>
      <c r="Y237" s="79"/>
      <c r="Z237" s="79"/>
      <c r="AA237" s="85" t="s">
        <v>1783</v>
      </c>
      <c r="AB237" s="79"/>
      <c r="AC237" s="79" t="b">
        <v>0</v>
      </c>
      <c r="AD237" s="79">
        <v>2079</v>
      </c>
      <c r="AE237" s="85" t="s">
        <v>1939</v>
      </c>
      <c r="AF237" s="79" t="b">
        <v>0</v>
      </c>
      <c r="AG237" s="79" t="s">
        <v>2022</v>
      </c>
      <c r="AH237" s="79"/>
      <c r="AI237" s="85" t="s">
        <v>1939</v>
      </c>
      <c r="AJ237" s="79" t="b">
        <v>0</v>
      </c>
      <c r="AK237" s="79">
        <v>1050</v>
      </c>
      <c r="AL237" s="85" t="s">
        <v>1939</v>
      </c>
      <c r="AM237" s="79" t="s">
        <v>2037</v>
      </c>
      <c r="AN237" s="79" t="b">
        <v>0</v>
      </c>
      <c r="AO237" s="85" t="s">
        <v>1783</v>
      </c>
      <c r="AP237" s="79" t="s">
        <v>2059</v>
      </c>
      <c r="AQ237" s="79">
        <v>0</v>
      </c>
      <c r="AR237" s="79">
        <v>0</v>
      </c>
      <c r="AS237" s="79"/>
      <c r="AT237" s="79"/>
      <c r="AU237" s="79"/>
      <c r="AV237" s="79"/>
      <c r="AW237" s="79"/>
      <c r="AX237" s="79"/>
      <c r="AY237" s="79"/>
      <c r="AZ237" s="79"/>
      <c r="BA237">
        <v>1</v>
      </c>
      <c r="BB237" s="78" t="str">
        <f>REPLACE(INDEX(GroupVertices[Group],MATCH(Edges25[[#This Row],[Vertex 1]],GroupVertices[Vertex],0)),1,1,"")</f>
        <v>4</v>
      </c>
      <c r="BC237" s="78" t="str">
        <f>REPLACE(INDEX(GroupVertices[Group],MATCH(Edges25[[#This Row],[Vertex 2]],GroupVertices[Vertex],0)),1,1,"")</f>
        <v>4</v>
      </c>
      <c r="BD237" s="48">
        <v>0</v>
      </c>
      <c r="BE237" s="49">
        <v>0</v>
      </c>
      <c r="BF237" s="48">
        <v>0</v>
      </c>
      <c r="BG237" s="49">
        <v>0</v>
      </c>
      <c r="BH237" s="48">
        <v>0</v>
      </c>
      <c r="BI237" s="49">
        <v>0</v>
      </c>
      <c r="BJ237" s="48">
        <v>12</v>
      </c>
      <c r="BK237" s="49">
        <v>100</v>
      </c>
      <c r="BL237" s="48">
        <v>12</v>
      </c>
    </row>
    <row r="238" spans="1:64" ht="15">
      <c r="A238" s="64" t="s">
        <v>409</v>
      </c>
      <c r="B238" s="64" t="s">
        <v>413</v>
      </c>
      <c r="C238" s="65"/>
      <c r="D238" s="66"/>
      <c r="E238" s="67"/>
      <c r="F238" s="68"/>
      <c r="G238" s="65"/>
      <c r="H238" s="69"/>
      <c r="I238" s="70"/>
      <c r="J238" s="70"/>
      <c r="K238" s="34" t="s">
        <v>65</v>
      </c>
      <c r="L238" s="77">
        <v>339</v>
      </c>
      <c r="M238" s="77"/>
      <c r="N238" s="72"/>
      <c r="O238" s="79" t="s">
        <v>591</v>
      </c>
      <c r="P238" s="81">
        <v>43751.77087962963</v>
      </c>
      <c r="Q238" s="79" t="s">
        <v>797</v>
      </c>
      <c r="R238" s="79"/>
      <c r="S238" s="79"/>
      <c r="T238" s="79"/>
      <c r="U238" s="79"/>
      <c r="V238" s="82" t="s">
        <v>1211</v>
      </c>
      <c r="W238" s="81">
        <v>43751.77087962963</v>
      </c>
      <c r="X238" s="82" t="s">
        <v>1468</v>
      </c>
      <c r="Y238" s="79"/>
      <c r="Z238" s="79"/>
      <c r="AA238" s="85" t="s">
        <v>1784</v>
      </c>
      <c r="AB238" s="79"/>
      <c r="AC238" s="79" t="b">
        <v>0</v>
      </c>
      <c r="AD238" s="79">
        <v>0</v>
      </c>
      <c r="AE238" s="85" t="s">
        <v>1939</v>
      </c>
      <c r="AF238" s="79" t="b">
        <v>0</v>
      </c>
      <c r="AG238" s="79" t="s">
        <v>2022</v>
      </c>
      <c r="AH238" s="79"/>
      <c r="AI238" s="85" t="s">
        <v>1939</v>
      </c>
      <c r="AJ238" s="79" t="b">
        <v>0</v>
      </c>
      <c r="AK238" s="79">
        <v>1050</v>
      </c>
      <c r="AL238" s="85" t="s">
        <v>1783</v>
      </c>
      <c r="AM238" s="79" t="s">
        <v>2037</v>
      </c>
      <c r="AN238" s="79" t="b">
        <v>0</v>
      </c>
      <c r="AO238" s="85" t="s">
        <v>1783</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4</v>
      </c>
      <c r="BC238" s="78" t="str">
        <f>REPLACE(INDEX(GroupVertices[Group],MATCH(Edges25[[#This Row],[Vertex 2]],GroupVertices[Vertex],0)),1,1,"")</f>
        <v>4</v>
      </c>
      <c r="BD238" s="48">
        <v>0</v>
      </c>
      <c r="BE238" s="49">
        <v>0</v>
      </c>
      <c r="BF238" s="48">
        <v>0</v>
      </c>
      <c r="BG238" s="49">
        <v>0</v>
      </c>
      <c r="BH238" s="48">
        <v>0</v>
      </c>
      <c r="BI238" s="49">
        <v>0</v>
      </c>
      <c r="BJ238" s="48">
        <v>14</v>
      </c>
      <c r="BK238" s="49">
        <v>100</v>
      </c>
      <c r="BL238" s="48">
        <v>14</v>
      </c>
    </row>
    <row r="239" spans="1:64" ht="15">
      <c r="A239" s="64" t="s">
        <v>409</v>
      </c>
      <c r="B239" s="64" t="s">
        <v>413</v>
      </c>
      <c r="C239" s="65"/>
      <c r="D239" s="66"/>
      <c r="E239" s="67"/>
      <c r="F239" s="68"/>
      <c r="G239" s="65"/>
      <c r="H239" s="69"/>
      <c r="I239" s="70"/>
      <c r="J239" s="70"/>
      <c r="K239" s="34" t="s">
        <v>65</v>
      </c>
      <c r="L239" s="77">
        <v>340</v>
      </c>
      <c r="M239" s="77"/>
      <c r="N239" s="72"/>
      <c r="O239" s="79" t="s">
        <v>592</v>
      </c>
      <c r="P239" s="81">
        <v>43751.771261574075</v>
      </c>
      <c r="Q239" s="79" t="s">
        <v>798</v>
      </c>
      <c r="R239" s="79"/>
      <c r="S239" s="79"/>
      <c r="T239" s="79"/>
      <c r="U239" s="79"/>
      <c r="V239" s="82" t="s">
        <v>1211</v>
      </c>
      <c r="W239" s="81">
        <v>43751.771261574075</v>
      </c>
      <c r="X239" s="82" t="s">
        <v>1469</v>
      </c>
      <c r="Y239" s="79"/>
      <c r="Z239" s="79"/>
      <c r="AA239" s="85" t="s">
        <v>1785</v>
      </c>
      <c r="AB239" s="85" t="s">
        <v>1783</v>
      </c>
      <c r="AC239" s="79" t="b">
        <v>0</v>
      </c>
      <c r="AD239" s="79">
        <v>0</v>
      </c>
      <c r="AE239" s="85" t="s">
        <v>2006</v>
      </c>
      <c r="AF239" s="79" t="b">
        <v>0</v>
      </c>
      <c r="AG239" s="79" t="s">
        <v>2022</v>
      </c>
      <c r="AH239" s="79"/>
      <c r="AI239" s="85" t="s">
        <v>1939</v>
      </c>
      <c r="AJ239" s="79" t="b">
        <v>0</v>
      </c>
      <c r="AK239" s="79">
        <v>0</v>
      </c>
      <c r="AL239" s="85" t="s">
        <v>1939</v>
      </c>
      <c r="AM239" s="79" t="s">
        <v>2037</v>
      </c>
      <c r="AN239" s="79" t="b">
        <v>0</v>
      </c>
      <c r="AO239" s="85" t="s">
        <v>1783</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4</v>
      </c>
      <c r="BC239" s="78" t="str">
        <f>REPLACE(INDEX(GroupVertices[Group],MATCH(Edges25[[#This Row],[Vertex 2]],GroupVertices[Vertex],0)),1,1,"")</f>
        <v>4</v>
      </c>
      <c r="BD239" s="48">
        <v>1</v>
      </c>
      <c r="BE239" s="49">
        <v>12.5</v>
      </c>
      <c r="BF239" s="48">
        <v>0</v>
      </c>
      <c r="BG239" s="49">
        <v>0</v>
      </c>
      <c r="BH239" s="48">
        <v>0</v>
      </c>
      <c r="BI239" s="49">
        <v>0</v>
      </c>
      <c r="BJ239" s="48">
        <v>7</v>
      </c>
      <c r="BK239" s="49">
        <v>87.5</v>
      </c>
      <c r="BL239" s="48">
        <v>8</v>
      </c>
    </row>
    <row r="240" spans="1:64" ht="15">
      <c r="A240" s="64" t="s">
        <v>414</v>
      </c>
      <c r="B240" s="64" t="s">
        <v>559</v>
      </c>
      <c r="C240" s="65"/>
      <c r="D240" s="66"/>
      <c r="E240" s="67"/>
      <c r="F240" s="68"/>
      <c r="G240" s="65"/>
      <c r="H240" s="69"/>
      <c r="I240" s="70"/>
      <c r="J240" s="70"/>
      <c r="K240" s="34" t="s">
        <v>65</v>
      </c>
      <c r="L240" s="77">
        <v>341</v>
      </c>
      <c r="M240" s="77"/>
      <c r="N240" s="72"/>
      <c r="O240" s="79" t="s">
        <v>591</v>
      </c>
      <c r="P240" s="81">
        <v>43751.780590277776</v>
      </c>
      <c r="Q240" s="79" t="s">
        <v>799</v>
      </c>
      <c r="R240" s="79"/>
      <c r="S240" s="79"/>
      <c r="T240" s="79"/>
      <c r="U240" s="79"/>
      <c r="V240" s="82" t="s">
        <v>1214</v>
      </c>
      <c r="W240" s="81">
        <v>43751.780590277776</v>
      </c>
      <c r="X240" s="82" t="s">
        <v>1470</v>
      </c>
      <c r="Y240" s="79"/>
      <c r="Z240" s="79"/>
      <c r="AA240" s="85" t="s">
        <v>1786</v>
      </c>
      <c r="AB240" s="79"/>
      <c r="AC240" s="79" t="b">
        <v>0</v>
      </c>
      <c r="AD240" s="79">
        <v>1981</v>
      </c>
      <c r="AE240" s="85" t="s">
        <v>1939</v>
      </c>
      <c r="AF240" s="79" t="b">
        <v>0</v>
      </c>
      <c r="AG240" s="79" t="s">
        <v>2020</v>
      </c>
      <c r="AH240" s="79"/>
      <c r="AI240" s="85" t="s">
        <v>1939</v>
      </c>
      <c r="AJ240" s="79" t="b">
        <v>0</v>
      </c>
      <c r="AK240" s="79">
        <v>439</v>
      </c>
      <c r="AL240" s="85" t="s">
        <v>1939</v>
      </c>
      <c r="AM240" s="79" t="s">
        <v>2035</v>
      </c>
      <c r="AN240" s="79" t="b">
        <v>0</v>
      </c>
      <c r="AO240" s="85" t="s">
        <v>1786</v>
      </c>
      <c r="AP240" s="79" t="s">
        <v>2059</v>
      </c>
      <c r="AQ240" s="79">
        <v>0</v>
      </c>
      <c r="AR240" s="79">
        <v>0</v>
      </c>
      <c r="AS240" s="79"/>
      <c r="AT240" s="79"/>
      <c r="AU240" s="79"/>
      <c r="AV240" s="79"/>
      <c r="AW240" s="79"/>
      <c r="AX240" s="79"/>
      <c r="AY240" s="79"/>
      <c r="AZ240" s="79"/>
      <c r="BA240">
        <v>1</v>
      </c>
      <c r="BB240" s="78" t="str">
        <f>REPLACE(INDEX(GroupVertices[Group],MATCH(Edges25[[#This Row],[Vertex 1]],GroupVertices[Vertex],0)),1,1,"")</f>
        <v>4</v>
      </c>
      <c r="BC240" s="78" t="str">
        <f>REPLACE(INDEX(GroupVertices[Group],MATCH(Edges25[[#This Row],[Vertex 2]],GroupVertices[Vertex],0)),1,1,"")</f>
        <v>4</v>
      </c>
      <c r="BD240" s="48"/>
      <c r="BE240" s="49"/>
      <c r="BF240" s="48"/>
      <c r="BG240" s="49"/>
      <c r="BH240" s="48"/>
      <c r="BI240" s="49"/>
      <c r="BJ240" s="48"/>
      <c r="BK240" s="49"/>
      <c r="BL240" s="48"/>
    </row>
    <row r="241" spans="1:64" ht="15">
      <c r="A241" s="64" t="s">
        <v>409</v>
      </c>
      <c r="B241" s="64" t="s">
        <v>559</v>
      </c>
      <c r="C241" s="65"/>
      <c r="D241" s="66"/>
      <c r="E241" s="67"/>
      <c r="F241" s="68"/>
      <c r="G241" s="65"/>
      <c r="H241" s="69"/>
      <c r="I241" s="70"/>
      <c r="J241" s="70"/>
      <c r="K241" s="34" t="s">
        <v>65</v>
      </c>
      <c r="L241" s="77">
        <v>342</v>
      </c>
      <c r="M241" s="77"/>
      <c r="N241" s="72"/>
      <c r="O241" s="79" t="s">
        <v>591</v>
      </c>
      <c r="P241" s="81">
        <v>43751.78076388889</v>
      </c>
      <c r="Q241" s="79" t="s">
        <v>800</v>
      </c>
      <c r="R241" s="79"/>
      <c r="S241" s="79"/>
      <c r="T241" s="79"/>
      <c r="U241" s="79"/>
      <c r="V241" s="82" t="s">
        <v>1211</v>
      </c>
      <c r="W241" s="81">
        <v>43751.78076388889</v>
      </c>
      <c r="X241" s="82" t="s">
        <v>1471</v>
      </c>
      <c r="Y241" s="79"/>
      <c r="Z241" s="79"/>
      <c r="AA241" s="85" t="s">
        <v>1787</v>
      </c>
      <c r="AB241" s="79"/>
      <c r="AC241" s="79" t="b">
        <v>0</v>
      </c>
      <c r="AD241" s="79">
        <v>0</v>
      </c>
      <c r="AE241" s="85" t="s">
        <v>1939</v>
      </c>
      <c r="AF241" s="79" t="b">
        <v>0</v>
      </c>
      <c r="AG241" s="79" t="s">
        <v>2020</v>
      </c>
      <c r="AH241" s="79"/>
      <c r="AI241" s="85" t="s">
        <v>1939</v>
      </c>
      <c r="AJ241" s="79" t="b">
        <v>0</v>
      </c>
      <c r="AK241" s="79">
        <v>439</v>
      </c>
      <c r="AL241" s="85" t="s">
        <v>1786</v>
      </c>
      <c r="AM241" s="79" t="s">
        <v>2037</v>
      </c>
      <c r="AN241" s="79" t="b">
        <v>0</v>
      </c>
      <c r="AO241" s="85" t="s">
        <v>1786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4</v>
      </c>
      <c r="BC241" s="78" t="str">
        <f>REPLACE(INDEX(GroupVertices[Group],MATCH(Edges25[[#This Row],[Vertex 2]],GroupVertices[Vertex],0)),1,1,"")</f>
        <v>4</v>
      </c>
      <c r="BD241" s="48"/>
      <c r="BE241" s="49"/>
      <c r="BF241" s="48"/>
      <c r="BG241" s="49"/>
      <c r="BH241" s="48"/>
      <c r="BI241" s="49"/>
      <c r="BJ241" s="48"/>
      <c r="BK241" s="49"/>
      <c r="BL241" s="48"/>
    </row>
    <row r="242" spans="1:64" ht="15">
      <c r="A242" s="64" t="s">
        <v>414</v>
      </c>
      <c r="B242" s="64" t="s">
        <v>414</v>
      </c>
      <c r="C242" s="65"/>
      <c r="D242" s="66"/>
      <c r="E242" s="67"/>
      <c r="F242" s="68"/>
      <c r="G242" s="65"/>
      <c r="H242" s="69"/>
      <c r="I242" s="70"/>
      <c r="J242" s="70"/>
      <c r="K242" s="34" t="s">
        <v>65</v>
      </c>
      <c r="L242" s="77">
        <v>347</v>
      </c>
      <c r="M242" s="77"/>
      <c r="N242" s="72"/>
      <c r="O242" s="79" t="s">
        <v>176</v>
      </c>
      <c r="P242" s="81">
        <v>43751.76605324074</v>
      </c>
      <c r="Q242" s="79" t="s">
        <v>801</v>
      </c>
      <c r="R242" s="79"/>
      <c r="S242" s="79"/>
      <c r="T242" s="79"/>
      <c r="U242" s="79"/>
      <c r="V242" s="82" t="s">
        <v>1214</v>
      </c>
      <c r="W242" s="81">
        <v>43751.76605324074</v>
      </c>
      <c r="X242" s="82" t="s">
        <v>1472</v>
      </c>
      <c r="Y242" s="79"/>
      <c r="Z242" s="79"/>
      <c r="AA242" s="85" t="s">
        <v>1788</v>
      </c>
      <c r="AB242" s="79"/>
      <c r="AC242" s="79" t="b">
        <v>0</v>
      </c>
      <c r="AD242" s="79">
        <v>5696</v>
      </c>
      <c r="AE242" s="85" t="s">
        <v>1939</v>
      </c>
      <c r="AF242" s="79" t="b">
        <v>0</v>
      </c>
      <c r="AG242" s="79" t="s">
        <v>2020</v>
      </c>
      <c r="AH242" s="79"/>
      <c r="AI242" s="85" t="s">
        <v>1939</v>
      </c>
      <c r="AJ242" s="79" t="b">
        <v>0</v>
      </c>
      <c r="AK242" s="79">
        <v>2160</v>
      </c>
      <c r="AL242" s="85" t="s">
        <v>1939</v>
      </c>
      <c r="AM242" s="79" t="s">
        <v>2035</v>
      </c>
      <c r="AN242" s="79" t="b">
        <v>0</v>
      </c>
      <c r="AO242" s="85" t="s">
        <v>1788</v>
      </c>
      <c r="AP242" s="79" t="s">
        <v>2059</v>
      </c>
      <c r="AQ242" s="79">
        <v>0</v>
      </c>
      <c r="AR242" s="79">
        <v>0</v>
      </c>
      <c r="AS242" s="79"/>
      <c r="AT242" s="79"/>
      <c r="AU242" s="79"/>
      <c r="AV242" s="79"/>
      <c r="AW242" s="79"/>
      <c r="AX242" s="79"/>
      <c r="AY242" s="79"/>
      <c r="AZ242" s="79"/>
      <c r="BA242">
        <v>2</v>
      </c>
      <c r="BB242" s="78" t="str">
        <f>REPLACE(INDEX(GroupVertices[Group],MATCH(Edges25[[#This Row],[Vertex 1]],GroupVertices[Vertex],0)),1,1,"")</f>
        <v>4</v>
      </c>
      <c r="BC242" s="78" t="str">
        <f>REPLACE(INDEX(GroupVertices[Group],MATCH(Edges25[[#This Row],[Vertex 2]],GroupVertices[Vertex],0)),1,1,"")</f>
        <v>4</v>
      </c>
      <c r="BD242" s="48">
        <v>1</v>
      </c>
      <c r="BE242" s="49">
        <v>12.5</v>
      </c>
      <c r="BF242" s="48">
        <v>0</v>
      </c>
      <c r="BG242" s="49">
        <v>0</v>
      </c>
      <c r="BH242" s="48">
        <v>0</v>
      </c>
      <c r="BI242" s="49">
        <v>0</v>
      </c>
      <c r="BJ242" s="48">
        <v>7</v>
      </c>
      <c r="BK242" s="49">
        <v>87.5</v>
      </c>
      <c r="BL242" s="48">
        <v>8</v>
      </c>
    </row>
    <row r="243" spans="1:64" ht="15">
      <c r="A243" s="64" t="s">
        <v>414</v>
      </c>
      <c r="B243" s="64" t="s">
        <v>414</v>
      </c>
      <c r="C243" s="65"/>
      <c r="D243" s="66"/>
      <c r="E243" s="67"/>
      <c r="F243" s="68"/>
      <c r="G243" s="65"/>
      <c r="H243" s="69"/>
      <c r="I243" s="70"/>
      <c r="J243" s="70"/>
      <c r="K243" s="34" t="s">
        <v>65</v>
      </c>
      <c r="L243" s="77">
        <v>348</v>
      </c>
      <c r="M243" s="77"/>
      <c r="N243" s="72"/>
      <c r="O243" s="79" t="s">
        <v>176</v>
      </c>
      <c r="P243" s="81">
        <v>43751.76699074074</v>
      </c>
      <c r="Q243" s="79" t="s">
        <v>802</v>
      </c>
      <c r="R243" s="79"/>
      <c r="S243" s="79"/>
      <c r="T243" s="79"/>
      <c r="U243" s="79"/>
      <c r="V243" s="82" t="s">
        <v>1214</v>
      </c>
      <c r="W243" s="81">
        <v>43751.76699074074</v>
      </c>
      <c r="X243" s="82" t="s">
        <v>1473</v>
      </c>
      <c r="Y243" s="79"/>
      <c r="Z243" s="79"/>
      <c r="AA243" s="85" t="s">
        <v>1789</v>
      </c>
      <c r="AB243" s="79"/>
      <c r="AC243" s="79" t="b">
        <v>0</v>
      </c>
      <c r="AD243" s="79">
        <v>3265</v>
      </c>
      <c r="AE243" s="85" t="s">
        <v>1939</v>
      </c>
      <c r="AF243" s="79" t="b">
        <v>0</v>
      </c>
      <c r="AG243" s="79" t="s">
        <v>2020</v>
      </c>
      <c r="AH243" s="79"/>
      <c r="AI243" s="85" t="s">
        <v>1939</v>
      </c>
      <c r="AJ243" s="79" t="b">
        <v>0</v>
      </c>
      <c r="AK243" s="79">
        <v>205</v>
      </c>
      <c r="AL243" s="85" t="s">
        <v>1939</v>
      </c>
      <c r="AM243" s="79" t="s">
        <v>2035</v>
      </c>
      <c r="AN243" s="79" t="b">
        <v>0</v>
      </c>
      <c r="AO243" s="85" t="s">
        <v>1789</v>
      </c>
      <c r="AP243" s="79" t="s">
        <v>2059</v>
      </c>
      <c r="AQ243" s="79">
        <v>0</v>
      </c>
      <c r="AR243" s="79">
        <v>0</v>
      </c>
      <c r="AS243" s="79"/>
      <c r="AT243" s="79"/>
      <c r="AU243" s="79"/>
      <c r="AV243" s="79"/>
      <c r="AW243" s="79"/>
      <c r="AX243" s="79"/>
      <c r="AY243" s="79"/>
      <c r="AZ243" s="79"/>
      <c r="BA243">
        <v>2</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6</v>
      </c>
      <c r="BK243" s="49">
        <v>100</v>
      </c>
      <c r="BL243" s="48">
        <v>6</v>
      </c>
    </row>
    <row r="244" spans="1:64" ht="15">
      <c r="A244" s="64" t="s">
        <v>409</v>
      </c>
      <c r="B244" s="64" t="s">
        <v>414</v>
      </c>
      <c r="C244" s="65"/>
      <c r="D244" s="66"/>
      <c r="E244" s="67"/>
      <c r="F244" s="68"/>
      <c r="G244" s="65"/>
      <c r="H244" s="69"/>
      <c r="I244" s="70"/>
      <c r="J244" s="70"/>
      <c r="K244" s="34" t="s">
        <v>65</v>
      </c>
      <c r="L244" s="77">
        <v>349</v>
      </c>
      <c r="M244" s="77"/>
      <c r="N244" s="72"/>
      <c r="O244" s="79" t="s">
        <v>591</v>
      </c>
      <c r="P244" s="81">
        <v>43751.76755787037</v>
      </c>
      <c r="Q244" s="79" t="s">
        <v>803</v>
      </c>
      <c r="R244" s="79"/>
      <c r="S244" s="79"/>
      <c r="T244" s="79"/>
      <c r="U244" s="79"/>
      <c r="V244" s="82" t="s">
        <v>1211</v>
      </c>
      <c r="W244" s="81">
        <v>43751.76755787037</v>
      </c>
      <c r="X244" s="82" t="s">
        <v>1474</v>
      </c>
      <c r="Y244" s="79"/>
      <c r="Z244" s="79"/>
      <c r="AA244" s="85" t="s">
        <v>1790</v>
      </c>
      <c r="AB244" s="79"/>
      <c r="AC244" s="79" t="b">
        <v>0</v>
      </c>
      <c r="AD244" s="79">
        <v>0</v>
      </c>
      <c r="AE244" s="85" t="s">
        <v>1939</v>
      </c>
      <c r="AF244" s="79" t="b">
        <v>0</v>
      </c>
      <c r="AG244" s="79" t="s">
        <v>2020</v>
      </c>
      <c r="AH244" s="79"/>
      <c r="AI244" s="85" t="s">
        <v>1939</v>
      </c>
      <c r="AJ244" s="79" t="b">
        <v>0</v>
      </c>
      <c r="AK244" s="79">
        <v>2160</v>
      </c>
      <c r="AL244" s="85" t="s">
        <v>1788</v>
      </c>
      <c r="AM244" s="79" t="s">
        <v>2037</v>
      </c>
      <c r="AN244" s="79" t="b">
        <v>0</v>
      </c>
      <c r="AO244" s="85" t="s">
        <v>1788</v>
      </c>
      <c r="AP244" s="79" t="s">
        <v>176</v>
      </c>
      <c r="AQ244" s="79">
        <v>0</v>
      </c>
      <c r="AR244" s="79">
        <v>0</v>
      </c>
      <c r="AS244" s="79"/>
      <c r="AT244" s="79"/>
      <c r="AU244" s="79"/>
      <c r="AV244" s="79"/>
      <c r="AW244" s="79"/>
      <c r="AX244" s="79"/>
      <c r="AY244" s="79"/>
      <c r="AZ244" s="79"/>
      <c r="BA244">
        <v>3</v>
      </c>
      <c r="BB244" s="78" t="str">
        <f>REPLACE(INDEX(GroupVertices[Group],MATCH(Edges25[[#This Row],[Vertex 1]],GroupVertices[Vertex],0)),1,1,"")</f>
        <v>4</v>
      </c>
      <c r="BC244" s="78" t="str">
        <f>REPLACE(INDEX(GroupVertices[Group],MATCH(Edges25[[#This Row],[Vertex 2]],GroupVertices[Vertex],0)),1,1,"")</f>
        <v>4</v>
      </c>
      <c r="BD244" s="48">
        <v>1</v>
      </c>
      <c r="BE244" s="49">
        <v>10</v>
      </c>
      <c r="BF244" s="48">
        <v>0</v>
      </c>
      <c r="BG244" s="49">
        <v>0</v>
      </c>
      <c r="BH244" s="48">
        <v>0</v>
      </c>
      <c r="BI244" s="49">
        <v>0</v>
      </c>
      <c r="BJ244" s="48">
        <v>9</v>
      </c>
      <c r="BK244" s="49">
        <v>90</v>
      </c>
      <c r="BL244" s="48">
        <v>10</v>
      </c>
    </row>
    <row r="245" spans="1:64" ht="15">
      <c r="A245" s="64" t="s">
        <v>409</v>
      </c>
      <c r="B245" s="64" t="s">
        <v>414</v>
      </c>
      <c r="C245" s="65"/>
      <c r="D245" s="66"/>
      <c r="E245" s="67"/>
      <c r="F245" s="68"/>
      <c r="G245" s="65"/>
      <c r="H245" s="69"/>
      <c r="I245" s="70"/>
      <c r="J245" s="70"/>
      <c r="K245" s="34" t="s">
        <v>65</v>
      </c>
      <c r="L245" s="77">
        <v>350</v>
      </c>
      <c r="M245" s="77"/>
      <c r="N245" s="72"/>
      <c r="O245" s="79" t="s">
        <v>591</v>
      </c>
      <c r="P245" s="81">
        <v>43751.76758101852</v>
      </c>
      <c r="Q245" s="79" t="s">
        <v>804</v>
      </c>
      <c r="R245" s="79"/>
      <c r="S245" s="79"/>
      <c r="T245" s="79"/>
      <c r="U245" s="79"/>
      <c r="V245" s="82" t="s">
        <v>1211</v>
      </c>
      <c r="W245" s="81">
        <v>43751.76758101852</v>
      </c>
      <c r="X245" s="82" t="s">
        <v>1475</v>
      </c>
      <c r="Y245" s="79"/>
      <c r="Z245" s="79"/>
      <c r="AA245" s="85" t="s">
        <v>1791</v>
      </c>
      <c r="AB245" s="79"/>
      <c r="AC245" s="79" t="b">
        <v>0</v>
      </c>
      <c r="AD245" s="79">
        <v>0</v>
      </c>
      <c r="AE245" s="85" t="s">
        <v>1939</v>
      </c>
      <c r="AF245" s="79" t="b">
        <v>0</v>
      </c>
      <c r="AG245" s="79" t="s">
        <v>2020</v>
      </c>
      <c r="AH245" s="79"/>
      <c r="AI245" s="85" t="s">
        <v>1939</v>
      </c>
      <c r="AJ245" s="79" t="b">
        <v>0</v>
      </c>
      <c r="AK245" s="79">
        <v>205</v>
      </c>
      <c r="AL245" s="85" t="s">
        <v>1789</v>
      </c>
      <c r="AM245" s="79" t="s">
        <v>2037</v>
      </c>
      <c r="AN245" s="79" t="b">
        <v>0</v>
      </c>
      <c r="AO245" s="85" t="s">
        <v>1789</v>
      </c>
      <c r="AP245" s="79" t="s">
        <v>176</v>
      </c>
      <c r="AQ245" s="79">
        <v>0</v>
      </c>
      <c r="AR245" s="79">
        <v>0</v>
      </c>
      <c r="AS245" s="79"/>
      <c r="AT245" s="79"/>
      <c r="AU245" s="79"/>
      <c r="AV245" s="79"/>
      <c r="AW245" s="79"/>
      <c r="AX245" s="79"/>
      <c r="AY245" s="79"/>
      <c r="AZ245" s="79"/>
      <c r="BA245">
        <v>3</v>
      </c>
      <c r="BB245" s="78" t="str">
        <f>REPLACE(INDEX(GroupVertices[Group],MATCH(Edges25[[#This Row],[Vertex 1]],GroupVertices[Vertex],0)),1,1,"")</f>
        <v>4</v>
      </c>
      <c r="BC245" s="78" t="str">
        <f>REPLACE(INDEX(GroupVertices[Group],MATCH(Edges25[[#This Row],[Vertex 2]],GroupVertices[Vertex],0)),1,1,"")</f>
        <v>4</v>
      </c>
      <c r="BD245" s="48">
        <v>0</v>
      </c>
      <c r="BE245" s="49">
        <v>0</v>
      </c>
      <c r="BF245" s="48">
        <v>0</v>
      </c>
      <c r="BG245" s="49">
        <v>0</v>
      </c>
      <c r="BH245" s="48">
        <v>0</v>
      </c>
      <c r="BI245" s="49">
        <v>0</v>
      </c>
      <c r="BJ245" s="48">
        <v>8</v>
      </c>
      <c r="BK245" s="49">
        <v>100</v>
      </c>
      <c r="BL245" s="48">
        <v>8</v>
      </c>
    </row>
    <row r="246" spans="1:64" ht="15">
      <c r="A246" s="64" t="s">
        <v>409</v>
      </c>
      <c r="B246" s="64" t="s">
        <v>562</v>
      </c>
      <c r="C246" s="65"/>
      <c r="D246" s="66"/>
      <c r="E246" s="67"/>
      <c r="F246" s="68"/>
      <c r="G246" s="65"/>
      <c r="H246" s="69"/>
      <c r="I246" s="70"/>
      <c r="J246" s="70"/>
      <c r="K246" s="34" t="s">
        <v>65</v>
      </c>
      <c r="L246" s="77">
        <v>352</v>
      </c>
      <c r="M246" s="77"/>
      <c r="N246" s="72"/>
      <c r="O246" s="79" t="s">
        <v>592</v>
      </c>
      <c r="P246" s="81">
        <v>43750.575578703705</v>
      </c>
      <c r="Q246" s="79" t="s">
        <v>805</v>
      </c>
      <c r="R246" s="79"/>
      <c r="S246" s="79"/>
      <c r="T246" s="79"/>
      <c r="U246" s="79"/>
      <c r="V246" s="82" t="s">
        <v>1211</v>
      </c>
      <c r="W246" s="81">
        <v>43750.575578703705</v>
      </c>
      <c r="X246" s="82" t="s">
        <v>1476</v>
      </c>
      <c r="Y246" s="79"/>
      <c r="Z246" s="79"/>
      <c r="AA246" s="85" t="s">
        <v>1792</v>
      </c>
      <c r="AB246" s="85" t="s">
        <v>1927</v>
      </c>
      <c r="AC246" s="79" t="b">
        <v>0</v>
      </c>
      <c r="AD246" s="79">
        <v>0</v>
      </c>
      <c r="AE246" s="85" t="s">
        <v>2007</v>
      </c>
      <c r="AF246" s="79" t="b">
        <v>0</v>
      </c>
      <c r="AG246" s="79" t="s">
        <v>2022</v>
      </c>
      <c r="AH246" s="79"/>
      <c r="AI246" s="85" t="s">
        <v>1939</v>
      </c>
      <c r="AJ246" s="79" t="b">
        <v>0</v>
      </c>
      <c r="AK246" s="79">
        <v>0</v>
      </c>
      <c r="AL246" s="85" t="s">
        <v>1939</v>
      </c>
      <c r="AM246" s="79" t="s">
        <v>2037</v>
      </c>
      <c r="AN246" s="79" t="b">
        <v>0</v>
      </c>
      <c r="AO246" s="85" t="s">
        <v>1927</v>
      </c>
      <c r="AP246" s="79" t="s">
        <v>176</v>
      </c>
      <c r="AQ246" s="79">
        <v>0</v>
      </c>
      <c r="AR246" s="79">
        <v>0</v>
      </c>
      <c r="AS246" s="79"/>
      <c r="AT246" s="79"/>
      <c r="AU246" s="79"/>
      <c r="AV246" s="79"/>
      <c r="AW246" s="79"/>
      <c r="AX246" s="79"/>
      <c r="AY246" s="79"/>
      <c r="AZ246" s="79"/>
      <c r="BA246">
        <v>2</v>
      </c>
      <c r="BB246" s="78" t="str">
        <f>REPLACE(INDEX(GroupVertices[Group],MATCH(Edges25[[#This Row],[Vertex 1]],GroupVertices[Vertex],0)),1,1,"")</f>
        <v>4</v>
      </c>
      <c r="BC246" s="78" t="str">
        <f>REPLACE(INDEX(GroupVertices[Group],MATCH(Edges25[[#This Row],[Vertex 2]],GroupVertices[Vertex],0)),1,1,"")</f>
        <v>4</v>
      </c>
      <c r="BD246" s="48">
        <v>0</v>
      </c>
      <c r="BE246" s="49">
        <v>0</v>
      </c>
      <c r="BF246" s="48">
        <v>1</v>
      </c>
      <c r="BG246" s="49">
        <v>3.8461538461538463</v>
      </c>
      <c r="BH246" s="48">
        <v>0</v>
      </c>
      <c r="BI246" s="49">
        <v>0</v>
      </c>
      <c r="BJ246" s="48">
        <v>25</v>
      </c>
      <c r="BK246" s="49">
        <v>96.15384615384616</v>
      </c>
      <c r="BL246" s="48">
        <v>26</v>
      </c>
    </row>
    <row r="247" spans="1:64" ht="15">
      <c r="A247" s="64" t="s">
        <v>409</v>
      </c>
      <c r="B247" s="64" t="s">
        <v>562</v>
      </c>
      <c r="C247" s="65"/>
      <c r="D247" s="66"/>
      <c r="E247" s="67"/>
      <c r="F247" s="68"/>
      <c r="G247" s="65"/>
      <c r="H247" s="69"/>
      <c r="I247" s="70"/>
      <c r="J247" s="70"/>
      <c r="K247" s="34" t="s">
        <v>65</v>
      </c>
      <c r="L247" s="77">
        <v>353</v>
      </c>
      <c r="M247" s="77"/>
      <c r="N247" s="72"/>
      <c r="O247" s="79" t="s">
        <v>592</v>
      </c>
      <c r="P247" s="81">
        <v>43751.78208333333</v>
      </c>
      <c r="Q247" s="79" t="s">
        <v>806</v>
      </c>
      <c r="R247" s="79"/>
      <c r="S247" s="79"/>
      <c r="T247" s="79"/>
      <c r="U247" s="79"/>
      <c r="V247" s="82" t="s">
        <v>1211</v>
      </c>
      <c r="W247" s="81">
        <v>43751.78208333333</v>
      </c>
      <c r="X247" s="82" t="s">
        <v>1477</v>
      </c>
      <c r="Y247" s="79"/>
      <c r="Z247" s="79"/>
      <c r="AA247" s="85" t="s">
        <v>1793</v>
      </c>
      <c r="AB247" s="85" t="s">
        <v>1928</v>
      </c>
      <c r="AC247" s="79" t="b">
        <v>0</v>
      </c>
      <c r="AD247" s="79">
        <v>0</v>
      </c>
      <c r="AE247" s="85" t="s">
        <v>2007</v>
      </c>
      <c r="AF247" s="79" t="b">
        <v>0</v>
      </c>
      <c r="AG247" s="79" t="s">
        <v>2029</v>
      </c>
      <c r="AH247" s="79"/>
      <c r="AI247" s="85" t="s">
        <v>1939</v>
      </c>
      <c r="AJ247" s="79" t="b">
        <v>0</v>
      </c>
      <c r="AK247" s="79">
        <v>0</v>
      </c>
      <c r="AL247" s="85" t="s">
        <v>1939</v>
      </c>
      <c r="AM247" s="79" t="s">
        <v>2037</v>
      </c>
      <c r="AN247" s="79" t="b">
        <v>0</v>
      </c>
      <c r="AO247" s="85" t="s">
        <v>1928</v>
      </c>
      <c r="AP247" s="79" t="s">
        <v>176</v>
      </c>
      <c r="AQ247" s="79">
        <v>0</v>
      </c>
      <c r="AR247" s="79">
        <v>0</v>
      </c>
      <c r="AS247" s="79"/>
      <c r="AT247" s="79"/>
      <c r="AU247" s="79"/>
      <c r="AV247" s="79"/>
      <c r="AW247" s="79"/>
      <c r="AX247" s="79"/>
      <c r="AY247" s="79"/>
      <c r="AZ247" s="79"/>
      <c r="BA247">
        <v>2</v>
      </c>
      <c r="BB247" s="78" t="str">
        <f>REPLACE(INDEX(GroupVertices[Group],MATCH(Edges25[[#This Row],[Vertex 1]],GroupVertices[Vertex],0)),1,1,"")</f>
        <v>4</v>
      </c>
      <c r="BC247" s="78" t="str">
        <f>REPLACE(INDEX(GroupVertices[Group],MATCH(Edges25[[#This Row],[Vertex 2]],GroupVertices[Vertex],0)),1,1,"")</f>
        <v>4</v>
      </c>
      <c r="BD247" s="48">
        <v>0</v>
      </c>
      <c r="BE247" s="49">
        <v>0</v>
      </c>
      <c r="BF247" s="48">
        <v>1</v>
      </c>
      <c r="BG247" s="49">
        <v>20</v>
      </c>
      <c r="BH247" s="48">
        <v>0</v>
      </c>
      <c r="BI247" s="49">
        <v>0</v>
      </c>
      <c r="BJ247" s="48">
        <v>4</v>
      </c>
      <c r="BK247" s="49">
        <v>80</v>
      </c>
      <c r="BL247" s="48">
        <v>5</v>
      </c>
    </row>
    <row r="248" spans="1:64" ht="15">
      <c r="A248" s="64" t="s">
        <v>415</v>
      </c>
      <c r="B248" s="64" t="s">
        <v>415</v>
      </c>
      <c r="C248" s="65"/>
      <c r="D248" s="66"/>
      <c r="E248" s="67"/>
      <c r="F248" s="68"/>
      <c r="G248" s="65"/>
      <c r="H248" s="69"/>
      <c r="I248" s="70"/>
      <c r="J248" s="70"/>
      <c r="K248" s="34" t="s">
        <v>65</v>
      </c>
      <c r="L248" s="77">
        <v>354</v>
      </c>
      <c r="M248" s="77"/>
      <c r="N248" s="72"/>
      <c r="O248" s="79" t="s">
        <v>176</v>
      </c>
      <c r="P248" s="81">
        <v>43751.77974537037</v>
      </c>
      <c r="Q248" s="79" t="s">
        <v>807</v>
      </c>
      <c r="R248" s="79"/>
      <c r="S248" s="79"/>
      <c r="T248" s="79"/>
      <c r="U248" s="82" t="s">
        <v>1009</v>
      </c>
      <c r="V248" s="82" t="s">
        <v>1009</v>
      </c>
      <c r="W248" s="81">
        <v>43751.77974537037</v>
      </c>
      <c r="X248" s="82" t="s">
        <v>1478</v>
      </c>
      <c r="Y248" s="79"/>
      <c r="Z248" s="79"/>
      <c r="AA248" s="85" t="s">
        <v>1794</v>
      </c>
      <c r="AB248" s="79"/>
      <c r="AC248" s="79" t="b">
        <v>0</v>
      </c>
      <c r="AD248" s="79">
        <v>3999</v>
      </c>
      <c r="AE248" s="85" t="s">
        <v>1939</v>
      </c>
      <c r="AF248" s="79" t="b">
        <v>0</v>
      </c>
      <c r="AG248" s="79" t="s">
        <v>2022</v>
      </c>
      <c r="AH248" s="79"/>
      <c r="AI248" s="85" t="s">
        <v>1939</v>
      </c>
      <c r="AJ248" s="79" t="b">
        <v>0</v>
      </c>
      <c r="AK248" s="79">
        <v>5049</v>
      </c>
      <c r="AL248" s="85" t="s">
        <v>1939</v>
      </c>
      <c r="AM248" s="79" t="s">
        <v>2037</v>
      </c>
      <c r="AN248" s="79" t="b">
        <v>0</v>
      </c>
      <c r="AO248" s="85" t="s">
        <v>1794</v>
      </c>
      <c r="AP248" s="79" t="s">
        <v>2059</v>
      </c>
      <c r="AQ248" s="79">
        <v>0</v>
      </c>
      <c r="AR248" s="79">
        <v>0</v>
      </c>
      <c r="AS248" s="79"/>
      <c r="AT248" s="79"/>
      <c r="AU248" s="79"/>
      <c r="AV248" s="79"/>
      <c r="AW248" s="79"/>
      <c r="AX248" s="79"/>
      <c r="AY248" s="79"/>
      <c r="AZ248" s="79"/>
      <c r="BA248">
        <v>1</v>
      </c>
      <c r="BB248" s="78" t="str">
        <f>REPLACE(INDEX(GroupVertices[Group],MATCH(Edges25[[#This Row],[Vertex 1]],GroupVertices[Vertex],0)),1,1,"")</f>
        <v>4</v>
      </c>
      <c r="BC248" s="78" t="str">
        <f>REPLACE(INDEX(GroupVertices[Group],MATCH(Edges25[[#This Row],[Vertex 2]],GroupVertices[Vertex],0)),1,1,"")</f>
        <v>4</v>
      </c>
      <c r="BD248" s="48">
        <v>0</v>
      </c>
      <c r="BE248" s="49">
        <v>0</v>
      </c>
      <c r="BF248" s="48">
        <v>0</v>
      </c>
      <c r="BG248" s="49">
        <v>0</v>
      </c>
      <c r="BH248" s="48">
        <v>0</v>
      </c>
      <c r="BI248" s="49">
        <v>0</v>
      </c>
      <c r="BJ248" s="48">
        <v>33</v>
      </c>
      <c r="BK248" s="49">
        <v>100</v>
      </c>
      <c r="BL248" s="48">
        <v>33</v>
      </c>
    </row>
    <row r="249" spans="1:64" ht="15">
      <c r="A249" s="64" t="s">
        <v>409</v>
      </c>
      <c r="B249" s="64" t="s">
        <v>415</v>
      </c>
      <c r="C249" s="65"/>
      <c r="D249" s="66"/>
      <c r="E249" s="67"/>
      <c r="F249" s="68"/>
      <c r="G249" s="65"/>
      <c r="H249" s="69"/>
      <c r="I249" s="70"/>
      <c r="J249" s="70"/>
      <c r="K249" s="34" t="s">
        <v>65</v>
      </c>
      <c r="L249" s="77">
        <v>355</v>
      </c>
      <c r="M249" s="77"/>
      <c r="N249" s="72"/>
      <c r="O249" s="79" t="s">
        <v>591</v>
      </c>
      <c r="P249" s="81">
        <v>43751.78010416667</v>
      </c>
      <c r="Q249" s="79" t="s">
        <v>808</v>
      </c>
      <c r="R249" s="79"/>
      <c r="S249" s="79"/>
      <c r="T249" s="79"/>
      <c r="U249" s="79"/>
      <c r="V249" s="82" t="s">
        <v>1211</v>
      </c>
      <c r="W249" s="81">
        <v>43751.78010416667</v>
      </c>
      <c r="X249" s="82" t="s">
        <v>1479</v>
      </c>
      <c r="Y249" s="79"/>
      <c r="Z249" s="79"/>
      <c r="AA249" s="85" t="s">
        <v>1795</v>
      </c>
      <c r="AB249" s="79"/>
      <c r="AC249" s="79" t="b">
        <v>0</v>
      </c>
      <c r="AD249" s="79">
        <v>0</v>
      </c>
      <c r="AE249" s="85" t="s">
        <v>1939</v>
      </c>
      <c r="AF249" s="79" t="b">
        <v>0</v>
      </c>
      <c r="AG249" s="79" t="s">
        <v>2022</v>
      </c>
      <c r="AH249" s="79"/>
      <c r="AI249" s="85" t="s">
        <v>1939</v>
      </c>
      <c r="AJ249" s="79" t="b">
        <v>0</v>
      </c>
      <c r="AK249" s="79">
        <v>5049</v>
      </c>
      <c r="AL249" s="85" t="s">
        <v>1794</v>
      </c>
      <c r="AM249" s="79" t="s">
        <v>2037</v>
      </c>
      <c r="AN249" s="79" t="b">
        <v>0</v>
      </c>
      <c r="AO249" s="85" t="s">
        <v>1794</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v>0</v>
      </c>
      <c r="BE249" s="49">
        <v>0</v>
      </c>
      <c r="BF249" s="48">
        <v>0</v>
      </c>
      <c r="BG249" s="49">
        <v>0</v>
      </c>
      <c r="BH249" s="48">
        <v>0</v>
      </c>
      <c r="BI249" s="49">
        <v>0</v>
      </c>
      <c r="BJ249" s="48">
        <v>26</v>
      </c>
      <c r="BK249" s="49">
        <v>100</v>
      </c>
      <c r="BL249" s="48">
        <v>26</v>
      </c>
    </row>
    <row r="250" spans="1:64" ht="15">
      <c r="A250" s="64" t="s">
        <v>409</v>
      </c>
      <c r="B250" s="64" t="s">
        <v>415</v>
      </c>
      <c r="C250" s="65"/>
      <c r="D250" s="66"/>
      <c r="E250" s="67"/>
      <c r="F250" s="68"/>
      <c r="G250" s="65"/>
      <c r="H250" s="69"/>
      <c r="I250" s="70"/>
      <c r="J250" s="70"/>
      <c r="K250" s="34" t="s">
        <v>65</v>
      </c>
      <c r="L250" s="77">
        <v>356</v>
      </c>
      <c r="M250" s="77"/>
      <c r="N250" s="72"/>
      <c r="O250" s="79" t="s">
        <v>592</v>
      </c>
      <c r="P250" s="81">
        <v>43751.797534722224</v>
      </c>
      <c r="Q250" s="79" t="s">
        <v>809</v>
      </c>
      <c r="R250" s="79"/>
      <c r="S250" s="79"/>
      <c r="T250" s="79"/>
      <c r="U250" s="79"/>
      <c r="V250" s="82" t="s">
        <v>1211</v>
      </c>
      <c r="W250" s="81">
        <v>43751.797534722224</v>
      </c>
      <c r="X250" s="82" t="s">
        <v>1480</v>
      </c>
      <c r="Y250" s="79"/>
      <c r="Z250" s="79"/>
      <c r="AA250" s="85" t="s">
        <v>1796</v>
      </c>
      <c r="AB250" s="85" t="s">
        <v>1794</v>
      </c>
      <c r="AC250" s="79" t="b">
        <v>0</v>
      </c>
      <c r="AD250" s="79">
        <v>0</v>
      </c>
      <c r="AE250" s="85" t="s">
        <v>2008</v>
      </c>
      <c r="AF250" s="79" t="b">
        <v>0</v>
      </c>
      <c r="AG250" s="79" t="s">
        <v>2020</v>
      </c>
      <c r="AH250" s="79"/>
      <c r="AI250" s="85" t="s">
        <v>1939</v>
      </c>
      <c r="AJ250" s="79" t="b">
        <v>0</v>
      </c>
      <c r="AK250" s="79">
        <v>0</v>
      </c>
      <c r="AL250" s="85" t="s">
        <v>1939</v>
      </c>
      <c r="AM250" s="79" t="s">
        <v>2037</v>
      </c>
      <c r="AN250" s="79" t="b">
        <v>0</v>
      </c>
      <c r="AO250" s="85" t="s">
        <v>1794</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4</v>
      </c>
      <c r="BC250" s="78" t="str">
        <f>REPLACE(INDEX(GroupVertices[Group],MATCH(Edges25[[#This Row],[Vertex 2]],GroupVertices[Vertex],0)),1,1,"")</f>
        <v>4</v>
      </c>
      <c r="BD250" s="48">
        <v>0</v>
      </c>
      <c r="BE250" s="49">
        <v>0</v>
      </c>
      <c r="BF250" s="48">
        <v>0</v>
      </c>
      <c r="BG250" s="49">
        <v>0</v>
      </c>
      <c r="BH250" s="48">
        <v>0</v>
      </c>
      <c r="BI250" s="49">
        <v>0</v>
      </c>
      <c r="BJ250" s="48">
        <v>3</v>
      </c>
      <c r="BK250" s="49">
        <v>100</v>
      </c>
      <c r="BL250" s="48">
        <v>3</v>
      </c>
    </row>
    <row r="251" spans="1:64" ht="15">
      <c r="A251" s="64" t="s">
        <v>416</v>
      </c>
      <c r="B251" s="64" t="s">
        <v>416</v>
      </c>
      <c r="C251" s="65"/>
      <c r="D251" s="66"/>
      <c r="E251" s="67"/>
      <c r="F251" s="68"/>
      <c r="G251" s="65"/>
      <c r="H251" s="69"/>
      <c r="I251" s="70"/>
      <c r="J251" s="70"/>
      <c r="K251" s="34" t="s">
        <v>65</v>
      </c>
      <c r="L251" s="77">
        <v>357</v>
      </c>
      <c r="M251" s="77"/>
      <c r="N251" s="72"/>
      <c r="O251" s="79" t="s">
        <v>176</v>
      </c>
      <c r="P251" s="81">
        <v>43751.83405092593</v>
      </c>
      <c r="Q251" s="79" t="s">
        <v>810</v>
      </c>
      <c r="R251" s="79"/>
      <c r="S251" s="79"/>
      <c r="T251" s="79"/>
      <c r="U251" s="79"/>
      <c r="V251" s="82" t="s">
        <v>1215</v>
      </c>
      <c r="W251" s="81">
        <v>43751.83405092593</v>
      </c>
      <c r="X251" s="82" t="s">
        <v>1481</v>
      </c>
      <c r="Y251" s="79"/>
      <c r="Z251" s="79"/>
      <c r="AA251" s="85" t="s">
        <v>1797</v>
      </c>
      <c r="AB251" s="79"/>
      <c r="AC251" s="79" t="b">
        <v>0</v>
      </c>
      <c r="AD251" s="79">
        <v>46</v>
      </c>
      <c r="AE251" s="85" t="s">
        <v>1939</v>
      </c>
      <c r="AF251" s="79" t="b">
        <v>0</v>
      </c>
      <c r="AG251" s="79" t="s">
        <v>2022</v>
      </c>
      <c r="AH251" s="79"/>
      <c r="AI251" s="85" t="s">
        <v>1939</v>
      </c>
      <c r="AJ251" s="79" t="b">
        <v>0</v>
      </c>
      <c r="AK251" s="79">
        <v>66</v>
      </c>
      <c r="AL251" s="85" t="s">
        <v>1939</v>
      </c>
      <c r="AM251" s="79" t="s">
        <v>2035</v>
      </c>
      <c r="AN251" s="79" t="b">
        <v>0</v>
      </c>
      <c r="AO251" s="85" t="s">
        <v>1797</v>
      </c>
      <c r="AP251" s="79" t="s">
        <v>2059</v>
      </c>
      <c r="AQ251" s="79">
        <v>0</v>
      </c>
      <c r="AR251" s="79">
        <v>0</v>
      </c>
      <c r="AS251" s="79"/>
      <c r="AT251" s="79"/>
      <c r="AU251" s="79"/>
      <c r="AV251" s="79"/>
      <c r="AW251" s="79"/>
      <c r="AX251" s="79"/>
      <c r="AY251" s="79"/>
      <c r="AZ251" s="79"/>
      <c r="BA251">
        <v>1</v>
      </c>
      <c r="BB251" s="78" t="str">
        <f>REPLACE(INDEX(GroupVertices[Group],MATCH(Edges25[[#This Row],[Vertex 1]],GroupVertices[Vertex],0)),1,1,"")</f>
        <v>4</v>
      </c>
      <c r="BC251" s="78" t="str">
        <f>REPLACE(INDEX(GroupVertices[Group],MATCH(Edges25[[#This Row],[Vertex 2]],GroupVertices[Vertex],0)),1,1,"")</f>
        <v>4</v>
      </c>
      <c r="BD251" s="48">
        <v>0</v>
      </c>
      <c r="BE251" s="49">
        <v>0</v>
      </c>
      <c r="BF251" s="48">
        <v>1</v>
      </c>
      <c r="BG251" s="49">
        <v>5</v>
      </c>
      <c r="BH251" s="48">
        <v>0</v>
      </c>
      <c r="BI251" s="49">
        <v>0</v>
      </c>
      <c r="BJ251" s="48">
        <v>19</v>
      </c>
      <c r="BK251" s="49">
        <v>95</v>
      </c>
      <c r="BL251" s="48">
        <v>20</v>
      </c>
    </row>
    <row r="252" spans="1:64" ht="15">
      <c r="A252" s="64" t="s">
        <v>409</v>
      </c>
      <c r="B252" s="64" t="s">
        <v>416</v>
      </c>
      <c r="C252" s="65"/>
      <c r="D252" s="66"/>
      <c r="E252" s="67"/>
      <c r="F252" s="68"/>
      <c r="G252" s="65"/>
      <c r="H252" s="69"/>
      <c r="I252" s="70"/>
      <c r="J252" s="70"/>
      <c r="K252" s="34" t="s">
        <v>65</v>
      </c>
      <c r="L252" s="77">
        <v>358</v>
      </c>
      <c r="M252" s="77"/>
      <c r="N252" s="72"/>
      <c r="O252" s="79" t="s">
        <v>591</v>
      </c>
      <c r="P252" s="81">
        <v>43751.852847222224</v>
      </c>
      <c r="Q252" s="79" t="s">
        <v>811</v>
      </c>
      <c r="R252" s="79"/>
      <c r="S252" s="79"/>
      <c r="T252" s="79"/>
      <c r="U252" s="79"/>
      <c r="V252" s="82" t="s">
        <v>1211</v>
      </c>
      <c r="W252" s="81">
        <v>43751.852847222224</v>
      </c>
      <c r="X252" s="82" t="s">
        <v>1482</v>
      </c>
      <c r="Y252" s="79"/>
      <c r="Z252" s="79"/>
      <c r="AA252" s="85" t="s">
        <v>1798</v>
      </c>
      <c r="AB252" s="79"/>
      <c r="AC252" s="79" t="b">
        <v>0</v>
      </c>
      <c r="AD252" s="79">
        <v>0</v>
      </c>
      <c r="AE252" s="85" t="s">
        <v>1939</v>
      </c>
      <c r="AF252" s="79" t="b">
        <v>0</v>
      </c>
      <c r="AG252" s="79" t="s">
        <v>2022</v>
      </c>
      <c r="AH252" s="79"/>
      <c r="AI252" s="85" t="s">
        <v>1939</v>
      </c>
      <c r="AJ252" s="79" t="b">
        <v>0</v>
      </c>
      <c r="AK252" s="79">
        <v>66</v>
      </c>
      <c r="AL252" s="85" t="s">
        <v>1797</v>
      </c>
      <c r="AM252" s="79" t="s">
        <v>2037</v>
      </c>
      <c r="AN252" s="79" t="b">
        <v>0</v>
      </c>
      <c r="AO252" s="85" t="s">
        <v>1797</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4</v>
      </c>
      <c r="BC252" s="78" t="str">
        <f>REPLACE(INDEX(GroupVertices[Group],MATCH(Edges25[[#This Row],[Vertex 2]],GroupVertices[Vertex],0)),1,1,"")</f>
        <v>4</v>
      </c>
      <c r="BD252" s="48">
        <v>0</v>
      </c>
      <c r="BE252" s="49">
        <v>0</v>
      </c>
      <c r="BF252" s="48">
        <v>1</v>
      </c>
      <c r="BG252" s="49">
        <v>4.545454545454546</v>
      </c>
      <c r="BH252" s="48">
        <v>0</v>
      </c>
      <c r="BI252" s="49">
        <v>0</v>
      </c>
      <c r="BJ252" s="48">
        <v>21</v>
      </c>
      <c r="BK252" s="49">
        <v>95.45454545454545</v>
      </c>
      <c r="BL252" s="48">
        <v>22</v>
      </c>
    </row>
    <row r="253" spans="1:64" ht="15">
      <c r="A253" s="64" t="s">
        <v>417</v>
      </c>
      <c r="B253" s="64" t="s">
        <v>417</v>
      </c>
      <c r="C253" s="65"/>
      <c r="D253" s="66"/>
      <c r="E253" s="67"/>
      <c r="F253" s="68"/>
      <c r="G253" s="65"/>
      <c r="H253" s="69"/>
      <c r="I253" s="70"/>
      <c r="J253" s="70"/>
      <c r="K253" s="34" t="s">
        <v>65</v>
      </c>
      <c r="L253" s="77">
        <v>359</v>
      </c>
      <c r="M253" s="77"/>
      <c r="N253" s="72"/>
      <c r="O253" s="79" t="s">
        <v>176</v>
      </c>
      <c r="P253" s="81">
        <v>43752.70657407407</v>
      </c>
      <c r="Q253" s="79" t="s">
        <v>812</v>
      </c>
      <c r="R253" s="79"/>
      <c r="S253" s="79"/>
      <c r="T253" s="79"/>
      <c r="U253" s="79"/>
      <c r="V253" s="82" t="s">
        <v>1216</v>
      </c>
      <c r="W253" s="81">
        <v>43752.70657407407</v>
      </c>
      <c r="X253" s="82" t="s">
        <v>1483</v>
      </c>
      <c r="Y253" s="79"/>
      <c r="Z253" s="79"/>
      <c r="AA253" s="85" t="s">
        <v>1799</v>
      </c>
      <c r="AB253" s="79"/>
      <c r="AC253" s="79" t="b">
        <v>0</v>
      </c>
      <c r="AD253" s="79">
        <v>1077</v>
      </c>
      <c r="AE253" s="85" t="s">
        <v>1939</v>
      </c>
      <c r="AF253" s="79" t="b">
        <v>0</v>
      </c>
      <c r="AG253" s="79" t="s">
        <v>2022</v>
      </c>
      <c r="AH253" s="79"/>
      <c r="AI253" s="85" t="s">
        <v>1939</v>
      </c>
      <c r="AJ253" s="79" t="b">
        <v>0</v>
      </c>
      <c r="AK253" s="79">
        <v>703</v>
      </c>
      <c r="AL253" s="85" t="s">
        <v>1939</v>
      </c>
      <c r="AM253" s="79" t="s">
        <v>2035</v>
      </c>
      <c r="AN253" s="79" t="b">
        <v>0</v>
      </c>
      <c r="AO253" s="85" t="s">
        <v>1799</v>
      </c>
      <c r="AP253" s="79" t="s">
        <v>2059</v>
      </c>
      <c r="AQ253" s="79">
        <v>0</v>
      </c>
      <c r="AR253" s="79">
        <v>0</v>
      </c>
      <c r="AS253" s="79"/>
      <c r="AT253" s="79"/>
      <c r="AU253" s="79"/>
      <c r="AV253" s="79"/>
      <c r="AW253" s="79"/>
      <c r="AX253" s="79"/>
      <c r="AY253" s="79"/>
      <c r="AZ253" s="79"/>
      <c r="BA253">
        <v>1</v>
      </c>
      <c r="BB253" s="78" t="str">
        <f>REPLACE(INDEX(GroupVertices[Group],MATCH(Edges25[[#This Row],[Vertex 1]],GroupVertices[Vertex],0)),1,1,"")</f>
        <v>4</v>
      </c>
      <c r="BC253" s="78" t="str">
        <f>REPLACE(INDEX(GroupVertices[Group],MATCH(Edges25[[#This Row],[Vertex 2]],GroupVertices[Vertex],0)),1,1,"")</f>
        <v>4</v>
      </c>
      <c r="BD253" s="48">
        <v>1</v>
      </c>
      <c r="BE253" s="49">
        <v>9.090909090909092</v>
      </c>
      <c r="BF253" s="48">
        <v>0</v>
      </c>
      <c r="BG253" s="49">
        <v>0</v>
      </c>
      <c r="BH253" s="48">
        <v>0</v>
      </c>
      <c r="BI253" s="49">
        <v>0</v>
      </c>
      <c r="BJ253" s="48">
        <v>10</v>
      </c>
      <c r="BK253" s="49">
        <v>90.9090909090909</v>
      </c>
      <c r="BL253" s="48">
        <v>11</v>
      </c>
    </row>
    <row r="254" spans="1:64" ht="15">
      <c r="A254" s="64" t="s">
        <v>409</v>
      </c>
      <c r="B254" s="64" t="s">
        <v>417</v>
      </c>
      <c r="C254" s="65"/>
      <c r="D254" s="66"/>
      <c r="E254" s="67"/>
      <c r="F254" s="68"/>
      <c r="G254" s="65"/>
      <c r="H254" s="69"/>
      <c r="I254" s="70"/>
      <c r="J254" s="70"/>
      <c r="K254" s="34" t="s">
        <v>65</v>
      </c>
      <c r="L254" s="77">
        <v>360</v>
      </c>
      <c r="M254" s="77"/>
      <c r="N254" s="72"/>
      <c r="O254" s="79" t="s">
        <v>591</v>
      </c>
      <c r="P254" s="81">
        <v>43752.712743055556</v>
      </c>
      <c r="Q254" s="79" t="s">
        <v>813</v>
      </c>
      <c r="R254" s="79"/>
      <c r="S254" s="79"/>
      <c r="T254" s="79"/>
      <c r="U254" s="79"/>
      <c r="V254" s="82" t="s">
        <v>1211</v>
      </c>
      <c r="W254" s="81">
        <v>43752.712743055556</v>
      </c>
      <c r="X254" s="82" t="s">
        <v>1484</v>
      </c>
      <c r="Y254" s="79"/>
      <c r="Z254" s="79"/>
      <c r="AA254" s="85" t="s">
        <v>1800</v>
      </c>
      <c r="AB254" s="79"/>
      <c r="AC254" s="79" t="b">
        <v>0</v>
      </c>
      <c r="AD254" s="79">
        <v>0</v>
      </c>
      <c r="AE254" s="85" t="s">
        <v>1939</v>
      </c>
      <c r="AF254" s="79" t="b">
        <v>0</v>
      </c>
      <c r="AG254" s="79" t="s">
        <v>2022</v>
      </c>
      <c r="AH254" s="79"/>
      <c r="AI254" s="85" t="s">
        <v>1939</v>
      </c>
      <c r="AJ254" s="79" t="b">
        <v>0</v>
      </c>
      <c r="AK254" s="79">
        <v>703</v>
      </c>
      <c r="AL254" s="85" t="s">
        <v>1799</v>
      </c>
      <c r="AM254" s="79" t="s">
        <v>2037</v>
      </c>
      <c r="AN254" s="79" t="b">
        <v>0</v>
      </c>
      <c r="AO254" s="85" t="s">
        <v>1799</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4</v>
      </c>
      <c r="BC254" s="78" t="str">
        <f>REPLACE(INDEX(GroupVertices[Group],MATCH(Edges25[[#This Row],[Vertex 2]],GroupVertices[Vertex],0)),1,1,"")</f>
        <v>4</v>
      </c>
      <c r="BD254" s="48">
        <v>1</v>
      </c>
      <c r="BE254" s="49">
        <v>7.6923076923076925</v>
      </c>
      <c r="BF254" s="48">
        <v>0</v>
      </c>
      <c r="BG254" s="49">
        <v>0</v>
      </c>
      <c r="BH254" s="48">
        <v>0</v>
      </c>
      <c r="BI254" s="49">
        <v>0</v>
      </c>
      <c r="BJ254" s="48">
        <v>12</v>
      </c>
      <c r="BK254" s="49">
        <v>92.3076923076923</v>
      </c>
      <c r="BL254" s="48">
        <v>13</v>
      </c>
    </row>
    <row r="255" spans="1:64" ht="15">
      <c r="A255" s="64" t="s">
        <v>418</v>
      </c>
      <c r="B255" s="64" t="s">
        <v>418</v>
      </c>
      <c r="C255" s="65"/>
      <c r="D255" s="66"/>
      <c r="E255" s="67"/>
      <c r="F255" s="68"/>
      <c r="G255" s="65"/>
      <c r="H255" s="69"/>
      <c r="I255" s="70"/>
      <c r="J255" s="70"/>
      <c r="K255" s="34" t="s">
        <v>65</v>
      </c>
      <c r="L255" s="77">
        <v>361</v>
      </c>
      <c r="M255" s="77"/>
      <c r="N255" s="72"/>
      <c r="O255" s="79" t="s">
        <v>176</v>
      </c>
      <c r="P255" s="81">
        <v>43751.76667824074</v>
      </c>
      <c r="Q255" s="79" t="s">
        <v>814</v>
      </c>
      <c r="R255" s="79"/>
      <c r="S255" s="79"/>
      <c r="T255" s="79"/>
      <c r="U255" s="79"/>
      <c r="V255" s="82" t="s">
        <v>1217</v>
      </c>
      <c r="W255" s="81">
        <v>43751.76667824074</v>
      </c>
      <c r="X255" s="82" t="s">
        <v>1485</v>
      </c>
      <c r="Y255" s="79"/>
      <c r="Z255" s="79"/>
      <c r="AA255" s="85" t="s">
        <v>1801</v>
      </c>
      <c r="AB255" s="79"/>
      <c r="AC255" s="79" t="b">
        <v>0</v>
      </c>
      <c r="AD255" s="79">
        <v>24256</v>
      </c>
      <c r="AE255" s="85" t="s">
        <v>1939</v>
      </c>
      <c r="AF255" s="79" t="b">
        <v>0</v>
      </c>
      <c r="AG255" s="79" t="s">
        <v>2020</v>
      </c>
      <c r="AH255" s="79"/>
      <c r="AI255" s="85" t="s">
        <v>1939</v>
      </c>
      <c r="AJ255" s="79" t="b">
        <v>0</v>
      </c>
      <c r="AK255" s="79">
        <v>14209</v>
      </c>
      <c r="AL255" s="85" t="s">
        <v>1939</v>
      </c>
      <c r="AM255" s="79" t="s">
        <v>2038</v>
      </c>
      <c r="AN255" s="79" t="b">
        <v>0</v>
      </c>
      <c r="AO255" s="85" t="s">
        <v>1801</v>
      </c>
      <c r="AP255" s="79" t="s">
        <v>2059</v>
      </c>
      <c r="AQ255" s="79">
        <v>0</v>
      </c>
      <c r="AR255" s="79">
        <v>0</v>
      </c>
      <c r="AS255" s="79"/>
      <c r="AT255" s="79"/>
      <c r="AU255" s="79"/>
      <c r="AV255" s="79"/>
      <c r="AW255" s="79"/>
      <c r="AX255" s="79"/>
      <c r="AY255" s="79"/>
      <c r="AZ255" s="79"/>
      <c r="BA255">
        <v>3</v>
      </c>
      <c r="BB255" s="78" t="str">
        <f>REPLACE(INDEX(GroupVertices[Group],MATCH(Edges25[[#This Row],[Vertex 1]],GroupVertices[Vertex],0)),1,1,"")</f>
        <v>4</v>
      </c>
      <c r="BC255" s="78" t="str">
        <f>REPLACE(INDEX(GroupVertices[Group],MATCH(Edges25[[#This Row],[Vertex 2]],GroupVertices[Vertex],0)),1,1,"")</f>
        <v>4</v>
      </c>
      <c r="BD255" s="48">
        <v>1</v>
      </c>
      <c r="BE255" s="49">
        <v>7.6923076923076925</v>
      </c>
      <c r="BF255" s="48">
        <v>0</v>
      </c>
      <c r="BG255" s="49">
        <v>0</v>
      </c>
      <c r="BH255" s="48">
        <v>0</v>
      </c>
      <c r="BI255" s="49">
        <v>0</v>
      </c>
      <c r="BJ255" s="48">
        <v>12</v>
      </c>
      <c r="BK255" s="49">
        <v>92.3076923076923</v>
      </c>
      <c r="BL255" s="48">
        <v>13</v>
      </c>
    </row>
    <row r="256" spans="1:64" ht="15">
      <c r="A256" s="64" t="s">
        <v>418</v>
      </c>
      <c r="B256" s="64" t="s">
        <v>418</v>
      </c>
      <c r="C256" s="65"/>
      <c r="D256" s="66"/>
      <c r="E256" s="67"/>
      <c r="F256" s="68"/>
      <c r="G256" s="65"/>
      <c r="H256" s="69"/>
      <c r="I256" s="70"/>
      <c r="J256" s="70"/>
      <c r="K256" s="34" t="s">
        <v>65</v>
      </c>
      <c r="L256" s="77">
        <v>362</v>
      </c>
      <c r="M256" s="77"/>
      <c r="N256" s="72"/>
      <c r="O256" s="79" t="s">
        <v>176</v>
      </c>
      <c r="P256" s="81">
        <v>43751.77914351852</v>
      </c>
      <c r="Q256" s="79" t="s">
        <v>815</v>
      </c>
      <c r="R256" s="79"/>
      <c r="S256" s="79"/>
      <c r="T256" s="79"/>
      <c r="U256" s="79"/>
      <c r="V256" s="82" t="s">
        <v>1217</v>
      </c>
      <c r="W256" s="81">
        <v>43751.77914351852</v>
      </c>
      <c r="X256" s="82" t="s">
        <v>1486</v>
      </c>
      <c r="Y256" s="79"/>
      <c r="Z256" s="79"/>
      <c r="AA256" s="85" t="s">
        <v>1802</v>
      </c>
      <c r="AB256" s="79"/>
      <c r="AC256" s="79" t="b">
        <v>0</v>
      </c>
      <c r="AD256" s="79">
        <v>16777</v>
      </c>
      <c r="AE256" s="85" t="s">
        <v>1939</v>
      </c>
      <c r="AF256" s="79" t="b">
        <v>0</v>
      </c>
      <c r="AG256" s="79" t="s">
        <v>2020</v>
      </c>
      <c r="AH256" s="79"/>
      <c r="AI256" s="85" t="s">
        <v>1939</v>
      </c>
      <c r="AJ256" s="79" t="b">
        <v>0</v>
      </c>
      <c r="AK256" s="79">
        <v>507</v>
      </c>
      <c r="AL256" s="85" t="s">
        <v>1939</v>
      </c>
      <c r="AM256" s="79" t="s">
        <v>2038</v>
      </c>
      <c r="AN256" s="79" t="b">
        <v>0</v>
      </c>
      <c r="AO256" s="85" t="s">
        <v>1802</v>
      </c>
      <c r="AP256" s="79" t="s">
        <v>2059</v>
      </c>
      <c r="AQ256" s="79">
        <v>0</v>
      </c>
      <c r="AR256" s="79">
        <v>0</v>
      </c>
      <c r="AS256" s="79"/>
      <c r="AT256" s="79"/>
      <c r="AU256" s="79"/>
      <c r="AV256" s="79"/>
      <c r="AW256" s="79"/>
      <c r="AX256" s="79"/>
      <c r="AY256" s="79"/>
      <c r="AZ256" s="79"/>
      <c r="BA256">
        <v>3</v>
      </c>
      <c r="BB256" s="78" t="str">
        <f>REPLACE(INDEX(GroupVertices[Group],MATCH(Edges25[[#This Row],[Vertex 1]],GroupVertices[Vertex],0)),1,1,"")</f>
        <v>4</v>
      </c>
      <c r="BC256" s="78" t="str">
        <f>REPLACE(INDEX(GroupVertices[Group],MATCH(Edges25[[#This Row],[Vertex 2]],GroupVertices[Vertex],0)),1,1,"")</f>
        <v>4</v>
      </c>
      <c r="BD256" s="48">
        <v>1</v>
      </c>
      <c r="BE256" s="49">
        <v>11.11111111111111</v>
      </c>
      <c r="BF256" s="48">
        <v>0</v>
      </c>
      <c r="BG256" s="49">
        <v>0</v>
      </c>
      <c r="BH256" s="48">
        <v>0</v>
      </c>
      <c r="BI256" s="49">
        <v>0</v>
      </c>
      <c r="BJ256" s="48">
        <v>8</v>
      </c>
      <c r="BK256" s="49">
        <v>88.88888888888889</v>
      </c>
      <c r="BL256" s="48">
        <v>9</v>
      </c>
    </row>
    <row r="257" spans="1:64" ht="15">
      <c r="A257" s="64" t="s">
        <v>418</v>
      </c>
      <c r="B257" s="64" t="s">
        <v>418</v>
      </c>
      <c r="C257" s="65"/>
      <c r="D257" s="66"/>
      <c r="E257" s="67"/>
      <c r="F257" s="68"/>
      <c r="G257" s="65"/>
      <c r="H257" s="69"/>
      <c r="I257" s="70"/>
      <c r="J257" s="70"/>
      <c r="K257" s="34" t="s">
        <v>65</v>
      </c>
      <c r="L257" s="77">
        <v>363</v>
      </c>
      <c r="M257" s="77"/>
      <c r="N257" s="72"/>
      <c r="O257" s="79" t="s">
        <v>176</v>
      </c>
      <c r="P257" s="81">
        <v>43754.87221064815</v>
      </c>
      <c r="Q257" s="82" t="s">
        <v>816</v>
      </c>
      <c r="R257" s="79"/>
      <c r="S257" s="79"/>
      <c r="T257" s="79"/>
      <c r="U257" s="82" t="s">
        <v>1010</v>
      </c>
      <c r="V257" s="82" t="s">
        <v>1010</v>
      </c>
      <c r="W257" s="81">
        <v>43754.87221064815</v>
      </c>
      <c r="X257" s="82" t="s">
        <v>1487</v>
      </c>
      <c r="Y257" s="79"/>
      <c r="Z257" s="79"/>
      <c r="AA257" s="85" t="s">
        <v>1803</v>
      </c>
      <c r="AB257" s="79"/>
      <c r="AC257" s="79" t="b">
        <v>0</v>
      </c>
      <c r="AD257" s="79">
        <v>9968</v>
      </c>
      <c r="AE257" s="85" t="s">
        <v>1939</v>
      </c>
      <c r="AF257" s="79" t="b">
        <v>0</v>
      </c>
      <c r="AG257" s="79" t="s">
        <v>2026</v>
      </c>
      <c r="AH257" s="79"/>
      <c r="AI257" s="85" t="s">
        <v>1939</v>
      </c>
      <c r="AJ257" s="79" t="b">
        <v>0</v>
      </c>
      <c r="AK257" s="79">
        <v>723</v>
      </c>
      <c r="AL257" s="85" t="s">
        <v>1939</v>
      </c>
      <c r="AM257" s="79" t="s">
        <v>2035</v>
      </c>
      <c r="AN257" s="79" t="b">
        <v>0</v>
      </c>
      <c r="AO257" s="85" t="s">
        <v>1803</v>
      </c>
      <c r="AP257" s="79" t="s">
        <v>2059</v>
      </c>
      <c r="AQ257" s="79">
        <v>0</v>
      </c>
      <c r="AR257" s="79">
        <v>0</v>
      </c>
      <c r="AS257" s="79"/>
      <c r="AT257" s="79"/>
      <c r="AU257" s="79"/>
      <c r="AV257" s="79"/>
      <c r="AW257" s="79"/>
      <c r="AX257" s="79"/>
      <c r="AY257" s="79"/>
      <c r="AZ257" s="79"/>
      <c r="BA257">
        <v>3</v>
      </c>
      <c r="BB257" s="78" t="str">
        <f>REPLACE(INDEX(GroupVertices[Group],MATCH(Edges25[[#This Row],[Vertex 1]],GroupVertices[Vertex],0)),1,1,"")</f>
        <v>4</v>
      </c>
      <c r="BC257" s="78" t="str">
        <f>REPLACE(INDEX(GroupVertices[Group],MATCH(Edges25[[#This Row],[Vertex 2]],GroupVertices[Vertex],0)),1,1,"")</f>
        <v>4</v>
      </c>
      <c r="BD257" s="48">
        <v>0</v>
      </c>
      <c r="BE257" s="49">
        <v>0</v>
      </c>
      <c r="BF257" s="48">
        <v>0</v>
      </c>
      <c r="BG257" s="49">
        <v>0</v>
      </c>
      <c r="BH257" s="48">
        <v>0</v>
      </c>
      <c r="BI257" s="49">
        <v>0</v>
      </c>
      <c r="BJ257" s="48">
        <v>0</v>
      </c>
      <c r="BK257" s="49">
        <v>0</v>
      </c>
      <c r="BL257" s="48">
        <v>0</v>
      </c>
    </row>
    <row r="258" spans="1:64" ht="15">
      <c r="A258" s="64" t="s">
        <v>409</v>
      </c>
      <c r="B258" s="64" t="s">
        <v>418</v>
      </c>
      <c r="C258" s="65"/>
      <c r="D258" s="66"/>
      <c r="E258" s="67"/>
      <c r="F258" s="68"/>
      <c r="G258" s="65"/>
      <c r="H258" s="69"/>
      <c r="I258" s="70"/>
      <c r="J258" s="70"/>
      <c r="K258" s="34" t="s">
        <v>65</v>
      </c>
      <c r="L258" s="77">
        <v>365</v>
      </c>
      <c r="M258" s="77"/>
      <c r="N258" s="72"/>
      <c r="O258" s="79" t="s">
        <v>591</v>
      </c>
      <c r="P258" s="81">
        <v>43751.767430555556</v>
      </c>
      <c r="Q258" s="79" t="s">
        <v>817</v>
      </c>
      <c r="R258" s="79"/>
      <c r="S258" s="79"/>
      <c r="T258" s="79"/>
      <c r="U258" s="79"/>
      <c r="V258" s="82" t="s">
        <v>1211</v>
      </c>
      <c r="W258" s="81">
        <v>43751.767430555556</v>
      </c>
      <c r="X258" s="82" t="s">
        <v>1488</v>
      </c>
      <c r="Y258" s="79"/>
      <c r="Z258" s="79"/>
      <c r="AA258" s="85" t="s">
        <v>1804</v>
      </c>
      <c r="AB258" s="79"/>
      <c r="AC258" s="79" t="b">
        <v>0</v>
      </c>
      <c r="AD258" s="79">
        <v>0</v>
      </c>
      <c r="AE258" s="85" t="s">
        <v>1939</v>
      </c>
      <c r="AF258" s="79" t="b">
        <v>0</v>
      </c>
      <c r="AG258" s="79" t="s">
        <v>2020</v>
      </c>
      <c r="AH258" s="79"/>
      <c r="AI258" s="85" t="s">
        <v>1939</v>
      </c>
      <c r="AJ258" s="79" t="b">
        <v>0</v>
      </c>
      <c r="AK258" s="79">
        <v>14209</v>
      </c>
      <c r="AL258" s="85" t="s">
        <v>1801</v>
      </c>
      <c r="AM258" s="79" t="s">
        <v>2037</v>
      </c>
      <c r="AN258" s="79" t="b">
        <v>0</v>
      </c>
      <c r="AO258" s="85" t="s">
        <v>1801</v>
      </c>
      <c r="AP258" s="79" t="s">
        <v>176</v>
      </c>
      <c r="AQ258" s="79">
        <v>0</v>
      </c>
      <c r="AR258" s="79">
        <v>0</v>
      </c>
      <c r="AS258" s="79"/>
      <c r="AT258" s="79"/>
      <c r="AU258" s="79"/>
      <c r="AV258" s="79"/>
      <c r="AW258" s="79"/>
      <c r="AX258" s="79"/>
      <c r="AY258" s="79"/>
      <c r="AZ258" s="79"/>
      <c r="BA258">
        <v>4</v>
      </c>
      <c r="BB258" s="78" t="str">
        <f>REPLACE(INDEX(GroupVertices[Group],MATCH(Edges25[[#This Row],[Vertex 1]],GroupVertices[Vertex],0)),1,1,"")</f>
        <v>4</v>
      </c>
      <c r="BC258" s="78" t="str">
        <f>REPLACE(INDEX(GroupVertices[Group],MATCH(Edges25[[#This Row],[Vertex 2]],GroupVertices[Vertex],0)),1,1,"")</f>
        <v>4</v>
      </c>
      <c r="BD258" s="48">
        <v>1</v>
      </c>
      <c r="BE258" s="49">
        <v>6.666666666666667</v>
      </c>
      <c r="BF258" s="48">
        <v>0</v>
      </c>
      <c r="BG258" s="49">
        <v>0</v>
      </c>
      <c r="BH258" s="48">
        <v>0</v>
      </c>
      <c r="BI258" s="49">
        <v>0</v>
      </c>
      <c r="BJ258" s="48">
        <v>14</v>
      </c>
      <c r="BK258" s="49">
        <v>93.33333333333333</v>
      </c>
      <c r="BL258" s="48">
        <v>15</v>
      </c>
    </row>
    <row r="259" spans="1:64" ht="15">
      <c r="A259" s="64" t="s">
        <v>409</v>
      </c>
      <c r="B259" s="64" t="s">
        <v>418</v>
      </c>
      <c r="C259" s="65"/>
      <c r="D259" s="66"/>
      <c r="E259" s="67"/>
      <c r="F259" s="68"/>
      <c r="G259" s="65"/>
      <c r="H259" s="69"/>
      <c r="I259" s="70"/>
      <c r="J259" s="70"/>
      <c r="K259" s="34" t="s">
        <v>65</v>
      </c>
      <c r="L259" s="77">
        <v>366</v>
      </c>
      <c r="M259" s="77"/>
      <c r="N259" s="72"/>
      <c r="O259" s="79" t="s">
        <v>591</v>
      </c>
      <c r="P259" s="81">
        <v>43751.77987268518</v>
      </c>
      <c r="Q259" s="79" t="s">
        <v>818</v>
      </c>
      <c r="R259" s="79"/>
      <c r="S259" s="79"/>
      <c r="T259" s="79"/>
      <c r="U259" s="79"/>
      <c r="V259" s="82" t="s">
        <v>1211</v>
      </c>
      <c r="W259" s="81">
        <v>43751.77987268518</v>
      </c>
      <c r="X259" s="82" t="s">
        <v>1489</v>
      </c>
      <c r="Y259" s="79"/>
      <c r="Z259" s="79"/>
      <c r="AA259" s="85" t="s">
        <v>1805</v>
      </c>
      <c r="AB259" s="79"/>
      <c r="AC259" s="79" t="b">
        <v>0</v>
      </c>
      <c r="AD259" s="79">
        <v>0</v>
      </c>
      <c r="AE259" s="85" t="s">
        <v>1939</v>
      </c>
      <c r="AF259" s="79" t="b">
        <v>0</v>
      </c>
      <c r="AG259" s="79" t="s">
        <v>2020</v>
      </c>
      <c r="AH259" s="79"/>
      <c r="AI259" s="85" t="s">
        <v>1939</v>
      </c>
      <c r="AJ259" s="79" t="b">
        <v>0</v>
      </c>
      <c r="AK259" s="79">
        <v>507</v>
      </c>
      <c r="AL259" s="85" t="s">
        <v>1802</v>
      </c>
      <c r="AM259" s="79" t="s">
        <v>2037</v>
      </c>
      <c r="AN259" s="79" t="b">
        <v>0</v>
      </c>
      <c r="AO259" s="85" t="s">
        <v>1802</v>
      </c>
      <c r="AP259" s="79" t="s">
        <v>176</v>
      </c>
      <c r="AQ259" s="79">
        <v>0</v>
      </c>
      <c r="AR259" s="79">
        <v>0</v>
      </c>
      <c r="AS259" s="79"/>
      <c r="AT259" s="79"/>
      <c r="AU259" s="79"/>
      <c r="AV259" s="79"/>
      <c r="AW259" s="79"/>
      <c r="AX259" s="79"/>
      <c r="AY259" s="79"/>
      <c r="AZ259" s="79"/>
      <c r="BA259">
        <v>4</v>
      </c>
      <c r="BB259" s="78" t="str">
        <f>REPLACE(INDEX(GroupVertices[Group],MATCH(Edges25[[#This Row],[Vertex 1]],GroupVertices[Vertex],0)),1,1,"")</f>
        <v>4</v>
      </c>
      <c r="BC259" s="78" t="str">
        <f>REPLACE(INDEX(GroupVertices[Group],MATCH(Edges25[[#This Row],[Vertex 2]],GroupVertices[Vertex],0)),1,1,"")</f>
        <v>4</v>
      </c>
      <c r="BD259" s="48">
        <v>1</v>
      </c>
      <c r="BE259" s="49">
        <v>9.090909090909092</v>
      </c>
      <c r="BF259" s="48">
        <v>0</v>
      </c>
      <c r="BG259" s="49">
        <v>0</v>
      </c>
      <c r="BH259" s="48">
        <v>0</v>
      </c>
      <c r="BI259" s="49">
        <v>0</v>
      </c>
      <c r="BJ259" s="48">
        <v>10</v>
      </c>
      <c r="BK259" s="49">
        <v>90.9090909090909</v>
      </c>
      <c r="BL259" s="48">
        <v>11</v>
      </c>
    </row>
    <row r="260" spans="1:64" ht="15">
      <c r="A260" s="64" t="s">
        <v>409</v>
      </c>
      <c r="B260" s="64" t="s">
        <v>418</v>
      </c>
      <c r="C260" s="65"/>
      <c r="D260" s="66"/>
      <c r="E260" s="67"/>
      <c r="F260" s="68"/>
      <c r="G260" s="65"/>
      <c r="H260" s="69"/>
      <c r="I260" s="70"/>
      <c r="J260" s="70"/>
      <c r="K260" s="34" t="s">
        <v>65</v>
      </c>
      <c r="L260" s="77">
        <v>367</v>
      </c>
      <c r="M260" s="77"/>
      <c r="N260" s="72"/>
      <c r="O260" s="79" t="s">
        <v>591</v>
      </c>
      <c r="P260" s="81">
        <v>43754.87244212963</v>
      </c>
      <c r="Q260" s="79" t="s">
        <v>819</v>
      </c>
      <c r="R260" s="79"/>
      <c r="S260" s="79"/>
      <c r="T260" s="79"/>
      <c r="U260" s="82" t="s">
        <v>1010</v>
      </c>
      <c r="V260" s="82" t="s">
        <v>1010</v>
      </c>
      <c r="W260" s="81">
        <v>43754.87244212963</v>
      </c>
      <c r="X260" s="82" t="s">
        <v>1490</v>
      </c>
      <c r="Y260" s="79"/>
      <c r="Z260" s="79"/>
      <c r="AA260" s="85" t="s">
        <v>1806</v>
      </c>
      <c r="AB260" s="79"/>
      <c r="AC260" s="79" t="b">
        <v>0</v>
      </c>
      <c r="AD260" s="79">
        <v>0</v>
      </c>
      <c r="AE260" s="85" t="s">
        <v>1939</v>
      </c>
      <c r="AF260" s="79" t="b">
        <v>0</v>
      </c>
      <c r="AG260" s="79" t="s">
        <v>2026</v>
      </c>
      <c r="AH260" s="79"/>
      <c r="AI260" s="85" t="s">
        <v>1939</v>
      </c>
      <c r="AJ260" s="79" t="b">
        <v>0</v>
      </c>
      <c r="AK260" s="79">
        <v>723</v>
      </c>
      <c r="AL260" s="85" t="s">
        <v>1803</v>
      </c>
      <c r="AM260" s="79" t="s">
        <v>2037</v>
      </c>
      <c r="AN260" s="79" t="b">
        <v>0</v>
      </c>
      <c r="AO260" s="85" t="s">
        <v>1803</v>
      </c>
      <c r="AP260" s="79" t="s">
        <v>176</v>
      </c>
      <c r="AQ260" s="79">
        <v>0</v>
      </c>
      <c r="AR260" s="79">
        <v>0</v>
      </c>
      <c r="AS260" s="79"/>
      <c r="AT260" s="79"/>
      <c r="AU260" s="79"/>
      <c r="AV260" s="79"/>
      <c r="AW260" s="79"/>
      <c r="AX260" s="79"/>
      <c r="AY260" s="79"/>
      <c r="AZ260" s="79"/>
      <c r="BA260">
        <v>4</v>
      </c>
      <c r="BB260" s="78" t="str">
        <f>REPLACE(INDEX(GroupVertices[Group],MATCH(Edges25[[#This Row],[Vertex 1]],GroupVertices[Vertex],0)),1,1,"")</f>
        <v>4</v>
      </c>
      <c r="BC260" s="78" t="str">
        <f>REPLACE(INDEX(GroupVertices[Group],MATCH(Edges25[[#This Row],[Vertex 2]],GroupVertices[Vertex],0)),1,1,"")</f>
        <v>4</v>
      </c>
      <c r="BD260" s="48">
        <v>0</v>
      </c>
      <c r="BE260" s="49">
        <v>0</v>
      </c>
      <c r="BF260" s="48">
        <v>0</v>
      </c>
      <c r="BG260" s="49">
        <v>0</v>
      </c>
      <c r="BH260" s="48">
        <v>0</v>
      </c>
      <c r="BI260" s="49">
        <v>0</v>
      </c>
      <c r="BJ260" s="48">
        <v>2</v>
      </c>
      <c r="BK260" s="49">
        <v>100</v>
      </c>
      <c r="BL260" s="48">
        <v>2</v>
      </c>
    </row>
    <row r="261" spans="1:64" ht="15">
      <c r="A261" s="64" t="s">
        <v>419</v>
      </c>
      <c r="B261" s="64" t="s">
        <v>563</v>
      </c>
      <c r="C261" s="65"/>
      <c r="D261" s="66"/>
      <c r="E261" s="67"/>
      <c r="F261" s="68"/>
      <c r="G261" s="65"/>
      <c r="H261" s="69"/>
      <c r="I261" s="70"/>
      <c r="J261" s="70"/>
      <c r="K261" s="34" t="s">
        <v>65</v>
      </c>
      <c r="L261" s="77">
        <v>368</v>
      </c>
      <c r="M261" s="77"/>
      <c r="N261" s="72"/>
      <c r="O261" s="79" t="s">
        <v>592</v>
      </c>
      <c r="P261" s="81">
        <v>43754.99259259259</v>
      </c>
      <c r="Q261" s="79" t="s">
        <v>820</v>
      </c>
      <c r="R261" s="79"/>
      <c r="S261" s="79"/>
      <c r="T261" s="79"/>
      <c r="U261" s="79"/>
      <c r="V261" s="82" t="s">
        <v>1218</v>
      </c>
      <c r="W261" s="81">
        <v>43754.99259259259</v>
      </c>
      <c r="X261" s="82" t="s">
        <v>1491</v>
      </c>
      <c r="Y261" s="79"/>
      <c r="Z261" s="79"/>
      <c r="AA261" s="85" t="s">
        <v>1807</v>
      </c>
      <c r="AB261" s="85" t="s">
        <v>1929</v>
      </c>
      <c r="AC261" s="79" t="b">
        <v>0</v>
      </c>
      <c r="AD261" s="79">
        <v>0</v>
      </c>
      <c r="AE261" s="85" t="s">
        <v>2009</v>
      </c>
      <c r="AF261" s="79" t="b">
        <v>0</v>
      </c>
      <c r="AG261" s="79" t="s">
        <v>2020</v>
      </c>
      <c r="AH261" s="79"/>
      <c r="AI261" s="85" t="s">
        <v>1939</v>
      </c>
      <c r="AJ261" s="79" t="b">
        <v>0</v>
      </c>
      <c r="AK261" s="79">
        <v>0</v>
      </c>
      <c r="AL261" s="85" t="s">
        <v>1939</v>
      </c>
      <c r="AM261" s="79" t="s">
        <v>2038</v>
      </c>
      <c r="AN261" s="79" t="b">
        <v>0</v>
      </c>
      <c r="AO261" s="85" t="s">
        <v>1929</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44</v>
      </c>
      <c r="BC261" s="78" t="str">
        <f>REPLACE(INDEX(GroupVertices[Group],MATCH(Edges25[[#This Row],[Vertex 2]],GroupVertices[Vertex],0)),1,1,"")</f>
        <v>44</v>
      </c>
      <c r="BD261" s="48">
        <v>2</v>
      </c>
      <c r="BE261" s="49">
        <v>8.333333333333334</v>
      </c>
      <c r="BF261" s="48">
        <v>1</v>
      </c>
      <c r="BG261" s="49">
        <v>4.166666666666667</v>
      </c>
      <c r="BH261" s="48">
        <v>0</v>
      </c>
      <c r="BI261" s="49">
        <v>0</v>
      </c>
      <c r="BJ261" s="48">
        <v>21</v>
      </c>
      <c r="BK261" s="49">
        <v>87.5</v>
      </c>
      <c r="BL261" s="48">
        <v>24</v>
      </c>
    </row>
    <row r="262" spans="1:64" ht="15">
      <c r="A262" s="64" t="s">
        <v>420</v>
      </c>
      <c r="B262" s="64" t="s">
        <v>564</v>
      </c>
      <c r="C262" s="65"/>
      <c r="D262" s="66"/>
      <c r="E262" s="67"/>
      <c r="F262" s="68"/>
      <c r="G262" s="65"/>
      <c r="H262" s="69"/>
      <c r="I262" s="70"/>
      <c r="J262" s="70"/>
      <c r="K262" s="34" t="s">
        <v>65</v>
      </c>
      <c r="L262" s="77">
        <v>369</v>
      </c>
      <c r="M262" s="77"/>
      <c r="N262" s="72"/>
      <c r="O262" s="79" t="s">
        <v>591</v>
      </c>
      <c r="P262" s="81">
        <v>43755.132731481484</v>
      </c>
      <c r="Q262" s="79" t="s">
        <v>821</v>
      </c>
      <c r="R262" s="79"/>
      <c r="S262" s="79"/>
      <c r="T262" s="79"/>
      <c r="U262" s="79"/>
      <c r="V262" s="82" t="s">
        <v>1219</v>
      </c>
      <c r="W262" s="81">
        <v>43755.132731481484</v>
      </c>
      <c r="X262" s="82" t="s">
        <v>1492</v>
      </c>
      <c r="Y262" s="79"/>
      <c r="Z262" s="79"/>
      <c r="AA262" s="85" t="s">
        <v>1808</v>
      </c>
      <c r="AB262" s="79"/>
      <c r="AC262" s="79" t="b">
        <v>0</v>
      </c>
      <c r="AD262" s="79">
        <v>0</v>
      </c>
      <c r="AE262" s="85" t="s">
        <v>1939</v>
      </c>
      <c r="AF262" s="79" t="b">
        <v>0</v>
      </c>
      <c r="AG262" s="79" t="s">
        <v>2020</v>
      </c>
      <c r="AH262" s="79"/>
      <c r="AI262" s="85" t="s">
        <v>1939</v>
      </c>
      <c r="AJ262" s="79" t="b">
        <v>0</v>
      </c>
      <c r="AK262" s="79">
        <v>2</v>
      </c>
      <c r="AL262" s="85" t="s">
        <v>1810</v>
      </c>
      <c r="AM262" s="79" t="s">
        <v>2038</v>
      </c>
      <c r="AN262" s="79" t="b">
        <v>0</v>
      </c>
      <c r="AO262" s="85" t="s">
        <v>1810</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13</v>
      </c>
      <c r="BC262" s="78" t="str">
        <f>REPLACE(INDEX(GroupVertices[Group],MATCH(Edges25[[#This Row],[Vertex 2]],GroupVertices[Vertex],0)),1,1,"")</f>
        <v>13</v>
      </c>
      <c r="BD262" s="48"/>
      <c r="BE262" s="49"/>
      <c r="BF262" s="48"/>
      <c r="BG262" s="49"/>
      <c r="BH262" s="48"/>
      <c r="BI262" s="49"/>
      <c r="BJ262" s="48"/>
      <c r="BK262" s="49"/>
      <c r="BL262" s="48"/>
    </row>
    <row r="263" spans="1:64" ht="15">
      <c r="A263" s="64" t="s">
        <v>421</v>
      </c>
      <c r="B263" s="64" t="s">
        <v>566</v>
      </c>
      <c r="C263" s="65"/>
      <c r="D263" s="66"/>
      <c r="E263" s="67"/>
      <c r="F263" s="68"/>
      <c r="G263" s="65"/>
      <c r="H263" s="69"/>
      <c r="I263" s="70"/>
      <c r="J263" s="70"/>
      <c r="K263" s="34" t="s">
        <v>65</v>
      </c>
      <c r="L263" s="77">
        <v>372</v>
      </c>
      <c r="M263" s="77"/>
      <c r="N263" s="72"/>
      <c r="O263" s="79" t="s">
        <v>591</v>
      </c>
      <c r="P263" s="81">
        <v>43755.18840277778</v>
      </c>
      <c r="Q263" s="79" t="s">
        <v>822</v>
      </c>
      <c r="R263" s="79"/>
      <c r="S263" s="79"/>
      <c r="T263" s="79"/>
      <c r="U263" s="79"/>
      <c r="V263" s="82" t="s">
        <v>1220</v>
      </c>
      <c r="W263" s="81">
        <v>43755.18840277778</v>
      </c>
      <c r="X263" s="82" t="s">
        <v>1493</v>
      </c>
      <c r="Y263" s="79"/>
      <c r="Z263" s="79"/>
      <c r="AA263" s="85" t="s">
        <v>1809</v>
      </c>
      <c r="AB263" s="85" t="s">
        <v>1930</v>
      </c>
      <c r="AC263" s="79" t="b">
        <v>0</v>
      </c>
      <c r="AD263" s="79">
        <v>4</v>
      </c>
      <c r="AE263" s="85" t="s">
        <v>2010</v>
      </c>
      <c r="AF263" s="79" t="b">
        <v>0</v>
      </c>
      <c r="AG263" s="79" t="s">
        <v>2020</v>
      </c>
      <c r="AH263" s="79"/>
      <c r="AI263" s="85" t="s">
        <v>1939</v>
      </c>
      <c r="AJ263" s="79" t="b">
        <v>0</v>
      </c>
      <c r="AK263" s="79">
        <v>0</v>
      </c>
      <c r="AL263" s="85" t="s">
        <v>1939</v>
      </c>
      <c r="AM263" s="79" t="s">
        <v>2040</v>
      </c>
      <c r="AN263" s="79" t="b">
        <v>0</v>
      </c>
      <c r="AO263" s="85" t="s">
        <v>1930</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9</v>
      </c>
      <c r="BC263" s="78" t="str">
        <f>REPLACE(INDEX(GroupVertices[Group],MATCH(Edges25[[#This Row],[Vertex 2]],GroupVertices[Vertex],0)),1,1,"")</f>
        <v>9</v>
      </c>
      <c r="BD263" s="48"/>
      <c r="BE263" s="49"/>
      <c r="BF263" s="48"/>
      <c r="BG263" s="49"/>
      <c r="BH263" s="48"/>
      <c r="BI263" s="49"/>
      <c r="BJ263" s="48"/>
      <c r="BK263" s="49"/>
      <c r="BL263" s="48"/>
    </row>
    <row r="264" spans="1:64" ht="15">
      <c r="A264" s="64" t="s">
        <v>422</v>
      </c>
      <c r="B264" s="64" t="s">
        <v>564</v>
      </c>
      <c r="C264" s="65"/>
      <c r="D264" s="66"/>
      <c r="E264" s="67"/>
      <c r="F264" s="68"/>
      <c r="G264" s="65"/>
      <c r="H264" s="69"/>
      <c r="I264" s="70"/>
      <c r="J264" s="70"/>
      <c r="K264" s="34" t="s">
        <v>65</v>
      </c>
      <c r="L264" s="77">
        <v>378</v>
      </c>
      <c r="M264" s="77"/>
      <c r="N264" s="72"/>
      <c r="O264" s="79" t="s">
        <v>591</v>
      </c>
      <c r="P264" s="81">
        <v>43754.89748842592</v>
      </c>
      <c r="Q264" s="79" t="s">
        <v>823</v>
      </c>
      <c r="R264" s="79"/>
      <c r="S264" s="79"/>
      <c r="T264" s="79"/>
      <c r="U264" s="79"/>
      <c r="V264" s="82" t="s">
        <v>1221</v>
      </c>
      <c r="W264" s="81">
        <v>43754.89748842592</v>
      </c>
      <c r="X264" s="82" t="s">
        <v>1494</v>
      </c>
      <c r="Y264" s="79"/>
      <c r="Z264" s="79"/>
      <c r="AA264" s="85" t="s">
        <v>1810</v>
      </c>
      <c r="AB264" s="85" t="s">
        <v>1931</v>
      </c>
      <c r="AC264" s="79" t="b">
        <v>0</v>
      </c>
      <c r="AD264" s="79">
        <v>47</v>
      </c>
      <c r="AE264" s="85" t="s">
        <v>2011</v>
      </c>
      <c r="AF264" s="79" t="b">
        <v>0</v>
      </c>
      <c r="AG264" s="79" t="s">
        <v>2020</v>
      </c>
      <c r="AH264" s="79"/>
      <c r="AI264" s="85" t="s">
        <v>1939</v>
      </c>
      <c r="AJ264" s="79" t="b">
        <v>0</v>
      </c>
      <c r="AK264" s="79">
        <v>2</v>
      </c>
      <c r="AL264" s="85" t="s">
        <v>1939</v>
      </c>
      <c r="AM264" s="79" t="s">
        <v>2037</v>
      </c>
      <c r="AN264" s="79" t="b">
        <v>0</v>
      </c>
      <c r="AO264" s="85" t="s">
        <v>1931</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13</v>
      </c>
      <c r="BC264" s="78" t="str">
        <f>REPLACE(INDEX(GroupVertices[Group],MATCH(Edges25[[#This Row],[Vertex 2]],GroupVertices[Vertex],0)),1,1,"")</f>
        <v>13</v>
      </c>
      <c r="BD264" s="48"/>
      <c r="BE264" s="49"/>
      <c r="BF264" s="48"/>
      <c r="BG264" s="49"/>
      <c r="BH264" s="48"/>
      <c r="BI264" s="49"/>
      <c r="BJ264" s="48"/>
      <c r="BK264" s="49"/>
      <c r="BL264" s="48"/>
    </row>
    <row r="265" spans="1:64" ht="15">
      <c r="A265" s="64" t="s">
        <v>423</v>
      </c>
      <c r="B265" s="64" t="s">
        <v>564</v>
      </c>
      <c r="C265" s="65"/>
      <c r="D265" s="66"/>
      <c r="E265" s="67"/>
      <c r="F265" s="68"/>
      <c r="G265" s="65"/>
      <c r="H265" s="69"/>
      <c r="I265" s="70"/>
      <c r="J265" s="70"/>
      <c r="K265" s="34" t="s">
        <v>65</v>
      </c>
      <c r="L265" s="77">
        <v>379</v>
      </c>
      <c r="M265" s="77"/>
      <c r="N265" s="72"/>
      <c r="O265" s="79" t="s">
        <v>591</v>
      </c>
      <c r="P265" s="81">
        <v>43755.19063657407</v>
      </c>
      <c r="Q265" s="79" t="s">
        <v>821</v>
      </c>
      <c r="R265" s="79"/>
      <c r="S265" s="79"/>
      <c r="T265" s="79"/>
      <c r="U265" s="79"/>
      <c r="V265" s="82" t="s">
        <v>1222</v>
      </c>
      <c r="W265" s="81">
        <v>43755.19063657407</v>
      </c>
      <c r="X265" s="82" t="s">
        <v>1495</v>
      </c>
      <c r="Y265" s="79"/>
      <c r="Z265" s="79"/>
      <c r="AA265" s="85" t="s">
        <v>1811</v>
      </c>
      <c r="AB265" s="79"/>
      <c r="AC265" s="79" t="b">
        <v>0</v>
      </c>
      <c r="AD265" s="79">
        <v>0</v>
      </c>
      <c r="AE265" s="85" t="s">
        <v>1939</v>
      </c>
      <c r="AF265" s="79" t="b">
        <v>0</v>
      </c>
      <c r="AG265" s="79" t="s">
        <v>2020</v>
      </c>
      <c r="AH265" s="79"/>
      <c r="AI265" s="85" t="s">
        <v>1939</v>
      </c>
      <c r="AJ265" s="79" t="b">
        <v>0</v>
      </c>
      <c r="AK265" s="79">
        <v>2</v>
      </c>
      <c r="AL265" s="85" t="s">
        <v>1810</v>
      </c>
      <c r="AM265" s="79" t="s">
        <v>2038</v>
      </c>
      <c r="AN265" s="79" t="b">
        <v>0</v>
      </c>
      <c r="AO265" s="85" t="s">
        <v>1810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13</v>
      </c>
      <c r="BC265" s="78" t="str">
        <f>REPLACE(INDEX(GroupVertices[Group],MATCH(Edges25[[#This Row],[Vertex 2]],GroupVertices[Vertex],0)),1,1,"")</f>
        <v>13</v>
      </c>
      <c r="BD265" s="48"/>
      <c r="BE265" s="49"/>
      <c r="BF265" s="48"/>
      <c r="BG265" s="49"/>
      <c r="BH265" s="48"/>
      <c r="BI265" s="49"/>
      <c r="BJ265" s="48"/>
      <c r="BK265" s="49"/>
      <c r="BL265" s="48"/>
    </row>
    <row r="266" spans="1:64" ht="15">
      <c r="A266" s="64" t="s">
        <v>424</v>
      </c>
      <c r="B266" s="64" t="s">
        <v>424</v>
      </c>
      <c r="C266" s="65"/>
      <c r="D266" s="66"/>
      <c r="E266" s="67"/>
      <c r="F266" s="68"/>
      <c r="G266" s="65"/>
      <c r="H266" s="69"/>
      <c r="I266" s="70"/>
      <c r="J266" s="70"/>
      <c r="K266" s="34" t="s">
        <v>65</v>
      </c>
      <c r="L266" s="77">
        <v>383</v>
      </c>
      <c r="M266" s="77"/>
      <c r="N266" s="72"/>
      <c r="O266" s="79" t="s">
        <v>176</v>
      </c>
      <c r="P266" s="81">
        <v>43755.25493055556</v>
      </c>
      <c r="Q266" s="79" t="s">
        <v>824</v>
      </c>
      <c r="R266" s="82" t="s">
        <v>903</v>
      </c>
      <c r="S266" s="79" t="s">
        <v>942</v>
      </c>
      <c r="T266" s="79"/>
      <c r="U266" s="82" t="s">
        <v>1011</v>
      </c>
      <c r="V266" s="82" t="s">
        <v>1011</v>
      </c>
      <c r="W266" s="81">
        <v>43755.25493055556</v>
      </c>
      <c r="X266" s="82" t="s">
        <v>1496</v>
      </c>
      <c r="Y266" s="79"/>
      <c r="Z266" s="79"/>
      <c r="AA266" s="85" t="s">
        <v>1812</v>
      </c>
      <c r="AB266" s="79"/>
      <c r="AC266" s="79" t="b">
        <v>0</v>
      </c>
      <c r="AD266" s="79">
        <v>0</v>
      </c>
      <c r="AE266" s="85" t="s">
        <v>1939</v>
      </c>
      <c r="AF266" s="79" t="b">
        <v>0</v>
      </c>
      <c r="AG266" s="79" t="s">
        <v>2020</v>
      </c>
      <c r="AH266" s="79"/>
      <c r="AI266" s="85" t="s">
        <v>1939</v>
      </c>
      <c r="AJ266" s="79" t="b">
        <v>0</v>
      </c>
      <c r="AK266" s="79">
        <v>0</v>
      </c>
      <c r="AL266" s="85" t="s">
        <v>1939</v>
      </c>
      <c r="AM266" s="79" t="s">
        <v>2057</v>
      </c>
      <c r="AN266" s="79" t="b">
        <v>0</v>
      </c>
      <c r="AO266" s="85" t="s">
        <v>1812</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v>
      </c>
      <c r="BC266" s="78" t="str">
        <f>REPLACE(INDEX(GroupVertices[Group],MATCH(Edges25[[#This Row],[Vertex 2]],GroupVertices[Vertex],0)),1,1,"")</f>
        <v>1</v>
      </c>
      <c r="BD266" s="48">
        <v>1</v>
      </c>
      <c r="BE266" s="49">
        <v>6.666666666666667</v>
      </c>
      <c r="BF266" s="48">
        <v>0</v>
      </c>
      <c r="BG266" s="49">
        <v>0</v>
      </c>
      <c r="BH266" s="48">
        <v>0</v>
      </c>
      <c r="BI266" s="49">
        <v>0</v>
      </c>
      <c r="BJ266" s="48">
        <v>14</v>
      </c>
      <c r="BK266" s="49">
        <v>93.33333333333333</v>
      </c>
      <c r="BL266" s="48">
        <v>15</v>
      </c>
    </row>
    <row r="267" spans="1:64" ht="15">
      <c r="A267" s="64" t="s">
        <v>425</v>
      </c>
      <c r="B267" s="64" t="s">
        <v>572</v>
      </c>
      <c r="C267" s="65"/>
      <c r="D267" s="66"/>
      <c r="E267" s="67"/>
      <c r="F267" s="68"/>
      <c r="G267" s="65"/>
      <c r="H267" s="69"/>
      <c r="I267" s="70"/>
      <c r="J267" s="70"/>
      <c r="K267" s="34" t="s">
        <v>65</v>
      </c>
      <c r="L267" s="77">
        <v>384</v>
      </c>
      <c r="M267" s="77"/>
      <c r="N267" s="72"/>
      <c r="O267" s="79" t="s">
        <v>592</v>
      </c>
      <c r="P267" s="81">
        <v>43755.148877314816</v>
      </c>
      <c r="Q267" s="79" t="s">
        <v>825</v>
      </c>
      <c r="R267" s="79"/>
      <c r="S267" s="79"/>
      <c r="T267" s="79"/>
      <c r="U267" s="79"/>
      <c r="V267" s="82" t="s">
        <v>1223</v>
      </c>
      <c r="W267" s="81">
        <v>43755.148877314816</v>
      </c>
      <c r="X267" s="82" t="s">
        <v>1497</v>
      </c>
      <c r="Y267" s="79"/>
      <c r="Z267" s="79"/>
      <c r="AA267" s="85" t="s">
        <v>1813</v>
      </c>
      <c r="AB267" s="85" t="s">
        <v>1932</v>
      </c>
      <c r="AC267" s="79" t="b">
        <v>0</v>
      </c>
      <c r="AD267" s="79">
        <v>1</v>
      </c>
      <c r="AE267" s="85" t="s">
        <v>2012</v>
      </c>
      <c r="AF267" s="79" t="b">
        <v>0</v>
      </c>
      <c r="AG267" s="79" t="s">
        <v>2020</v>
      </c>
      <c r="AH267" s="79"/>
      <c r="AI267" s="85" t="s">
        <v>1939</v>
      </c>
      <c r="AJ267" s="79" t="b">
        <v>0</v>
      </c>
      <c r="AK267" s="79">
        <v>0</v>
      </c>
      <c r="AL267" s="85" t="s">
        <v>1939</v>
      </c>
      <c r="AM267" s="79" t="s">
        <v>2035</v>
      </c>
      <c r="AN267" s="79" t="b">
        <v>0</v>
      </c>
      <c r="AO267" s="85" t="s">
        <v>1932</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26</v>
      </c>
      <c r="BC267" s="78" t="str">
        <f>REPLACE(INDEX(GroupVertices[Group],MATCH(Edges25[[#This Row],[Vertex 2]],GroupVertices[Vertex],0)),1,1,"")</f>
        <v>26</v>
      </c>
      <c r="BD267" s="48">
        <v>0</v>
      </c>
      <c r="BE267" s="49">
        <v>0</v>
      </c>
      <c r="BF267" s="48">
        <v>0</v>
      </c>
      <c r="BG267" s="49">
        <v>0</v>
      </c>
      <c r="BH267" s="48">
        <v>0</v>
      </c>
      <c r="BI267" s="49">
        <v>0</v>
      </c>
      <c r="BJ267" s="48">
        <v>25</v>
      </c>
      <c r="BK267" s="49">
        <v>100</v>
      </c>
      <c r="BL267" s="48">
        <v>25</v>
      </c>
    </row>
    <row r="268" spans="1:64" ht="15">
      <c r="A268" s="64" t="s">
        <v>426</v>
      </c>
      <c r="B268" s="64" t="s">
        <v>572</v>
      </c>
      <c r="C268" s="65"/>
      <c r="D268" s="66"/>
      <c r="E268" s="67"/>
      <c r="F268" s="68"/>
      <c r="G268" s="65"/>
      <c r="H268" s="69"/>
      <c r="I268" s="70"/>
      <c r="J268" s="70"/>
      <c r="K268" s="34" t="s">
        <v>65</v>
      </c>
      <c r="L268" s="77">
        <v>385</v>
      </c>
      <c r="M268" s="77"/>
      <c r="N268" s="72"/>
      <c r="O268" s="79" t="s">
        <v>591</v>
      </c>
      <c r="P268" s="81">
        <v>43755.26849537037</v>
      </c>
      <c r="Q268" s="79" t="s">
        <v>826</v>
      </c>
      <c r="R268" s="79"/>
      <c r="S268" s="79"/>
      <c r="T268" s="79"/>
      <c r="U268" s="79"/>
      <c r="V268" s="82" t="s">
        <v>1224</v>
      </c>
      <c r="W268" s="81">
        <v>43755.26849537037</v>
      </c>
      <c r="X268" s="82" t="s">
        <v>1498</v>
      </c>
      <c r="Y268" s="79"/>
      <c r="Z268" s="79"/>
      <c r="AA268" s="85" t="s">
        <v>1814</v>
      </c>
      <c r="AB268" s="79"/>
      <c r="AC268" s="79" t="b">
        <v>0</v>
      </c>
      <c r="AD268" s="79">
        <v>0</v>
      </c>
      <c r="AE268" s="85" t="s">
        <v>1939</v>
      </c>
      <c r="AF268" s="79" t="b">
        <v>0</v>
      </c>
      <c r="AG268" s="79" t="s">
        <v>2020</v>
      </c>
      <c r="AH268" s="79"/>
      <c r="AI268" s="85" t="s">
        <v>1939</v>
      </c>
      <c r="AJ268" s="79" t="b">
        <v>0</v>
      </c>
      <c r="AK268" s="79">
        <v>1</v>
      </c>
      <c r="AL268" s="85" t="s">
        <v>1813</v>
      </c>
      <c r="AM268" s="79" t="s">
        <v>2038</v>
      </c>
      <c r="AN268" s="79" t="b">
        <v>0</v>
      </c>
      <c r="AO268" s="85" t="s">
        <v>1813</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26</v>
      </c>
      <c r="BC268" s="78" t="str">
        <f>REPLACE(INDEX(GroupVertices[Group],MATCH(Edges25[[#This Row],[Vertex 2]],GroupVertices[Vertex],0)),1,1,"")</f>
        <v>26</v>
      </c>
      <c r="BD268" s="48"/>
      <c r="BE268" s="49"/>
      <c r="BF268" s="48"/>
      <c r="BG268" s="49"/>
      <c r="BH268" s="48"/>
      <c r="BI268" s="49"/>
      <c r="BJ268" s="48"/>
      <c r="BK268" s="49"/>
      <c r="BL268" s="48"/>
    </row>
    <row r="269" spans="1:64" ht="15">
      <c r="A269" s="64" t="s">
        <v>427</v>
      </c>
      <c r="B269" s="64" t="s">
        <v>573</v>
      </c>
      <c r="C269" s="65"/>
      <c r="D269" s="66"/>
      <c r="E269" s="67"/>
      <c r="F269" s="68"/>
      <c r="G269" s="65"/>
      <c r="H269" s="69"/>
      <c r="I269" s="70"/>
      <c r="J269" s="70"/>
      <c r="K269" s="34" t="s">
        <v>65</v>
      </c>
      <c r="L269" s="77">
        <v>387</v>
      </c>
      <c r="M269" s="77"/>
      <c r="N269" s="72"/>
      <c r="O269" s="79" t="s">
        <v>592</v>
      </c>
      <c r="P269" s="81">
        <v>43755.29282407407</v>
      </c>
      <c r="Q269" s="79" t="s">
        <v>827</v>
      </c>
      <c r="R269" s="79"/>
      <c r="S269" s="79"/>
      <c r="T269" s="79"/>
      <c r="U269" s="79"/>
      <c r="V269" s="82" t="s">
        <v>1225</v>
      </c>
      <c r="W269" s="81">
        <v>43755.29282407407</v>
      </c>
      <c r="X269" s="82" t="s">
        <v>1499</v>
      </c>
      <c r="Y269" s="79"/>
      <c r="Z269" s="79"/>
      <c r="AA269" s="85" t="s">
        <v>1815</v>
      </c>
      <c r="AB269" s="85" t="s">
        <v>1933</v>
      </c>
      <c r="AC269" s="79" t="b">
        <v>0</v>
      </c>
      <c r="AD269" s="79">
        <v>0</v>
      </c>
      <c r="AE269" s="85" t="s">
        <v>2013</v>
      </c>
      <c r="AF269" s="79" t="b">
        <v>0</v>
      </c>
      <c r="AG269" s="79" t="s">
        <v>2020</v>
      </c>
      <c r="AH269" s="79"/>
      <c r="AI269" s="85" t="s">
        <v>1939</v>
      </c>
      <c r="AJ269" s="79" t="b">
        <v>0</v>
      </c>
      <c r="AK269" s="79">
        <v>0</v>
      </c>
      <c r="AL269" s="85" t="s">
        <v>1939</v>
      </c>
      <c r="AM269" s="79" t="s">
        <v>2037</v>
      </c>
      <c r="AN269" s="79" t="b">
        <v>0</v>
      </c>
      <c r="AO269" s="85" t="s">
        <v>1933</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43</v>
      </c>
      <c r="BC269" s="78" t="str">
        <f>REPLACE(INDEX(GroupVertices[Group],MATCH(Edges25[[#This Row],[Vertex 2]],GroupVertices[Vertex],0)),1,1,"")</f>
        <v>43</v>
      </c>
      <c r="BD269" s="48">
        <v>2</v>
      </c>
      <c r="BE269" s="49">
        <v>10</v>
      </c>
      <c r="BF269" s="48">
        <v>0</v>
      </c>
      <c r="BG269" s="49">
        <v>0</v>
      </c>
      <c r="BH269" s="48">
        <v>0</v>
      </c>
      <c r="BI269" s="49">
        <v>0</v>
      </c>
      <c r="BJ269" s="48">
        <v>18</v>
      </c>
      <c r="BK269" s="49">
        <v>90</v>
      </c>
      <c r="BL269" s="48">
        <v>20</v>
      </c>
    </row>
    <row r="270" spans="1:64" ht="15">
      <c r="A270" s="64" t="s">
        <v>428</v>
      </c>
      <c r="B270" s="64" t="s">
        <v>428</v>
      </c>
      <c r="C270" s="65"/>
      <c r="D270" s="66"/>
      <c r="E270" s="67"/>
      <c r="F270" s="68"/>
      <c r="G270" s="65"/>
      <c r="H270" s="69"/>
      <c r="I270" s="70"/>
      <c r="J270" s="70"/>
      <c r="K270" s="34" t="s">
        <v>65</v>
      </c>
      <c r="L270" s="77">
        <v>388</v>
      </c>
      <c r="M270" s="77"/>
      <c r="N270" s="72"/>
      <c r="O270" s="79" t="s">
        <v>176</v>
      </c>
      <c r="P270" s="81">
        <v>43755.315717592595</v>
      </c>
      <c r="Q270" s="79" t="s">
        <v>828</v>
      </c>
      <c r="R270" s="79"/>
      <c r="S270" s="79"/>
      <c r="T270" s="79" t="s">
        <v>979</v>
      </c>
      <c r="U270" s="79"/>
      <c r="V270" s="82" t="s">
        <v>1226</v>
      </c>
      <c r="W270" s="81">
        <v>43755.315717592595</v>
      </c>
      <c r="X270" s="82" t="s">
        <v>1500</v>
      </c>
      <c r="Y270" s="79"/>
      <c r="Z270" s="79"/>
      <c r="AA270" s="85" t="s">
        <v>1816</v>
      </c>
      <c r="AB270" s="79"/>
      <c r="AC270" s="79" t="b">
        <v>0</v>
      </c>
      <c r="AD270" s="79">
        <v>1</v>
      </c>
      <c r="AE270" s="85" t="s">
        <v>1939</v>
      </c>
      <c r="AF270" s="79" t="b">
        <v>0</v>
      </c>
      <c r="AG270" s="79" t="s">
        <v>2020</v>
      </c>
      <c r="AH270" s="79"/>
      <c r="AI270" s="85" t="s">
        <v>1939</v>
      </c>
      <c r="AJ270" s="79" t="b">
        <v>0</v>
      </c>
      <c r="AK270" s="79">
        <v>0</v>
      </c>
      <c r="AL270" s="85" t="s">
        <v>1939</v>
      </c>
      <c r="AM270" s="79" t="s">
        <v>2035</v>
      </c>
      <c r="AN270" s="79" t="b">
        <v>0</v>
      </c>
      <c r="AO270" s="85" t="s">
        <v>1816</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4</v>
      </c>
      <c r="BK270" s="49">
        <v>100</v>
      </c>
      <c r="BL270" s="48">
        <v>4</v>
      </c>
    </row>
    <row r="271" spans="1:64" ht="15">
      <c r="A271" s="64" t="s">
        <v>429</v>
      </c>
      <c r="B271" s="64" t="s">
        <v>429</v>
      </c>
      <c r="C271" s="65"/>
      <c r="D271" s="66"/>
      <c r="E271" s="67"/>
      <c r="F271" s="68"/>
      <c r="G271" s="65"/>
      <c r="H271" s="69"/>
      <c r="I271" s="70"/>
      <c r="J271" s="70"/>
      <c r="K271" s="34" t="s">
        <v>65</v>
      </c>
      <c r="L271" s="77">
        <v>389</v>
      </c>
      <c r="M271" s="77"/>
      <c r="N271" s="72"/>
      <c r="O271" s="79" t="s">
        <v>176</v>
      </c>
      <c r="P271" s="81">
        <v>43742.317928240744</v>
      </c>
      <c r="Q271" s="79" t="s">
        <v>829</v>
      </c>
      <c r="R271" s="79"/>
      <c r="S271" s="79"/>
      <c r="T271" s="79"/>
      <c r="U271" s="79"/>
      <c r="V271" s="82" t="s">
        <v>1227</v>
      </c>
      <c r="W271" s="81">
        <v>43742.317928240744</v>
      </c>
      <c r="X271" s="82" t="s">
        <v>1501</v>
      </c>
      <c r="Y271" s="79"/>
      <c r="Z271" s="79"/>
      <c r="AA271" s="85" t="s">
        <v>1817</v>
      </c>
      <c r="AB271" s="79"/>
      <c r="AC271" s="79" t="b">
        <v>0</v>
      </c>
      <c r="AD271" s="79">
        <v>0</v>
      </c>
      <c r="AE271" s="85" t="s">
        <v>1939</v>
      </c>
      <c r="AF271" s="79" t="b">
        <v>0</v>
      </c>
      <c r="AG271" s="79" t="s">
        <v>2020</v>
      </c>
      <c r="AH271" s="79"/>
      <c r="AI271" s="85" t="s">
        <v>1939</v>
      </c>
      <c r="AJ271" s="79" t="b">
        <v>0</v>
      </c>
      <c r="AK271" s="79">
        <v>0</v>
      </c>
      <c r="AL271" s="85" t="s">
        <v>1939</v>
      </c>
      <c r="AM271" s="79" t="s">
        <v>2058</v>
      </c>
      <c r="AN271" s="79" t="b">
        <v>0</v>
      </c>
      <c r="AO271" s="85" t="s">
        <v>1817</v>
      </c>
      <c r="AP271" s="79" t="s">
        <v>176</v>
      </c>
      <c r="AQ271" s="79">
        <v>0</v>
      </c>
      <c r="AR271" s="79">
        <v>0</v>
      </c>
      <c r="AS271" s="79"/>
      <c r="AT271" s="79"/>
      <c r="AU271" s="79"/>
      <c r="AV271" s="79"/>
      <c r="AW271" s="79"/>
      <c r="AX271" s="79"/>
      <c r="AY271" s="79"/>
      <c r="AZ271" s="79"/>
      <c r="BA271">
        <v>14</v>
      </c>
      <c r="BB271" s="78" t="str">
        <f>REPLACE(INDEX(GroupVertices[Group],MATCH(Edges25[[#This Row],[Vertex 1]],GroupVertices[Vertex],0)),1,1,"")</f>
        <v>1</v>
      </c>
      <c r="BC271" s="78" t="str">
        <f>REPLACE(INDEX(GroupVertices[Group],MATCH(Edges25[[#This Row],[Vertex 2]],GroupVertices[Vertex],0)),1,1,"")</f>
        <v>1</v>
      </c>
      <c r="BD271" s="48">
        <v>0</v>
      </c>
      <c r="BE271" s="49">
        <v>0</v>
      </c>
      <c r="BF271" s="48">
        <v>0</v>
      </c>
      <c r="BG271" s="49">
        <v>0</v>
      </c>
      <c r="BH271" s="48">
        <v>0</v>
      </c>
      <c r="BI271" s="49">
        <v>0</v>
      </c>
      <c r="BJ271" s="48">
        <v>6</v>
      </c>
      <c r="BK271" s="49">
        <v>100</v>
      </c>
      <c r="BL271" s="48">
        <v>6</v>
      </c>
    </row>
    <row r="272" spans="1:64" ht="15">
      <c r="A272" s="64" t="s">
        <v>429</v>
      </c>
      <c r="B272" s="64" t="s">
        <v>429</v>
      </c>
      <c r="C272" s="65"/>
      <c r="D272" s="66"/>
      <c r="E272" s="67"/>
      <c r="F272" s="68"/>
      <c r="G272" s="65"/>
      <c r="H272" s="69"/>
      <c r="I272" s="70"/>
      <c r="J272" s="70"/>
      <c r="K272" s="34" t="s">
        <v>65</v>
      </c>
      <c r="L272" s="77">
        <v>390</v>
      </c>
      <c r="M272" s="77"/>
      <c r="N272" s="72"/>
      <c r="O272" s="79" t="s">
        <v>176</v>
      </c>
      <c r="P272" s="81">
        <v>43743.31688657407</v>
      </c>
      <c r="Q272" s="79" t="s">
        <v>829</v>
      </c>
      <c r="R272" s="79"/>
      <c r="S272" s="79"/>
      <c r="T272" s="79"/>
      <c r="U272" s="79"/>
      <c r="V272" s="82" t="s">
        <v>1227</v>
      </c>
      <c r="W272" s="81">
        <v>43743.31688657407</v>
      </c>
      <c r="X272" s="82" t="s">
        <v>1502</v>
      </c>
      <c r="Y272" s="79"/>
      <c r="Z272" s="79"/>
      <c r="AA272" s="85" t="s">
        <v>1818</v>
      </c>
      <c r="AB272" s="79"/>
      <c r="AC272" s="79" t="b">
        <v>0</v>
      </c>
      <c r="AD272" s="79">
        <v>0</v>
      </c>
      <c r="AE272" s="85" t="s">
        <v>1939</v>
      </c>
      <c r="AF272" s="79" t="b">
        <v>0</v>
      </c>
      <c r="AG272" s="79" t="s">
        <v>2020</v>
      </c>
      <c r="AH272" s="79"/>
      <c r="AI272" s="85" t="s">
        <v>1939</v>
      </c>
      <c r="AJ272" s="79" t="b">
        <v>0</v>
      </c>
      <c r="AK272" s="79">
        <v>0</v>
      </c>
      <c r="AL272" s="85" t="s">
        <v>1939</v>
      </c>
      <c r="AM272" s="79" t="s">
        <v>2058</v>
      </c>
      <c r="AN272" s="79" t="b">
        <v>0</v>
      </c>
      <c r="AO272" s="85" t="s">
        <v>1818</v>
      </c>
      <c r="AP272" s="79" t="s">
        <v>176</v>
      </c>
      <c r="AQ272" s="79">
        <v>0</v>
      </c>
      <c r="AR272" s="79">
        <v>0</v>
      </c>
      <c r="AS272" s="79"/>
      <c r="AT272" s="79"/>
      <c r="AU272" s="79"/>
      <c r="AV272" s="79"/>
      <c r="AW272" s="79"/>
      <c r="AX272" s="79"/>
      <c r="AY272" s="79"/>
      <c r="AZ272" s="79"/>
      <c r="BA272">
        <v>14</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6</v>
      </c>
      <c r="BK272" s="49">
        <v>100</v>
      </c>
      <c r="BL272" s="48">
        <v>6</v>
      </c>
    </row>
    <row r="273" spans="1:64" ht="15">
      <c r="A273" s="64" t="s">
        <v>429</v>
      </c>
      <c r="B273" s="64" t="s">
        <v>429</v>
      </c>
      <c r="C273" s="65"/>
      <c r="D273" s="66"/>
      <c r="E273" s="67"/>
      <c r="F273" s="68"/>
      <c r="G273" s="65"/>
      <c r="H273" s="69"/>
      <c r="I273" s="70"/>
      <c r="J273" s="70"/>
      <c r="K273" s="34" t="s">
        <v>65</v>
      </c>
      <c r="L273" s="77">
        <v>391</v>
      </c>
      <c r="M273" s="77"/>
      <c r="N273" s="72"/>
      <c r="O273" s="79" t="s">
        <v>176</v>
      </c>
      <c r="P273" s="81">
        <v>43744.317928240744</v>
      </c>
      <c r="Q273" s="79" t="s">
        <v>829</v>
      </c>
      <c r="R273" s="79"/>
      <c r="S273" s="79"/>
      <c r="T273" s="79"/>
      <c r="U273" s="79"/>
      <c r="V273" s="82" t="s">
        <v>1227</v>
      </c>
      <c r="W273" s="81">
        <v>43744.317928240744</v>
      </c>
      <c r="X273" s="82" t="s">
        <v>1503</v>
      </c>
      <c r="Y273" s="79"/>
      <c r="Z273" s="79"/>
      <c r="AA273" s="85" t="s">
        <v>1819</v>
      </c>
      <c r="AB273" s="79"/>
      <c r="AC273" s="79" t="b">
        <v>0</v>
      </c>
      <c r="AD273" s="79">
        <v>0</v>
      </c>
      <c r="AE273" s="85" t="s">
        <v>1939</v>
      </c>
      <c r="AF273" s="79" t="b">
        <v>0</v>
      </c>
      <c r="AG273" s="79" t="s">
        <v>2020</v>
      </c>
      <c r="AH273" s="79"/>
      <c r="AI273" s="85" t="s">
        <v>1939</v>
      </c>
      <c r="AJ273" s="79" t="b">
        <v>0</v>
      </c>
      <c r="AK273" s="79">
        <v>0</v>
      </c>
      <c r="AL273" s="85" t="s">
        <v>1939</v>
      </c>
      <c r="AM273" s="79" t="s">
        <v>2058</v>
      </c>
      <c r="AN273" s="79" t="b">
        <v>0</v>
      </c>
      <c r="AO273" s="85" t="s">
        <v>1819</v>
      </c>
      <c r="AP273" s="79" t="s">
        <v>176</v>
      </c>
      <c r="AQ273" s="79">
        <v>0</v>
      </c>
      <c r="AR273" s="79">
        <v>0</v>
      </c>
      <c r="AS273" s="79"/>
      <c r="AT273" s="79"/>
      <c r="AU273" s="79"/>
      <c r="AV273" s="79"/>
      <c r="AW273" s="79"/>
      <c r="AX273" s="79"/>
      <c r="AY273" s="79"/>
      <c r="AZ273" s="79"/>
      <c r="BA273">
        <v>14</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6</v>
      </c>
      <c r="BK273" s="49">
        <v>100</v>
      </c>
      <c r="BL273" s="48">
        <v>6</v>
      </c>
    </row>
    <row r="274" spans="1:64" ht="15">
      <c r="A274" s="64" t="s">
        <v>429</v>
      </c>
      <c r="B274" s="64" t="s">
        <v>429</v>
      </c>
      <c r="C274" s="65"/>
      <c r="D274" s="66"/>
      <c r="E274" s="67"/>
      <c r="F274" s="68"/>
      <c r="G274" s="65"/>
      <c r="H274" s="69"/>
      <c r="I274" s="70"/>
      <c r="J274" s="70"/>
      <c r="K274" s="34" t="s">
        <v>65</v>
      </c>
      <c r="L274" s="77">
        <v>392</v>
      </c>
      <c r="M274" s="77"/>
      <c r="N274" s="72"/>
      <c r="O274" s="79" t="s">
        <v>176</v>
      </c>
      <c r="P274" s="81">
        <v>43745.31688657407</v>
      </c>
      <c r="Q274" s="79" t="s">
        <v>829</v>
      </c>
      <c r="R274" s="79"/>
      <c r="S274" s="79"/>
      <c r="T274" s="79"/>
      <c r="U274" s="79"/>
      <c r="V274" s="82" t="s">
        <v>1227</v>
      </c>
      <c r="W274" s="81">
        <v>43745.31688657407</v>
      </c>
      <c r="X274" s="82" t="s">
        <v>1504</v>
      </c>
      <c r="Y274" s="79"/>
      <c r="Z274" s="79"/>
      <c r="AA274" s="85" t="s">
        <v>1820</v>
      </c>
      <c r="AB274" s="79"/>
      <c r="AC274" s="79" t="b">
        <v>0</v>
      </c>
      <c r="AD274" s="79">
        <v>0</v>
      </c>
      <c r="AE274" s="85" t="s">
        <v>1939</v>
      </c>
      <c r="AF274" s="79" t="b">
        <v>0</v>
      </c>
      <c r="AG274" s="79" t="s">
        <v>2020</v>
      </c>
      <c r="AH274" s="79"/>
      <c r="AI274" s="85" t="s">
        <v>1939</v>
      </c>
      <c r="AJ274" s="79" t="b">
        <v>0</v>
      </c>
      <c r="AK274" s="79">
        <v>0</v>
      </c>
      <c r="AL274" s="85" t="s">
        <v>1939</v>
      </c>
      <c r="AM274" s="79" t="s">
        <v>2058</v>
      </c>
      <c r="AN274" s="79" t="b">
        <v>0</v>
      </c>
      <c r="AO274" s="85" t="s">
        <v>1820</v>
      </c>
      <c r="AP274" s="79" t="s">
        <v>176</v>
      </c>
      <c r="AQ274" s="79">
        <v>0</v>
      </c>
      <c r="AR274" s="79">
        <v>0</v>
      </c>
      <c r="AS274" s="79"/>
      <c r="AT274" s="79"/>
      <c r="AU274" s="79"/>
      <c r="AV274" s="79"/>
      <c r="AW274" s="79"/>
      <c r="AX274" s="79"/>
      <c r="AY274" s="79"/>
      <c r="AZ274" s="79"/>
      <c r="BA274">
        <v>14</v>
      </c>
      <c r="BB274" s="78" t="str">
        <f>REPLACE(INDEX(GroupVertices[Group],MATCH(Edges25[[#This Row],[Vertex 1]],GroupVertices[Vertex],0)),1,1,"")</f>
        <v>1</v>
      </c>
      <c r="BC274" s="78" t="str">
        <f>REPLACE(INDEX(GroupVertices[Group],MATCH(Edges25[[#This Row],[Vertex 2]],GroupVertices[Vertex],0)),1,1,"")</f>
        <v>1</v>
      </c>
      <c r="BD274" s="48">
        <v>0</v>
      </c>
      <c r="BE274" s="49">
        <v>0</v>
      </c>
      <c r="BF274" s="48">
        <v>0</v>
      </c>
      <c r="BG274" s="49">
        <v>0</v>
      </c>
      <c r="BH274" s="48">
        <v>0</v>
      </c>
      <c r="BI274" s="49">
        <v>0</v>
      </c>
      <c r="BJ274" s="48">
        <v>6</v>
      </c>
      <c r="BK274" s="49">
        <v>100</v>
      </c>
      <c r="BL274" s="48">
        <v>6</v>
      </c>
    </row>
    <row r="275" spans="1:64" ht="15">
      <c r="A275" s="64" t="s">
        <v>429</v>
      </c>
      <c r="B275" s="64" t="s">
        <v>429</v>
      </c>
      <c r="C275" s="65"/>
      <c r="D275" s="66"/>
      <c r="E275" s="67"/>
      <c r="F275" s="68"/>
      <c r="G275" s="65"/>
      <c r="H275" s="69"/>
      <c r="I275" s="70"/>
      <c r="J275" s="70"/>
      <c r="K275" s="34" t="s">
        <v>65</v>
      </c>
      <c r="L275" s="77">
        <v>393</v>
      </c>
      <c r="M275" s="77"/>
      <c r="N275" s="72"/>
      <c r="O275" s="79" t="s">
        <v>176</v>
      </c>
      <c r="P275" s="81">
        <v>43746.31793981481</v>
      </c>
      <c r="Q275" s="79" t="s">
        <v>829</v>
      </c>
      <c r="R275" s="79"/>
      <c r="S275" s="79"/>
      <c r="T275" s="79"/>
      <c r="U275" s="79"/>
      <c r="V275" s="82" t="s">
        <v>1227</v>
      </c>
      <c r="W275" s="81">
        <v>43746.31793981481</v>
      </c>
      <c r="X275" s="82" t="s">
        <v>1505</v>
      </c>
      <c r="Y275" s="79"/>
      <c r="Z275" s="79"/>
      <c r="AA275" s="85" t="s">
        <v>1821</v>
      </c>
      <c r="AB275" s="79"/>
      <c r="AC275" s="79" t="b">
        <v>0</v>
      </c>
      <c r="AD275" s="79">
        <v>0</v>
      </c>
      <c r="AE275" s="85" t="s">
        <v>1939</v>
      </c>
      <c r="AF275" s="79" t="b">
        <v>0</v>
      </c>
      <c r="AG275" s="79" t="s">
        <v>2020</v>
      </c>
      <c r="AH275" s="79"/>
      <c r="AI275" s="85" t="s">
        <v>1939</v>
      </c>
      <c r="AJ275" s="79" t="b">
        <v>0</v>
      </c>
      <c r="AK275" s="79">
        <v>0</v>
      </c>
      <c r="AL275" s="85" t="s">
        <v>1939</v>
      </c>
      <c r="AM275" s="79" t="s">
        <v>2058</v>
      </c>
      <c r="AN275" s="79" t="b">
        <v>0</v>
      </c>
      <c r="AO275" s="85" t="s">
        <v>1821</v>
      </c>
      <c r="AP275" s="79" t="s">
        <v>176</v>
      </c>
      <c r="AQ275" s="79">
        <v>0</v>
      </c>
      <c r="AR275" s="79">
        <v>0</v>
      </c>
      <c r="AS275" s="79"/>
      <c r="AT275" s="79"/>
      <c r="AU275" s="79"/>
      <c r="AV275" s="79"/>
      <c r="AW275" s="79"/>
      <c r="AX275" s="79"/>
      <c r="AY275" s="79"/>
      <c r="AZ275" s="79"/>
      <c r="BA275">
        <v>14</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6</v>
      </c>
      <c r="BK275" s="49">
        <v>100</v>
      </c>
      <c r="BL275" s="48">
        <v>6</v>
      </c>
    </row>
    <row r="276" spans="1:64" ht="15">
      <c r="A276" s="64" t="s">
        <v>429</v>
      </c>
      <c r="B276" s="64" t="s">
        <v>429</v>
      </c>
      <c r="C276" s="65"/>
      <c r="D276" s="66"/>
      <c r="E276" s="67"/>
      <c r="F276" s="68"/>
      <c r="G276" s="65"/>
      <c r="H276" s="69"/>
      <c r="I276" s="70"/>
      <c r="J276" s="70"/>
      <c r="K276" s="34" t="s">
        <v>65</v>
      </c>
      <c r="L276" s="77">
        <v>394</v>
      </c>
      <c r="M276" s="77"/>
      <c r="N276" s="72"/>
      <c r="O276" s="79" t="s">
        <v>176</v>
      </c>
      <c r="P276" s="81">
        <v>43747.31791666667</v>
      </c>
      <c r="Q276" s="79" t="s">
        <v>829</v>
      </c>
      <c r="R276" s="79"/>
      <c r="S276" s="79"/>
      <c r="T276" s="79"/>
      <c r="U276" s="79"/>
      <c r="V276" s="82" t="s">
        <v>1227</v>
      </c>
      <c r="W276" s="81">
        <v>43747.31791666667</v>
      </c>
      <c r="X276" s="82" t="s">
        <v>1506</v>
      </c>
      <c r="Y276" s="79"/>
      <c r="Z276" s="79"/>
      <c r="AA276" s="85" t="s">
        <v>1822</v>
      </c>
      <c r="AB276" s="79"/>
      <c r="AC276" s="79" t="b">
        <v>0</v>
      </c>
      <c r="AD276" s="79">
        <v>0</v>
      </c>
      <c r="AE276" s="85" t="s">
        <v>1939</v>
      </c>
      <c r="AF276" s="79" t="b">
        <v>0</v>
      </c>
      <c r="AG276" s="79" t="s">
        <v>2020</v>
      </c>
      <c r="AH276" s="79"/>
      <c r="AI276" s="85" t="s">
        <v>1939</v>
      </c>
      <c r="AJ276" s="79" t="b">
        <v>0</v>
      </c>
      <c r="AK276" s="79">
        <v>0</v>
      </c>
      <c r="AL276" s="85" t="s">
        <v>1939</v>
      </c>
      <c r="AM276" s="79" t="s">
        <v>2058</v>
      </c>
      <c r="AN276" s="79" t="b">
        <v>0</v>
      </c>
      <c r="AO276" s="85" t="s">
        <v>1822</v>
      </c>
      <c r="AP276" s="79" t="s">
        <v>176</v>
      </c>
      <c r="AQ276" s="79">
        <v>0</v>
      </c>
      <c r="AR276" s="79">
        <v>0</v>
      </c>
      <c r="AS276" s="79"/>
      <c r="AT276" s="79"/>
      <c r="AU276" s="79"/>
      <c r="AV276" s="79"/>
      <c r="AW276" s="79"/>
      <c r="AX276" s="79"/>
      <c r="AY276" s="79"/>
      <c r="AZ276" s="79"/>
      <c r="BA276">
        <v>14</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6</v>
      </c>
      <c r="BK276" s="49">
        <v>100</v>
      </c>
      <c r="BL276" s="48">
        <v>6</v>
      </c>
    </row>
    <row r="277" spans="1:64" ht="15">
      <c r="A277" s="64" t="s">
        <v>429</v>
      </c>
      <c r="B277" s="64" t="s">
        <v>429</v>
      </c>
      <c r="C277" s="65"/>
      <c r="D277" s="66"/>
      <c r="E277" s="67"/>
      <c r="F277" s="68"/>
      <c r="G277" s="65"/>
      <c r="H277" s="69"/>
      <c r="I277" s="70"/>
      <c r="J277" s="70"/>
      <c r="K277" s="34" t="s">
        <v>65</v>
      </c>
      <c r="L277" s="77">
        <v>395</v>
      </c>
      <c r="M277" s="77"/>
      <c r="N277" s="72"/>
      <c r="O277" s="79" t="s">
        <v>176</v>
      </c>
      <c r="P277" s="81">
        <v>43748.31791666667</v>
      </c>
      <c r="Q277" s="79" t="s">
        <v>829</v>
      </c>
      <c r="R277" s="79"/>
      <c r="S277" s="79"/>
      <c r="T277" s="79"/>
      <c r="U277" s="79"/>
      <c r="V277" s="82" t="s">
        <v>1227</v>
      </c>
      <c r="W277" s="81">
        <v>43748.31791666667</v>
      </c>
      <c r="X277" s="82" t="s">
        <v>1507</v>
      </c>
      <c r="Y277" s="79"/>
      <c r="Z277" s="79"/>
      <c r="AA277" s="85" t="s">
        <v>1823</v>
      </c>
      <c r="AB277" s="79"/>
      <c r="AC277" s="79" t="b">
        <v>0</v>
      </c>
      <c r="AD277" s="79">
        <v>0</v>
      </c>
      <c r="AE277" s="85" t="s">
        <v>1939</v>
      </c>
      <c r="AF277" s="79" t="b">
        <v>0</v>
      </c>
      <c r="AG277" s="79" t="s">
        <v>2020</v>
      </c>
      <c r="AH277" s="79"/>
      <c r="AI277" s="85" t="s">
        <v>1939</v>
      </c>
      <c r="AJ277" s="79" t="b">
        <v>0</v>
      </c>
      <c r="AK277" s="79">
        <v>0</v>
      </c>
      <c r="AL277" s="85" t="s">
        <v>1939</v>
      </c>
      <c r="AM277" s="79" t="s">
        <v>2058</v>
      </c>
      <c r="AN277" s="79" t="b">
        <v>0</v>
      </c>
      <c r="AO277" s="85" t="s">
        <v>1823</v>
      </c>
      <c r="AP277" s="79" t="s">
        <v>176</v>
      </c>
      <c r="AQ277" s="79">
        <v>0</v>
      </c>
      <c r="AR277" s="79">
        <v>0</v>
      </c>
      <c r="AS277" s="79"/>
      <c r="AT277" s="79"/>
      <c r="AU277" s="79"/>
      <c r="AV277" s="79"/>
      <c r="AW277" s="79"/>
      <c r="AX277" s="79"/>
      <c r="AY277" s="79"/>
      <c r="AZ277" s="79"/>
      <c r="BA277">
        <v>14</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6</v>
      </c>
      <c r="BK277" s="49">
        <v>100</v>
      </c>
      <c r="BL277" s="48">
        <v>6</v>
      </c>
    </row>
    <row r="278" spans="1:64" ht="15">
      <c r="A278" s="64" t="s">
        <v>429</v>
      </c>
      <c r="B278" s="64" t="s">
        <v>429</v>
      </c>
      <c r="C278" s="65"/>
      <c r="D278" s="66"/>
      <c r="E278" s="67"/>
      <c r="F278" s="68"/>
      <c r="G278" s="65"/>
      <c r="H278" s="69"/>
      <c r="I278" s="70"/>
      <c r="J278" s="70"/>
      <c r="K278" s="34" t="s">
        <v>65</v>
      </c>
      <c r="L278" s="77">
        <v>396</v>
      </c>
      <c r="M278" s="77"/>
      <c r="N278" s="72"/>
      <c r="O278" s="79" t="s">
        <v>176</v>
      </c>
      <c r="P278" s="81">
        <v>43749.31791666667</v>
      </c>
      <c r="Q278" s="79" t="s">
        <v>829</v>
      </c>
      <c r="R278" s="79"/>
      <c r="S278" s="79"/>
      <c r="T278" s="79"/>
      <c r="U278" s="79"/>
      <c r="V278" s="82" t="s">
        <v>1227</v>
      </c>
      <c r="W278" s="81">
        <v>43749.31791666667</v>
      </c>
      <c r="X278" s="82" t="s">
        <v>1508</v>
      </c>
      <c r="Y278" s="79"/>
      <c r="Z278" s="79"/>
      <c r="AA278" s="85" t="s">
        <v>1824</v>
      </c>
      <c r="AB278" s="79"/>
      <c r="AC278" s="79" t="b">
        <v>0</v>
      </c>
      <c r="AD278" s="79">
        <v>0</v>
      </c>
      <c r="AE278" s="85" t="s">
        <v>1939</v>
      </c>
      <c r="AF278" s="79" t="b">
        <v>0</v>
      </c>
      <c r="AG278" s="79" t="s">
        <v>2020</v>
      </c>
      <c r="AH278" s="79"/>
      <c r="AI278" s="85" t="s">
        <v>1939</v>
      </c>
      <c r="AJ278" s="79" t="b">
        <v>0</v>
      </c>
      <c r="AK278" s="79">
        <v>0</v>
      </c>
      <c r="AL278" s="85" t="s">
        <v>1939</v>
      </c>
      <c r="AM278" s="79" t="s">
        <v>2058</v>
      </c>
      <c r="AN278" s="79" t="b">
        <v>0</v>
      </c>
      <c r="AO278" s="85" t="s">
        <v>1824</v>
      </c>
      <c r="AP278" s="79" t="s">
        <v>176</v>
      </c>
      <c r="AQ278" s="79">
        <v>0</v>
      </c>
      <c r="AR278" s="79">
        <v>0</v>
      </c>
      <c r="AS278" s="79"/>
      <c r="AT278" s="79"/>
      <c r="AU278" s="79"/>
      <c r="AV278" s="79"/>
      <c r="AW278" s="79"/>
      <c r="AX278" s="79"/>
      <c r="AY278" s="79"/>
      <c r="AZ278" s="79"/>
      <c r="BA278">
        <v>14</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6</v>
      </c>
      <c r="BK278" s="49">
        <v>100</v>
      </c>
      <c r="BL278" s="48">
        <v>6</v>
      </c>
    </row>
    <row r="279" spans="1:64" ht="15">
      <c r="A279" s="64" t="s">
        <v>429</v>
      </c>
      <c r="B279" s="64" t="s">
        <v>429</v>
      </c>
      <c r="C279" s="65"/>
      <c r="D279" s="66"/>
      <c r="E279" s="67"/>
      <c r="F279" s="68"/>
      <c r="G279" s="65"/>
      <c r="H279" s="69"/>
      <c r="I279" s="70"/>
      <c r="J279" s="70"/>
      <c r="K279" s="34" t="s">
        <v>65</v>
      </c>
      <c r="L279" s="77">
        <v>397</v>
      </c>
      <c r="M279" s="77"/>
      <c r="N279" s="72"/>
      <c r="O279" s="79" t="s">
        <v>176</v>
      </c>
      <c r="P279" s="81">
        <v>43750.31791666667</v>
      </c>
      <c r="Q279" s="79" t="s">
        <v>829</v>
      </c>
      <c r="R279" s="79"/>
      <c r="S279" s="79"/>
      <c r="T279" s="79"/>
      <c r="U279" s="79"/>
      <c r="V279" s="82" t="s">
        <v>1227</v>
      </c>
      <c r="W279" s="81">
        <v>43750.31791666667</v>
      </c>
      <c r="X279" s="82" t="s">
        <v>1509</v>
      </c>
      <c r="Y279" s="79"/>
      <c r="Z279" s="79"/>
      <c r="AA279" s="85" t="s">
        <v>1825</v>
      </c>
      <c r="AB279" s="79"/>
      <c r="AC279" s="79" t="b">
        <v>0</v>
      </c>
      <c r="AD279" s="79">
        <v>0</v>
      </c>
      <c r="AE279" s="85" t="s">
        <v>1939</v>
      </c>
      <c r="AF279" s="79" t="b">
        <v>0</v>
      </c>
      <c r="AG279" s="79" t="s">
        <v>2020</v>
      </c>
      <c r="AH279" s="79"/>
      <c r="AI279" s="85" t="s">
        <v>1939</v>
      </c>
      <c r="AJ279" s="79" t="b">
        <v>0</v>
      </c>
      <c r="AK279" s="79">
        <v>0</v>
      </c>
      <c r="AL279" s="85" t="s">
        <v>1939</v>
      </c>
      <c r="AM279" s="79" t="s">
        <v>2058</v>
      </c>
      <c r="AN279" s="79" t="b">
        <v>0</v>
      </c>
      <c r="AO279" s="85" t="s">
        <v>1825</v>
      </c>
      <c r="AP279" s="79" t="s">
        <v>176</v>
      </c>
      <c r="AQ279" s="79">
        <v>0</v>
      </c>
      <c r="AR279" s="79">
        <v>0</v>
      </c>
      <c r="AS279" s="79"/>
      <c r="AT279" s="79"/>
      <c r="AU279" s="79"/>
      <c r="AV279" s="79"/>
      <c r="AW279" s="79"/>
      <c r="AX279" s="79"/>
      <c r="AY279" s="79"/>
      <c r="AZ279" s="79"/>
      <c r="BA279">
        <v>14</v>
      </c>
      <c r="BB279" s="78" t="str">
        <f>REPLACE(INDEX(GroupVertices[Group],MATCH(Edges25[[#This Row],[Vertex 1]],GroupVertices[Vertex],0)),1,1,"")</f>
        <v>1</v>
      </c>
      <c r="BC279" s="78" t="str">
        <f>REPLACE(INDEX(GroupVertices[Group],MATCH(Edges25[[#This Row],[Vertex 2]],GroupVertices[Vertex],0)),1,1,"")</f>
        <v>1</v>
      </c>
      <c r="BD279" s="48">
        <v>0</v>
      </c>
      <c r="BE279" s="49">
        <v>0</v>
      </c>
      <c r="BF279" s="48">
        <v>0</v>
      </c>
      <c r="BG279" s="49">
        <v>0</v>
      </c>
      <c r="BH279" s="48">
        <v>0</v>
      </c>
      <c r="BI279" s="49">
        <v>0</v>
      </c>
      <c r="BJ279" s="48">
        <v>6</v>
      </c>
      <c r="BK279" s="49">
        <v>100</v>
      </c>
      <c r="BL279" s="48">
        <v>6</v>
      </c>
    </row>
    <row r="280" spans="1:64" ht="15">
      <c r="A280" s="64" t="s">
        <v>429</v>
      </c>
      <c r="B280" s="64" t="s">
        <v>429</v>
      </c>
      <c r="C280" s="65"/>
      <c r="D280" s="66"/>
      <c r="E280" s="67"/>
      <c r="F280" s="68"/>
      <c r="G280" s="65"/>
      <c r="H280" s="69"/>
      <c r="I280" s="70"/>
      <c r="J280" s="70"/>
      <c r="K280" s="34" t="s">
        <v>65</v>
      </c>
      <c r="L280" s="77">
        <v>398</v>
      </c>
      <c r="M280" s="77"/>
      <c r="N280" s="72"/>
      <c r="O280" s="79" t="s">
        <v>176</v>
      </c>
      <c r="P280" s="81">
        <v>43751.31791666667</v>
      </c>
      <c r="Q280" s="79" t="s">
        <v>829</v>
      </c>
      <c r="R280" s="79"/>
      <c r="S280" s="79"/>
      <c r="T280" s="79"/>
      <c r="U280" s="79"/>
      <c r="V280" s="82" t="s">
        <v>1227</v>
      </c>
      <c r="W280" s="81">
        <v>43751.31791666667</v>
      </c>
      <c r="X280" s="82" t="s">
        <v>1510</v>
      </c>
      <c r="Y280" s="79"/>
      <c r="Z280" s="79"/>
      <c r="AA280" s="85" t="s">
        <v>1826</v>
      </c>
      <c r="AB280" s="79"/>
      <c r="AC280" s="79" t="b">
        <v>0</v>
      </c>
      <c r="AD280" s="79">
        <v>0</v>
      </c>
      <c r="AE280" s="85" t="s">
        <v>1939</v>
      </c>
      <c r="AF280" s="79" t="b">
        <v>0</v>
      </c>
      <c r="AG280" s="79" t="s">
        <v>2020</v>
      </c>
      <c r="AH280" s="79"/>
      <c r="AI280" s="85" t="s">
        <v>1939</v>
      </c>
      <c r="AJ280" s="79" t="b">
        <v>0</v>
      </c>
      <c r="AK280" s="79">
        <v>0</v>
      </c>
      <c r="AL280" s="85" t="s">
        <v>1939</v>
      </c>
      <c r="AM280" s="79" t="s">
        <v>2058</v>
      </c>
      <c r="AN280" s="79" t="b">
        <v>0</v>
      </c>
      <c r="AO280" s="85" t="s">
        <v>1826</v>
      </c>
      <c r="AP280" s="79" t="s">
        <v>176</v>
      </c>
      <c r="AQ280" s="79">
        <v>0</v>
      </c>
      <c r="AR280" s="79">
        <v>0</v>
      </c>
      <c r="AS280" s="79"/>
      <c r="AT280" s="79"/>
      <c r="AU280" s="79"/>
      <c r="AV280" s="79"/>
      <c r="AW280" s="79"/>
      <c r="AX280" s="79"/>
      <c r="AY280" s="79"/>
      <c r="AZ280" s="79"/>
      <c r="BA280">
        <v>14</v>
      </c>
      <c r="BB280" s="78" t="str">
        <f>REPLACE(INDEX(GroupVertices[Group],MATCH(Edges25[[#This Row],[Vertex 1]],GroupVertices[Vertex],0)),1,1,"")</f>
        <v>1</v>
      </c>
      <c r="BC280" s="78" t="str">
        <f>REPLACE(INDEX(GroupVertices[Group],MATCH(Edges25[[#This Row],[Vertex 2]],GroupVertices[Vertex],0)),1,1,"")</f>
        <v>1</v>
      </c>
      <c r="BD280" s="48">
        <v>0</v>
      </c>
      <c r="BE280" s="49">
        <v>0</v>
      </c>
      <c r="BF280" s="48">
        <v>0</v>
      </c>
      <c r="BG280" s="49">
        <v>0</v>
      </c>
      <c r="BH280" s="48">
        <v>0</v>
      </c>
      <c r="BI280" s="49">
        <v>0</v>
      </c>
      <c r="BJ280" s="48">
        <v>6</v>
      </c>
      <c r="BK280" s="49">
        <v>100</v>
      </c>
      <c r="BL280" s="48">
        <v>6</v>
      </c>
    </row>
    <row r="281" spans="1:64" ht="15">
      <c r="A281" s="64" t="s">
        <v>429</v>
      </c>
      <c r="B281" s="64" t="s">
        <v>429</v>
      </c>
      <c r="C281" s="65"/>
      <c r="D281" s="66"/>
      <c r="E281" s="67"/>
      <c r="F281" s="68"/>
      <c r="G281" s="65"/>
      <c r="H281" s="69"/>
      <c r="I281" s="70"/>
      <c r="J281" s="70"/>
      <c r="K281" s="34" t="s">
        <v>65</v>
      </c>
      <c r="L281" s="77">
        <v>399</v>
      </c>
      <c r="M281" s="77"/>
      <c r="N281" s="72"/>
      <c r="O281" s="79" t="s">
        <v>176</v>
      </c>
      <c r="P281" s="81">
        <v>43752.31688657407</v>
      </c>
      <c r="Q281" s="79" t="s">
        <v>829</v>
      </c>
      <c r="R281" s="79"/>
      <c r="S281" s="79"/>
      <c r="T281" s="79"/>
      <c r="U281" s="79"/>
      <c r="V281" s="82" t="s">
        <v>1227</v>
      </c>
      <c r="W281" s="81">
        <v>43752.31688657407</v>
      </c>
      <c r="X281" s="82" t="s">
        <v>1511</v>
      </c>
      <c r="Y281" s="79"/>
      <c r="Z281" s="79"/>
      <c r="AA281" s="85" t="s">
        <v>1827</v>
      </c>
      <c r="AB281" s="79"/>
      <c r="AC281" s="79" t="b">
        <v>0</v>
      </c>
      <c r="AD281" s="79">
        <v>0</v>
      </c>
      <c r="AE281" s="85" t="s">
        <v>1939</v>
      </c>
      <c r="AF281" s="79" t="b">
        <v>0</v>
      </c>
      <c r="AG281" s="79" t="s">
        <v>2020</v>
      </c>
      <c r="AH281" s="79"/>
      <c r="AI281" s="85" t="s">
        <v>1939</v>
      </c>
      <c r="AJ281" s="79" t="b">
        <v>0</v>
      </c>
      <c r="AK281" s="79">
        <v>0</v>
      </c>
      <c r="AL281" s="85" t="s">
        <v>1939</v>
      </c>
      <c r="AM281" s="79" t="s">
        <v>2058</v>
      </c>
      <c r="AN281" s="79" t="b">
        <v>0</v>
      </c>
      <c r="AO281" s="85" t="s">
        <v>1827</v>
      </c>
      <c r="AP281" s="79" t="s">
        <v>176</v>
      </c>
      <c r="AQ281" s="79">
        <v>0</v>
      </c>
      <c r="AR281" s="79">
        <v>0</v>
      </c>
      <c r="AS281" s="79"/>
      <c r="AT281" s="79"/>
      <c r="AU281" s="79"/>
      <c r="AV281" s="79"/>
      <c r="AW281" s="79"/>
      <c r="AX281" s="79"/>
      <c r="AY281" s="79"/>
      <c r="AZ281" s="79"/>
      <c r="BA281">
        <v>14</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6</v>
      </c>
      <c r="BK281" s="49">
        <v>100</v>
      </c>
      <c r="BL281" s="48">
        <v>6</v>
      </c>
    </row>
    <row r="282" spans="1:64" ht="15">
      <c r="A282" s="64" t="s">
        <v>429</v>
      </c>
      <c r="B282" s="64" t="s">
        <v>429</v>
      </c>
      <c r="C282" s="65"/>
      <c r="D282" s="66"/>
      <c r="E282" s="67"/>
      <c r="F282" s="68"/>
      <c r="G282" s="65"/>
      <c r="H282" s="69"/>
      <c r="I282" s="70"/>
      <c r="J282" s="70"/>
      <c r="K282" s="34" t="s">
        <v>65</v>
      </c>
      <c r="L282" s="77">
        <v>400</v>
      </c>
      <c r="M282" s="77"/>
      <c r="N282" s="72"/>
      <c r="O282" s="79" t="s">
        <v>176</v>
      </c>
      <c r="P282" s="81">
        <v>43753.31688657407</v>
      </c>
      <c r="Q282" s="79" t="s">
        <v>829</v>
      </c>
      <c r="R282" s="79"/>
      <c r="S282" s="79"/>
      <c r="T282" s="79"/>
      <c r="U282" s="79"/>
      <c r="V282" s="82" t="s">
        <v>1227</v>
      </c>
      <c r="W282" s="81">
        <v>43753.31688657407</v>
      </c>
      <c r="X282" s="82" t="s">
        <v>1512</v>
      </c>
      <c r="Y282" s="79"/>
      <c r="Z282" s="79"/>
      <c r="AA282" s="85" t="s">
        <v>1828</v>
      </c>
      <c r="AB282" s="79"/>
      <c r="AC282" s="79" t="b">
        <v>0</v>
      </c>
      <c r="AD282" s="79">
        <v>0</v>
      </c>
      <c r="AE282" s="85" t="s">
        <v>1939</v>
      </c>
      <c r="AF282" s="79" t="b">
        <v>0</v>
      </c>
      <c r="AG282" s="79" t="s">
        <v>2020</v>
      </c>
      <c r="AH282" s="79"/>
      <c r="AI282" s="85" t="s">
        <v>1939</v>
      </c>
      <c r="AJ282" s="79" t="b">
        <v>0</v>
      </c>
      <c r="AK282" s="79">
        <v>0</v>
      </c>
      <c r="AL282" s="85" t="s">
        <v>1939</v>
      </c>
      <c r="AM282" s="79" t="s">
        <v>2058</v>
      </c>
      <c r="AN282" s="79" t="b">
        <v>0</v>
      </c>
      <c r="AO282" s="85" t="s">
        <v>1828</v>
      </c>
      <c r="AP282" s="79" t="s">
        <v>176</v>
      </c>
      <c r="AQ282" s="79">
        <v>0</v>
      </c>
      <c r="AR282" s="79">
        <v>0</v>
      </c>
      <c r="AS282" s="79"/>
      <c r="AT282" s="79"/>
      <c r="AU282" s="79"/>
      <c r="AV282" s="79"/>
      <c r="AW282" s="79"/>
      <c r="AX282" s="79"/>
      <c r="AY282" s="79"/>
      <c r="AZ282" s="79"/>
      <c r="BA282">
        <v>14</v>
      </c>
      <c r="BB282" s="78" t="str">
        <f>REPLACE(INDEX(GroupVertices[Group],MATCH(Edges25[[#This Row],[Vertex 1]],GroupVertices[Vertex],0)),1,1,"")</f>
        <v>1</v>
      </c>
      <c r="BC282" s="78" t="str">
        <f>REPLACE(INDEX(GroupVertices[Group],MATCH(Edges25[[#This Row],[Vertex 2]],GroupVertices[Vertex],0)),1,1,"")</f>
        <v>1</v>
      </c>
      <c r="BD282" s="48">
        <v>0</v>
      </c>
      <c r="BE282" s="49">
        <v>0</v>
      </c>
      <c r="BF282" s="48">
        <v>0</v>
      </c>
      <c r="BG282" s="49">
        <v>0</v>
      </c>
      <c r="BH282" s="48">
        <v>0</v>
      </c>
      <c r="BI282" s="49">
        <v>0</v>
      </c>
      <c r="BJ282" s="48">
        <v>6</v>
      </c>
      <c r="BK282" s="49">
        <v>100</v>
      </c>
      <c r="BL282" s="48">
        <v>6</v>
      </c>
    </row>
    <row r="283" spans="1:64" ht="15">
      <c r="A283" s="64" t="s">
        <v>429</v>
      </c>
      <c r="B283" s="64" t="s">
        <v>429</v>
      </c>
      <c r="C283" s="65"/>
      <c r="D283" s="66"/>
      <c r="E283" s="67"/>
      <c r="F283" s="68"/>
      <c r="G283" s="65"/>
      <c r="H283" s="69"/>
      <c r="I283" s="70"/>
      <c r="J283" s="70"/>
      <c r="K283" s="34" t="s">
        <v>65</v>
      </c>
      <c r="L283" s="77">
        <v>401</v>
      </c>
      <c r="M283" s="77"/>
      <c r="N283" s="72"/>
      <c r="O283" s="79" t="s">
        <v>176</v>
      </c>
      <c r="P283" s="81">
        <v>43754.31791666667</v>
      </c>
      <c r="Q283" s="79" t="s">
        <v>829</v>
      </c>
      <c r="R283" s="79"/>
      <c r="S283" s="79"/>
      <c r="T283" s="79"/>
      <c r="U283" s="79"/>
      <c r="V283" s="82" t="s">
        <v>1227</v>
      </c>
      <c r="W283" s="81">
        <v>43754.31791666667</v>
      </c>
      <c r="X283" s="82" t="s">
        <v>1513</v>
      </c>
      <c r="Y283" s="79"/>
      <c r="Z283" s="79"/>
      <c r="AA283" s="85" t="s">
        <v>1829</v>
      </c>
      <c r="AB283" s="79"/>
      <c r="AC283" s="79" t="b">
        <v>0</v>
      </c>
      <c r="AD283" s="79">
        <v>0</v>
      </c>
      <c r="AE283" s="85" t="s">
        <v>1939</v>
      </c>
      <c r="AF283" s="79" t="b">
        <v>0</v>
      </c>
      <c r="AG283" s="79" t="s">
        <v>2020</v>
      </c>
      <c r="AH283" s="79"/>
      <c r="AI283" s="85" t="s">
        <v>1939</v>
      </c>
      <c r="AJ283" s="79" t="b">
        <v>0</v>
      </c>
      <c r="AK283" s="79">
        <v>0</v>
      </c>
      <c r="AL283" s="85" t="s">
        <v>1939</v>
      </c>
      <c r="AM283" s="79" t="s">
        <v>2058</v>
      </c>
      <c r="AN283" s="79" t="b">
        <v>0</v>
      </c>
      <c r="AO283" s="85" t="s">
        <v>1829</v>
      </c>
      <c r="AP283" s="79" t="s">
        <v>176</v>
      </c>
      <c r="AQ283" s="79">
        <v>0</v>
      </c>
      <c r="AR283" s="79">
        <v>0</v>
      </c>
      <c r="AS283" s="79"/>
      <c r="AT283" s="79"/>
      <c r="AU283" s="79"/>
      <c r="AV283" s="79"/>
      <c r="AW283" s="79"/>
      <c r="AX283" s="79"/>
      <c r="AY283" s="79"/>
      <c r="AZ283" s="79"/>
      <c r="BA283">
        <v>14</v>
      </c>
      <c r="BB283" s="78" t="str">
        <f>REPLACE(INDEX(GroupVertices[Group],MATCH(Edges25[[#This Row],[Vertex 1]],GroupVertices[Vertex],0)),1,1,"")</f>
        <v>1</v>
      </c>
      <c r="BC283" s="78" t="str">
        <f>REPLACE(INDEX(GroupVertices[Group],MATCH(Edges25[[#This Row],[Vertex 2]],GroupVertices[Vertex],0)),1,1,"")</f>
        <v>1</v>
      </c>
      <c r="BD283" s="48">
        <v>0</v>
      </c>
      <c r="BE283" s="49">
        <v>0</v>
      </c>
      <c r="BF283" s="48">
        <v>0</v>
      </c>
      <c r="BG283" s="49">
        <v>0</v>
      </c>
      <c r="BH283" s="48">
        <v>0</v>
      </c>
      <c r="BI283" s="49">
        <v>0</v>
      </c>
      <c r="BJ283" s="48">
        <v>6</v>
      </c>
      <c r="BK283" s="49">
        <v>100</v>
      </c>
      <c r="BL283" s="48">
        <v>6</v>
      </c>
    </row>
    <row r="284" spans="1:64" ht="15">
      <c r="A284" s="64" t="s">
        <v>429</v>
      </c>
      <c r="B284" s="64" t="s">
        <v>429</v>
      </c>
      <c r="C284" s="65"/>
      <c r="D284" s="66"/>
      <c r="E284" s="67"/>
      <c r="F284" s="68"/>
      <c r="G284" s="65"/>
      <c r="H284" s="69"/>
      <c r="I284" s="70"/>
      <c r="J284" s="70"/>
      <c r="K284" s="34" t="s">
        <v>65</v>
      </c>
      <c r="L284" s="77">
        <v>402</v>
      </c>
      <c r="M284" s="77"/>
      <c r="N284" s="72"/>
      <c r="O284" s="79" t="s">
        <v>176</v>
      </c>
      <c r="P284" s="81">
        <v>43755.31688657407</v>
      </c>
      <c r="Q284" s="79" t="s">
        <v>829</v>
      </c>
      <c r="R284" s="79"/>
      <c r="S284" s="79"/>
      <c r="T284" s="79"/>
      <c r="U284" s="79"/>
      <c r="V284" s="82" t="s">
        <v>1227</v>
      </c>
      <c r="W284" s="81">
        <v>43755.31688657407</v>
      </c>
      <c r="X284" s="82" t="s">
        <v>1514</v>
      </c>
      <c r="Y284" s="79"/>
      <c r="Z284" s="79"/>
      <c r="AA284" s="85" t="s">
        <v>1830</v>
      </c>
      <c r="AB284" s="79"/>
      <c r="AC284" s="79" t="b">
        <v>0</v>
      </c>
      <c r="AD284" s="79">
        <v>0</v>
      </c>
      <c r="AE284" s="85" t="s">
        <v>1939</v>
      </c>
      <c r="AF284" s="79" t="b">
        <v>0</v>
      </c>
      <c r="AG284" s="79" t="s">
        <v>2020</v>
      </c>
      <c r="AH284" s="79"/>
      <c r="AI284" s="85" t="s">
        <v>1939</v>
      </c>
      <c r="AJ284" s="79" t="b">
        <v>0</v>
      </c>
      <c r="AK284" s="79">
        <v>0</v>
      </c>
      <c r="AL284" s="85" t="s">
        <v>1939</v>
      </c>
      <c r="AM284" s="79" t="s">
        <v>2058</v>
      </c>
      <c r="AN284" s="79" t="b">
        <v>0</v>
      </c>
      <c r="AO284" s="85" t="s">
        <v>1830</v>
      </c>
      <c r="AP284" s="79" t="s">
        <v>176</v>
      </c>
      <c r="AQ284" s="79">
        <v>0</v>
      </c>
      <c r="AR284" s="79">
        <v>0</v>
      </c>
      <c r="AS284" s="79"/>
      <c r="AT284" s="79"/>
      <c r="AU284" s="79"/>
      <c r="AV284" s="79"/>
      <c r="AW284" s="79"/>
      <c r="AX284" s="79"/>
      <c r="AY284" s="79"/>
      <c r="AZ284" s="79"/>
      <c r="BA284">
        <v>14</v>
      </c>
      <c r="BB284" s="78" t="str">
        <f>REPLACE(INDEX(GroupVertices[Group],MATCH(Edges25[[#This Row],[Vertex 1]],GroupVertices[Vertex],0)),1,1,"")</f>
        <v>1</v>
      </c>
      <c r="BC284" s="78" t="str">
        <f>REPLACE(INDEX(GroupVertices[Group],MATCH(Edges25[[#This Row],[Vertex 2]],GroupVertices[Vertex],0)),1,1,"")</f>
        <v>1</v>
      </c>
      <c r="BD284" s="48">
        <v>0</v>
      </c>
      <c r="BE284" s="49">
        <v>0</v>
      </c>
      <c r="BF284" s="48">
        <v>0</v>
      </c>
      <c r="BG284" s="49">
        <v>0</v>
      </c>
      <c r="BH284" s="48">
        <v>0</v>
      </c>
      <c r="BI284" s="49">
        <v>0</v>
      </c>
      <c r="BJ284" s="48">
        <v>6</v>
      </c>
      <c r="BK284" s="49">
        <v>100</v>
      </c>
      <c r="BL284" s="48">
        <v>6</v>
      </c>
    </row>
    <row r="285" spans="1:64" ht="15">
      <c r="A285" s="64" t="s">
        <v>430</v>
      </c>
      <c r="B285" s="64" t="s">
        <v>430</v>
      </c>
      <c r="C285" s="65"/>
      <c r="D285" s="66"/>
      <c r="E285" s="67"/>
      <c r="F285" s="68"/>
      <c r="G285" s="65"/>
      <c r="H285" s="69"/>
      <c r="I285" s="70"/>
      <c r="J285" s="70"/>
      <c r="K285" s="34" t="s">
        <v>65</v>
      </c>
      <c r="L285" s="77">
        <v>403</v>
      </c>
      <c r="M285" s="77"/>
      <c r="N285" s="72"/>
      <c r="O285" s="79" t="s">
        <v>176</v>
      </c>
      <c r="P285" s="81">
        <v>43755.33752314815</v>
      </c>
      <c r="Q285" s="79" t="s">
        <v>830</v>
      </c>
      <c r="R285" s="79"/>
      <c r="S285" s="79"/>
      <c r="T285" s="79" t="s">
        <v>979</v>
      </c>
      <c r="U285" s="82" t="s">
        <v>1012</v>
      </c>
      <c r="V285" s="82" t="s">
        <v>1012</v>
      </c>
      <c r="W285" s="81">
        <v>43755.33752314815</v>
      </c>
      <c r="X285" s="82" t="s">
        <v>1515</v>
      </c>
      <c r="Y285" s="79"/>
      <c r="Z285" s="79"/>
      <c r="AA285" s="85" t="s">
        <v>1831</v>
      </c>
      <c r="AB285" s="79"/>
      <c r="AC285" s="79" t="b">
        <v>0</v>
      </c>
      <c r="AD285" s="79">
        <v>0</v>
      </c>
      <c r="AE285" s="85" t="s">
        <v>1939</v>
      </c>
      <c r="AF285" s="79" t="b">
        <v>0</v>
      </c>
      <c r="AG285" s="79" t="s">
        <v>2020</v>
      </c>
      <c r="AH285" s="79"/>
      <c r="AI285" s="85" t="s">
        <v>1939</v>
      </c>
      <c r="AJ285" s="79" t="b">
        <v>0</v>
      </c>
      <c r="AK285" s="79">
        <v>0</v>
      </c>
      <c r="AL285" s="85" t="s">
        <v>1939</v>
      </c>
      <c r="AM285" s="79" t="s">
        <v>2035</v>
      </c>
      <c r="AN285" s="79" t="b">
        <v>0</v>
      </c>
      <c r="AO285" s="85" t="s">
        <v>1831</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13</v>
      </c>
      <c r="BK285" s="49">
        <v>100</v>
      </c>
      <c r="BL285" s="48">
        <v>13</v>
      </c>
    </row>
    <row r="286" spans="1:64" ht="15">
      <c r="A286" s="64" t="s">
        <v>431</v>
      </c>
      <c r="B286" s="64" t="s">
        <v>431</v>
      </c>
      <c r="C286" s="65"/>
      <c r="D286" s="66"/>
      <c r="E286" s="67"/>
      <c r="F286" s="68"/>
      <c r="G286" s="65"/>
      <c r="H286" s="69"/>
      <c r="I286" s="70"/>
      <c r="J286" s="70"/>
      <c r="K286" s="34" t="s">
        <v>65</v>
      </c>
      <c r="L286" s="77">
        <v>404</v>
      </c>
      <c r="M286" s="77"/>
      <c r="N286" s="72"/>
      <c r="O286" s="79" t="s">
        <v>176</v>
      </c>
      <c r="P286" s="81">
        <v>43742.520150462966</v>
      </c>
      <c r="Q286" s="79" t="s">
        <v>831</v>
      </c>
      <c r="R286" s="79"/>
      <c r="S286" s="79"/>
      <c r="T286" s="79"/>
      <c r="U286" s="79"/>
      <c r="V286" s="82" t="s">
        <v>1228</v>
      </c>
      <c r="W286" s="81">
        <v>43742.520150462966</v>
      </c>
      <c r="X286" s="82" t="s">
        <v>1516</v>
      </c>
      <c r="Y286" s="79"/>
      <c r="Z286" s="79"/>
      <c r="AA286" s="85" t="s">
        <v>1832</v>
      </c>
      <c r="AB286" s="79"/>
      <c r="AC286" s="79" t="b">
        <v>0</v>
      </c>
      <c r="AD286" s="79">
        <v>1</v>
      </c>
      <c r="AE286" s="85" t="s">
        <v>1939</v>
      </c>
      <c r="AF286" s="79" t="b">
        <v>0</v>
      </c>
      <c r="AG286" s="79" t="s">
        <v>2020</v>
      </c>
      <c r="AH286" s="79"/>
      <c r="AI286" s="85" t="s">
        <v>1939</v>
      </c>
      <c r="AJ286" s="79" t="b">
        <v>0</v>
      </c>
      <c r="AK286" s="79">
        <v>1</v>
      </c>
      <c r="AL286" s="85" t="s">
        <v>1939</v>
      </c>
      <c r="AM286" s="79" t="s">
        <v>2058</v>
      </c>
      <c r="AN286" s="79" t="b">
        <v>0</v>
      </c>
      <c r="AO286" s="85" t="s">
        <v>1832</v>
      </c>
      <c r="AP286" s="79" t="s">
        <v>176</v>
      </c>
      <c r="AQ286" s="79">
        <v>0</v>
      </c>
      <c r="AR286" s="79">
        <v>0</v>
      </c>
      <c r="AS286" s="79"/>
      <c r="AT286" s="79"/>
      <c r="AU286" s="79"/>
      <c r="AV286" s="79"/>
      <c r="AW286" s="79"/>
      <c r="AX286" s="79"/>
      <c r="AY286" s="79"/>
      <c r="AZ286" s="79"/>
      <c r="BA286">
        <v>11</v>
      </c>
      <c r="BB286" s="78" t="str">
        <f>REPLACE(INDEX(GroupVertices[Group],MATCH(Edges25[[#This Row],[Vertex 1]],GroupVertices[Vertex],0)),1,1,"")</f>
        <v>86</v>
      </c>
      <c r="BC286" s="78" t="str">
        <f>REPLACE(INDEX(GroupVertices[Group],MATCH(Edges25[[#This Row],[Vertex 2]],GroupVertices[Vertex],0)),1,1,"")</f>
        <v>86</v>
      </c>
      <c r="BD286" s="48">
        <v>0</v>
      </c>
      <c r="BE286" s="49">
        <v>0</v>
      </c>
      <c r="BF286" s="48">
        <v>0</v>
      </c>
      <c r="BG286" s="49">
        <v>0</v>
      </c>
      <c r="BH286" s="48">
        <v>0</v>
      </c>
      <c r="BI286" s="49">
        <v>0</v>
      </c>
      <c r="BJ286" s="48">
        <v>5</v>
      </c>
      <c r="BK286" s="49">
        <v>100</v>
      </c>
      <c r="BL286" s="48">
        <v>5</v>
      </c>
    </row>
    <row r="287" spans="1:64" ht="15">
      <c r="A287" s="64" t="s">
        <v>431</v>
      </c>
      <c r="B287" s="64" t="s">
        <v>431</v>
      </c>
      <c r="C287" s="65"/>
      <c r="D287" s="66"/>
      <c r="E287" s="67"/>
      <c r="F287" s="68"/>
      <c r="G287" s="65"/>
      <c r="H287" s="69"/>
      <c r="I287" s="70"/>
      <c r="J287" s="70"/>
      <c r="K287" s="34" t="s">
        <v>65</v>
      </c>
      <c r="L287" s="77">
        <v>405</v>
      </c>
      <c r="M287" s="77"/>
      <c r="N287" s="72"/>
      <c r="O287" s="79" t="s">
        <v>176</v>
      </c>
      <c r="P287" s="81">
        <v>43744.7143287037</v>
      </c>
      <c r="Q287" s="79" t="s">
        <v>832</v>
      </c>
      <c r="R287" s="79"/>
      <c r="S287" s="79"/>
      <c r="T287" s="79"/>
      <c r="U287" s="79"/>
      <c r="V287" s="82" t="s">
        <v>1228</v>
      </c>
      <c r="W287" s="81">
        <v>43744.7143287037</v>
      </c>
      <c r="X287" s="82" t="s">
        <v>1517</v>
      </c>
      <c r="Y287" s="79"/>
      <c r="Z287" s="79"/>
      <c r="AA287" s="85" t="s">
        <v>1833</v>
      </c>
      <c r="AB287" s="79"/>
      <c r="AC287" s="79" t="b">
        <v>0</v>
      </c>
      <c r="AD287" s="79">
        <v>0</v>
      </c>
      <c r="AE287" s="85" t="s">
        <v>1939</v>
      </c>
      <c r="AF287" s="79" t="b">
        <v>0</v>
      </c>
      <c r="AG287" s="79" t="s">
        <v>2020</v>
      </c>
      <c r="AH287" s="79"/>
      <c r="AI287" s="85" t="s">
        <v>1939</v>
      </c>
      <c r="AJ287" s="79" t="b">
        <v>0</v>
      </c>
      <c r="AK287" s="79">
        <v>0</v>
      </c>
      <c r="AL287" s="85" t="s">
        <v>1939</v>
      </c>
      <c r="AM287" s="79" t="s">
        <v>2058</v>
      </c>
      <c r="AN287" s="79" t="b">
        <v>0</v>
      </c>
      <c r="AO287" s="85" t="s">
        <v>1833</v>
      </c>
      <c r="AP287" s="79" t="s">
        <v>176</v>
      </c>
      <c r="AQ287" s="79">
        <v>0</v>
      </c>
      <c r="AR287" s="79">
        <v>0</v>
      </c>
      <c r="AS287" s="79"/>
      <c r="AT287" s="79"/>
      <c r="AU287" s="79"/>
      <c r="AV287" s="79"/>
      <c r="AW287" s="79"/>
      <c r="AX287" s="79"/>
      <c r="AY287" s="79"/>
      <c r="AZ287" s="79"/>
      <c r="BA287">
        <v>11</v>
      </c>
      <c r="BB287" s="78" t="str">
        <f>REPLACE(INDEX(GroupVertices[Group],MATCH(Edges25[[#This Row],[Vertex 1]],GroupVertices[Vertex],0)),1,1,"")</f>
        <v>86</v>
      </c>
      <c r="BC287" s="78" t="str">
        <f>REPLACE(INDEX(GroupVertices[Group],MATCH(Edges25[[#This Row],[Vertex 2]],GroupVertices[Vertex],0)),1,1,"")</f>
        <v>86</v>
      </c>
      <c r="BD287" s="48">
        <v>0</v>
      </c>
      <c r="BE287" s="49">
        <v>0</v>
      </c>
      <c r="BF287" s="48">
        <v>0</v>
      </c>
      <c r="BG287" s="49">
        <v>0</v>
      </c>
      <c r="BH287" s="48">
        <v>0</v>
      </c>
      <c r="BI287" s="49">
        <v>0</v>
      </c>
      <c r="BJ287" s="48">
        <v>5</v>
      </c>
      <c r="BK287" s="49">
        <v>100</v>
      </c>
      <c r="BL287" s="48">
        <v>5</v>
      </c>
    </row>
    <row r="288" spans="1:64" ht="15">
      <c r="A288" s="64" t="s">
        <v>431</v>
      </c>
      <c r="B288" s="64" t="s">
        <v>431</v>
      </c>
      <c r="C288" s="65"/>
      <c r="D288" s="66"/>
      <c r="E288" s="67"/>
      <c r="F288" s="68"/>
      <c r="G288" s="65"/>
      <c r="H288" s="69"/>
      <c r="I288" s="70"/>
      <c r="J288" s="70"/>
      <c r="K288" s="34" t="s">
        <v>65</v>
      </c>
      <c r="L288" s="77">
        <v>406</v>
      </c>
      <c r="M288" s="77"/>
      <c r="N288" s="72"/>
      <c r="O288" s="79" t="s">
        <v>176</v>
      </c>
      <c r="P288" s="81">
        <v>43745.31633101852</v>
      </c>
      <c r="Q288" s="79" t="s">
        <v>833</v>
      </c>
      <c r="R288" s="79"/>
      <c r="S288" s="79"/>
      <c r="T288" s="79"/>
      <c r="U288" s="79"/>
      <c r="V288" s="82" t="s">
        <v>1228</v>
      </c>
      <c r="W288" s="81">
        <v>43745.31633101852</v>
      </c>
      <c r="X288" s="82" t="s">
        <v>1518</v>
      </c>
      <c r="Y288" s="79"/>
      <c r="Z288" s="79"/>
      <c r="AA288" s="85" t="s">
        <v>1834</v>
      </c>
      <c r="AB288" s="79"/>
      <c r="AC288" s="79" t="b">
        <v>0</v>
      </c>
      <c r="AD288" s="79">
        <v>0</v>
      </c>
      <c r="AE288" s="85" t="s">
        <v>1939</v>
      </c>
      <c r="AF288" s="79" t="b">
        <v>0</v>
      </c>
      <c r="AG288" s="79" t="s">
        <v>2020</v>
      </c>
      <c r="AH288" s="79"/>
      <c r="AI288" s="85" t="s">
        <v>1939</v>
      </c>
      <c r="AJ288" s="79" t="b">
        <v>0</v>
      </c>
      <c r="AK288" s="79">
        <v>0</v>
      </c>
      <c r="AL288" s="85" t="s">
        <v>1939</v>
      </c>
      <c r="AM288" s="79" t="s">
        <v>2058</v>
      </c>
      <c r="AN288" s="79" t="b">
        <v>0</v>
      </c>
      <c r="AO288" s="85" t="s">
        <v>1834</v>
      </c>
      <c r="AP288" s="79" t="s">
        <v>176</v>
      </c>
      <c r="AQ288" s="79">
        <v>0</v>
      </c>
      <c r="AR288" s="79">
        <v>0</v>
      </c>
      <c r="AS288" s="79"/>
      <c r="AT288" s="79"/>
      <c r="AU288" s="79"/>
      <c r="AV288" s="79"/>
      <c r="AW288" s="79"/>
      <c r="AX288" s="79"/>
      <c r="AY288" s="79"/>
      <c r="AZ288" s="79"/>
      <c r="BA288">
        <v>11</v>
      </c>
      <c r="BB288" s="78" t="str">
        <f>REPLACE(INDEX(GroupVertices[Group],MATCH(Edges25[[#This Row],[Vertex 1]],GroupVertices[Vertex],0)),1,1,"")</f>
        <v>86</v>
      </c>
      <c r="BC288" s="78" t="str">
        <f>REPLACE(INDEX(GroupVertices[Group],MATCH(Edges25[[#This Row],[Vertex 2]],GroupVertices[Vertex],0)),1,1,"")</f>
        <v>86</v>
      </c>
      <c r="BD288" s="48">
        <v>0</v>
      </c>
      <c r="BE288" s="49">
        <v>0</v>
      </c>
      <c r="BF288" s="48">
        <v>0</v>
      </c>
      <c r="BG288" s="49">
        <v>0</v>
      </c>
      <c r="BH288" s="48">
        <v>0</v>
      </c>
      <c r="BI288" s="49">
        <v>0</v>
      </c>
      <c r="BJ288" s="48">
        <v>6</v>
      </c>
      <c r="BK288" s="49">
        <v>100</v>
      </c>
      <c r="BL288" s="48">
        <v>6</v>
      </c>
    </row>
    <row r="289" spans="1:64" ht="15">
      <c r="A289" s="64" t="s">
        <v>431</v>
      </c>
      <c r="B289" s="64" t="s">
        <v>431</v>
      </c>
      <c r="C289" s="65"/>
      <c r="D289" s="66"/>
      <c r="E289" s="67"/>
      <c r="F289" s="68"/>
      <c r="G289" s="65"/>
      <c r="H289" s="69"/>
      <c r="I289" s="70"/>
      <c r="J289" s="70"/>
      <c r="K289" s="34" t="s">
        <v>65</v>
      </c>
      <c r="L289" s="77">
        <v>407</v>
      </c>
      <c r="M289" s="77"/>
      <c r="N289" s="72"/>
      <c r="O289" s="79" t="s">
        <v>176</v>
      </c>
      <c r="P289" s="81">
        <v>43748.370208333334</v>
      </c>
      <c r="Q289" s="79" t="s">
        <v>832</v>
      </c>
      <c r="R289" s="79"/>
      <c r="S289" s="79"/>
      <c r="T289" s="79"/>
      <c r="U289" s="79"/>
      <c r="V289" s="82" t="s">
        <v>1228</v>
      </c>
      <c r="W289" s="81">
        <v>43748.370208333334</v>
      </c>
      <c r="X289" s="82" t="s">
        <v>1519</v>
      </c>
      <c r="Y289" s="79"/>
      <c r="Z289" s="79"/>
      <c r="AA289" s="85" t="s">
        <v>1835</v>
      </c>
      <c r="AB289" s="79"/>
      <c r="AC289" s="79" t="b">
        <v>0</v>
      </c>
      <c r="AD289" s="79">
        <v>0</v>
      </c>
      <c r="AE289" s="85" t="s">
        <v>1939</v>
      </c>
      <c r="AF289" s="79" t="b">
        <v>0</v>
      </c>
      <c r="AG289" s="79" t="s">
        <v>2020</v>
      </c>
      <c r="AH289" s="79"/>
      <c r="AI289" s="85" t="s">
        <v>1939</v>
      </c>
      <c r="AJ289" s="79" t="b">
        <v>0</v>
      </c>
      <c r="AK289" s="79">
        <v>0</v>
      </c>
      <c r="AL289" s="85" t="s">
        <v>1939</v>
      </c>
      <c r="AM289" s="79" t="s">
        <v>2058</v>
      </c>
      <c r="AN289" s="79" t="b">
        <v>0</v>
      </c>
      <c r="AO289" s="85" t="s">
        <v>1835</v>
      </c>
      <c r="AP289" s="79" t="s">
        <v>176</v>
      </c>
      <c r="AQ289" s="79">
        <v>0</v>
      </c>
      <c r="AR289" s="79">
        <v>0</v>
      </c>
      <c r="AS289" s="79"/>
      <c r="AT289" s="79"/>
      <c r="AU289" s="79"/>
      <c r="AV289" s="79"/>
      <c r="AW289" s="79"/>
      <c r="AX289" s="79"/>
      <c r="AY289" s="79"/>
      <c r="AZ289" s="79"/>
      <c r="BA289">
        <v>11</v>
      </c>
      <c r="BB289" s="78" t="str">
        <f>REPLACE(INDEX(GroupVertices[Group],MATCH(Edges25[[#This Row],[Vertex 1]],GroupVertices[Vertex],0)),1,1,"")</f>
        <v>86</v>
      </c>
      <c r="BC289" s="78" t="str">
        <f>REPLACE(INDEX(GroupVertices[Group],MATCH(Edges25[[#This Row],[Vertex 2]],GroupVertices[Vertex],0)),1,1,"")</f>
        <v>86</v>
      </c>
      <c r="BD289" s="48">
        <v>0</v>
      </c>
      <c r="BE289" s="49">
        <v>0</v>
      </c>
      <c r="BF289" s="48">
        <v>0</v>
      </c>
      <c r="BG289" s="49">
        <v>0</v>
      </c>
      <c r="BH289" s="48">
        <v>0</v>
      </c>
      <c r="BI289" s="49">
        <v>0</v>
      </c>
      <c r="BJ289" s="48">
        <v>5</v>
      </c>
      <c r="BK289" s="49">
        <v>100</v>
      </c>
      <c r="BL289" s="48">
        <v>5</v>
      </c>
    </row>
    <row r="290" spans="1:64" ht="15">
      <c r="A290" s="64" t="s">
        <v>431</v>
      </c>
      <c r="B290" s="64" t="s">
        <v>431</v>
      </c>
      <c r="C290" s="65"/>
      <c r="D290" s="66"/>
      <c r="E290" s="67"/>
      <c r="F290" s="68"/>
      <c r="G290" s="65"/>
      <c r="H290" s="69"/>
      <c r="I290" s="70"/>
      <c r="J290" s="70"/>
      <c r="K290" s="34" t="s">
        <v>65</v>
      </c>
      <c r="L290" s="77">
        <v>408</v>
      </c>
      <c r="M290" s="77"/>
      <c r="N290" s="72"/>
      <c r="O290" s="79" t="s">
        <v>176</v>
      </c>
      <c r="P290" s="81">
        <v>43751.22655092592</v>
      </c>
      <c r="Q290" s="79" t="s">
        <v>832</v>
      </c>
      <c r="R290" s="79"/>
      <c r="S290" s="79"/>
      <c r="T290" s="79"/>
      <c r="U290" s="79"/>
      <c r="V290" s="82" t="s">
        <v>1228</v>
      </c>
      <c r="W290" s="81">
        <v>43751.22655092592</v>
      </c>
      <c r="X290" s="82" t="s">
        <v>1520</v>
      </c>
      <c r="Y290" s="79"/>
      <c r="Z290" s="79"/>
      <c r="AA290" s="85" t="s">
        <v>1836</v>
      </c>
      <c r="AB290" s="79"/>
      <c r="AC290" s="79" t="b">
        <v>0</v>
      </c>
      <c r="AD290" s="79">
        <v>0</v>
      </c>
      <c r="AE290" s="85" t="s">
        <v>1939</v>
      </c>
      <c r="AF290" s="79" t="b">
        <v>0</v>
      </c>
      <c r="AG290" s="79" t="s">
        <v>2020</v>
      </c>
      <c r="AH290" s="79"/>
      <c r="AI290" s="85" t="s">
        <v>1939</v>
      </c>
      <c r="AJ290" s="79" t="b">
        <v>0</v>
      </c>
      <c r="AK290" s="79">
        <v>0</v>
      </c>
      <c r="AL290" s="85" t="s">
        <v>1939</v>
      </c>
      <c r="AM290" s="79" t="s">
        <v>2058</v>
      </c>
      <c r="AN290" s="79" t="b">
        <v>0</v>
      </c>
      <c r="AO290" s="85" t="s">
        <v>1836</v>
      </c>
      <c r="AP290" s="79" t="s">
        <v>176</v>
      </c>
      <c r="AQ290" s="79">
        <v>0</v>
      </c>
      <c r="AR290" s="79">
        <v>0</v>
      </c>
      <c r="AS290" s="79"/>
      <c r="AT290" s="79"/>
      <c r="AU290" s="79"/>
      <c r="AV290" s="79"/>
      <c r="AW290" s="79"/>
      <c r="AX290" s="79"/>
      <c r="AY290" s="79"/>
      <c r="AZ290" s="79"/>
      <c r="BA290">
        <v>11</v>
      </c>
      <c r="BB290" s="78" t="str">
        <f>REPLACE(INDEX(GroupVertices[Group],MATCH(Edges25[[#This Row],[Vertex 1]],GroupVertices[Vertex],0)),1,1,"")</f>
        <v>86</v>
      </c>
      <c r="BC290" s="78" t="str">
        <f>REPLACE(INDEX(GroupVertices[Group],MATCH(Edges25[[#This Row],[Vertex 2]],GroupVertices[Vertex],0)),1,1,"")</f>
        <v>86</v>
      </c>
      <c r="BD290" s="48">
        <v>0</v>
      </c>
      <c r="BE290" s="49">
        <v>0</v>
      </c>
      <c r="BF290" s="48">
        <v>0</v>
      </c>
      <c r="BG290" s="49">
        <v>0</v>
      </c>
      <c r="BH290" s="48">
        <v>0</v>
      </c>
      <c r="BI290" s="49">
        <v>0</v>
      </c>
      <c r="BJ290" s="48">
        <v>5</v>
      </c>
      <c r="BK290" s="49">
        <v>100</v>
      </c>
      <c r="BL290" s="48">
        <v>5</v>
      </c>
    </row>
    <row r="291" spans="1:64" ht="15">
      <c r="A291" s="64" t="s">
        <v>431</v>
      </c>
      <c r="B291" s="64" t="s">
        <v>431</v>
      </c>
      <c r="C291" s="65"/>
      <c r="D291" s="66"/>
      <c r="E291" s="67"/>
      <c r="F291" s="68"/>
      <c r="G291" s="65"/>
      <c r="H291" s="69"/>
      <c r="I291" s="70"/>
      <c r="J291" s="70"/>
      <c r="K291" s="34" t="s">
        <v>65</v>
      </c>
      <c r="L291" s="77">
        <v>409</v>
      </c>
      <c r="M291" s="77"/>
      <c r="N291" s="72"/>
      <c r="O291" s="79" t="s">
        <v>176</v>
      </c>
      <c r="P291" s="81">
        <v>43751.61209490741</v>
      </c>
      <c r="Q291" s="79" t="s">
        <v>831</v>
      </c>
      <c r="R291" s="79"/>
      <c r="S291" s="79"/>
      <c r="T291" s="79"/>
      <c r="U291" s="79"/>
      <c r="V291" s="82" t="s">
        <v>1228</v>
      </c>
      <c r="W291" s="81">
        <v>43751.61209490741</v>
      </c>
      <c r="X291" s="82" t="s">
        <v>1521</v>
      </c>
      <c r="Y291" s="79"/>
      <c r="Z291" s="79"/>
      <c r="AA291" s="85" t="s">
        <v>1837</v>
      </c>
      <c r="AB291" s="79"/>
      <c r="AC291" s="79" t="b">
        <v>0</v>
      </c>
      <c r="AD291" s="79">
        <v>0</v>
      </c>
      <c r="AE291" s="85" t="s">
        <v>1939</v>
      </c>
      <c r="AF291" s="79" t="b">
        <v>0</v>
      </c>
      <c r="AG291" s="79" t="s">
        <v>2020</v>
      </c>
      <c r="AH291" s="79"/>
      <c r="AI291" s="85" t="s">
        <v>1939</v>
      </c>
      <c r="AJ291" s="79" t="b">
        <v>0</v>
      </c>
      <c r="AK291" s="79">
        <v>0</v>
      </c>
      <c r="AL291" s="85" t="s">
        <v>1939</v>
      </c>
      <c r="AM291" s="79" t="s">
        <v>2058</v>
      </c>
      <c r="AN291" s="79" t="b">
        <v>0</v>
      </c>
      <c r="AO291" s="85" t="s">
        <v>1837</v>
      </c>
      <c r="AP291" s="79" t="s">
        <v>176</v>
      </c>
      <c r="AQ291" s="79">
        <v>0</v>
      </c>
      <c r="AR291" s="79">
        <v>0</v>
      </c>
      <c r="AS291" s="79"/>
      <c r="AT291" s="79"/>
      <c r="AU291" s="79"/>
      <c r="AV291" s="79"/>
      <c r="AW291" s="79"/>
      <c r="AX291" s="79"/>
      <c r="AY291" s="79"/>
      <c r="AZ291" s="79"/>
      <c r="BA291">
        <v>11</v>
      </c>
      <c r="BB291" s="78" t="str">
        <f>REPLACE(INDEX(GroupVertices[Group],MATCH(Edges25[[#This Row],[Vertex 1]],GroupVertices[Vertex],0)),1,1,"")</f>
        <v>86</v>
      </c>
      <c r="BC291" s="78" t="str">
        <f>REPLACE(INDEX(GroupVertices[Group],MATCH(Edges25[[#This Row],[Vertex 2]],GroupVertices[Vertex],0)),1,1,"")</f>
        <v>86</v>
      </c>
      <c r="BD291" s="48">
        <v>0</v>
      </c>
      <c r="BE291" s="49">
        <v>0</v>
      </c>
      <c r="BF291" s="48">
        <v>0</v>
      </c>
      <c r="BG291" s="49">
        <v>0</v>
      </c>
      <c r="BH291" s="48">
        <v>0</v>
      </c>
      <c r="BI291" s="49">
        <v>0</v>
      </c>
      <c r="BJ291" s="48">
        <v>5</v>
      </c>
      <c r="BK291" s="49">
        <v>100</v>
      </c>
      <c r="BL291" s="48">
        <v>5</v>
      </c>
    </row>
    <row r="292" spans="1:64" ht="15">
      <c r="A292" s="64" t="s">
        <v>431</v>
      </c>
      <c r="B292" s="64" t="s">
        <v>431</v>
      </c>
      <c r="C292" s="65"/>
      <c r="D292" s="66"/>
      <c r="E292" s="67"/>
      <c r="F292" s="68"/>
      <c r="G292" s="65"/>
      <c r="H292" s="69"/>
      <c r="I292" s="70"/>
      <c r="J292" s="70"/>
      <c r="K292" s="34" t="s">
        <v>65</v>
      </c>
      <c r="L292" s="77">
        <v>410</v>
      </c>
      <c r="M292" s="77"/>
      <c r="N292" s="72"/>
      <c r="O292" s="79" t="s">
        <v>176</v>
      </c>
      <c r="P292" s="81">
        <v>43751.74317129629</v>
      </c>
      <c r="Q292" s="79" t="s">
        <v>834</v>
      </c>
      <c r="R292" s="79"/>
      <c r="S292" s="79"/>
      <c r="T292" s="79"/>
      <c r="U292" s="79"/>
      <c r="V292" s="82" t="s">
        <v>1228</v>
      </c>
      <c r="W292" s="81">
        <v>43751.74317129629</v>
      </c>
      <c r="X292" s="82" t="s">
        <v>1522</v>
      </c>
      <c r="Y292" s="79"/>
      <c r="Z292" s="79"/>
      <c r="AA292" s="85" t="s">
        <v>1838</v>
      </c>
      <c r="AB292" s="79"/>
      <c r="AC292" s="79" t="b">
        <v>0</v>
      </c>
      <c r="AD292" s="79">
        <v>0</v>
      </c>
      <c r="AE292" s="85" t="s">
        <v>1939</v>
      </c>
      <c r="AF292" s="79" t="b">
        <v>0</v>
      </c>
      <c r="AG292" s="79" t="s">
        <v>2020</v>
      </c>
      <c r="AH292" s="79"/>
      <c r="AI292" s="85" t="s">
        <v>1939</v>
      </c>
      <c r="AJ292" s="79" t="b">
        <v>0</v>
      </c>
      <c r="AK292" s="79">
        <v>0</v>
      </c>
      <c r="AL292" s="85" t="s">
        <v>1939</v>
      </c>
      <c r="AM292" s="79" t="s">
        <v>2058</v>
      </c>
      <c r="AN292" s="79" t="b">
        <v>0</v>
      </c>
      <c r="AO292" s="85" t="s">
        <v>1838</v>
      </c>
      <c r="AP292" s="79" t="s">
        <v>176</v>
      </c>
      <c r="AQ292" s="79">
        <v>0</v>
      </c>
      <c r="AR292" s="79">
        <v>0</v>
      </c>
      <c r="AS292" s="79"/>
      <c r="AT292" s="79"/>
      <c r="AU292" s="79"/>
      <c r="AV292" s="79"/>
      <c r="AW292" s="79"/>
      <c r="AX292" s="79"/>
      <c r="AY292" s="79"/>
      <c r="AZ292" s="79"/>
      <c r="BA292">
        <v>11</v>
      </c>
      <c r="BB292" s="78" t="str">
        <f>REPLACE(INDEX(GroupVertices[Group],MATCH(Edges25[[#This Row],[Vertex 1]],GroupVertices[Vertex],0)),1,1,"")</f>
        <v>86</v>
      </c>
      <c r="BC292" s="78" t="str">
        <f>REPLACE(INDEX(GroupVertices[Group],MATCH(Edges25[[#This Row],[Vertex 2]],GroupVertices[Vertex],0)),1,1,"")</f>
        <v>86</v>
      </c>
      <c r="BD292" s="48">
        <v>0</v>
      </c>
      <c r="BE292" s="49">
        <v>0</v>
      </c>
      <c r="BF292" s="48">
        <v>0</v>
      </c>
      <c r="BG292" s="49">
        <v>0</v>
      </c>
      <c r="BH292" s="48">
        <v>0</v>
      </c>
      <c r="BI292" s="49">
        <v>0</v>
      </c>
      <c r="BJ292" s="48">
        <v>5</v>
      </c>
      <c r="BK292" s="49">
        <v>100</v>
      </c>
      <c r="BL292" s="48">
        <v>5</v>
      </c>
    </row>
    <row r="293" spans="1:64" ht="15">
      <c r="A293" s="64" t="s">
        <v>431</v>
      </c>
      <c r="B293" s="64" t="s">
        <v>431</v>
      </c>
      <c r="C293" s="65"/>
      <c r="D293" s="66"/>
      <c r="E293" s="67"/>
      <c r="F293" s="68"/>
      <c r="G293" s="65"/>
      <c r="H293" s="69"/>
      <c r="I293" s="70"/>
      <c r="J293" s="70"/>
      <c r="K293" s="34" t="s">
        <v>65</v>
      </c>
      <c r="L293" s="77">
        <v>411</v>
      </c>
      <c r="M293" s="77"/>
      <c r="N293" s="72"/>
      <c r="O293" s="79" t="s">
        <v>176</v>
      </c>
      <c r="P293" s="81">
        <v>43752.582870370374</v>
      </c>
      <c r="Q293" s="79" t="s">
        <v>833</v>
      </c>
      <c r="R293" s="79"/>
      <c r="S293" s="79"/>
      <c r="T293" s="79"/>
      <c r="U293" s="79"/>
      <c r="V293" s="82" t="s">
        <v>1228</v>
      </c>
      <c r="W293" s="81">
        <v>43752.582870370374</v>
      </c>
      <c r="X293" s="82" t="s">
        <v>1523</v>
      </c>
      <c r="Y293" s="79"/>
      <c r="Z293" s="79"/>
      <c r="AA293" s="85" t="s">
        <v>1839</v>
      </c>
      <c r="AB293" s="79"/>
      <c r="AC293" s="79" t="b">
        <v>0</v>
      </c>
      <c r="AD293" s="79">
        <v>0</v>
      </c>
      <c r="AE293" s="85" t="s">
        <v>1939</v>
      </c>
      <c r="AF293" s="79" t="b">
        <v>0</v>
      </c>
      <c r="AG293" s="79" t="s">
        <v>2020</v>
      </c>
      <c r="AH293" s="79"/>
      <c r="AI293" s="85" t="s">
        <v>1939</v>
      </c>
      <c r="AJ293" s="79" t="b">
        <v>0</v>
      </c>
      <c r="AK293" s="79">
        <v>0</v>
      </c>
      <c r="AL293" s="85" t="s">
        <v>1939</v>
      </c>
      <c r="AM293" s="79" t="s">
        <v>2058</v>
      </c>
      <c r="AN293" s="79" t="b">
        <v>0</v>
      </c>
      <c r="AO293" s="85" t="s">
        <v>1839</v>
      </c>
      <c r="AP293" s="79" t="s">
        <v>176</v>
      </c>
      <c r="AQ293" s="79">
        <v>0</v>
      </c>
      <c r="AR293" s="79">
        <v>0</v>
      </c>
      <c r="AS293" s="79"/>
      <c r="AT293" s="79"/>
      <c r="AU293" s="79"/>
      <c r="AV293" s="79"/>
      <c r="AW293" s="79"/>
      <c r="AX293" s="79"/>
      <c r="AY293" s="79"/>
      <c r="AZ293" s="79"/>
      <c r="BA293">
        <v>11</v>
      </c>
      <c r="BB293" s="78" t="str">
        <f>REPLACE(INDEX(GroupVertices[Group],MATCH(Edges25[[#This Row],[Vertex 1]],GroupVertices[Vertex],0)),1,1,"")</f>
        <v>86</v>
      </c>
      <c r="BC293" s="78" t="str">
        <f>REPLACE(INDEX(GroupVertices[Group],MATCH(Edges25[[#This Row],[Vertex 2]],GroupVertices[Vertex],0)),1,1,"")</f>
        <v>86</v>
      </c>
      <c r="BD293" s="48">
        <v>0</v>
      </c>
      <c r="BE293" s="49">
        <v>0</v>
      </c>
      <c r="BF293" s="48">
        <v>0</v>
      </c>
      <c r="BG293" s="49">
        <v>0</v>
      </c>
      <c r="BH293" s="48">
        <v>0</v>
      </c>
      <c r="BI293" s="49">
        <v>0</v>
      </c>
      <c r="BJ293" s="48">
        <v>6</v>
      </c>
      <c r="BK293" s="49">
        <v>100</v>
      </c>
      <c r="BL293" s="48">
        <v>6</v>
      </c>
    </row>
    <row r="294" spans="1:64" ht="15">
      <c r="A294" s="64" t="s">
        <v>431</v>
      </c>
      <c r="B294" s="64" t="s">
        <v>431</v>
      </c>
      <c r="C294" s="65"/>
      <c r="D294" s="66"/>
      <c r="E294" s="67"/>
      <c r="F294" s="68"/>
      <c r="G294" s="65"/>
      <c r="H294" s="69"/>
      <c r="I294" s="70"/>
      <c r="J294" s="70"/>
      <c r="K294" s="34" t="s">
        <v>65</v>
      </c>
      <c r="L294" s="77">
        <v>412</v>
      </c>
      <c r="M294" s="77"/>
      <c r="N294" s="72"/>
      <c r="O294" s="79" t="s">
        <v>176</v>
      </c>
      <c r="P294" s="81">
        <v>43753.20528935185</v>
      </c>
      <c r="Q294" s="79" t="s">
        <v>831</v>
      </c>
      <c r="R294" s="79"/>
      <c r="S294" s="79"/>
      <c r="T294" s="79"/>
      <c r="U294" s="79"/>
      <c r="V294" s="82" t="s">
        <v>1228</v>
      </c>
      <c r="W294" s="81">
        <v>43753.20528935185</v>
      </c>
      <c r="X294" s="82" t="s">
        <v>1524</v>
      </c>
      <c r="Y294" s="79"/>
      <c r="Z294" s="79"/>
      <c r="AA294" s="85" t="s">
        <v>1840</v>
      </c>
      <c r="AB294" s="79"/>
      <c r="AC294" s="79" t="b">
        <v>0</v>
      </c>
      <c r="AD294" s="79">
        <v>0</v>
      </c>
      <c r="AE294" s="85" t="s">
        <v>1939</v>
      </c>
      <c r="AF294" s="79" t="b">
        <v>0</v>
      </c>
      <c r="AG294" s="79" t="s">
        <v>2020</v>
      </c>
      <c r="AH294" s="79"/>
      <c r="AI294" s="85" t="s">
        <v>1939</v>
      </c>
      <c r="AJ294" s="79" t="b">
        <v>0</v>
      </c>
      <c r="AK294" s="79">
        <v>0</v>
      </c>
      <c r="AL294" s="85" t="s">
        <v>1939</v>
      </c>
      <c r="AM294" s="79" t="s">
        <v>2058</v>
      </c>
      <c r="AN294" s="79" t="b">
        <v>0</v>
      </c>
      <c r="AO294" s="85" t="s">
        <v>1840</v>
      </c>
      <c r="AP294" s="79" t="s">
        <v>176</v>
      </c>
      <c r="AQ294" s="79">
        <v>0</v>
      </c>
      <c r="AR294" s="79">
        <v>0</v>
      </c>
      <c r="AS294" s="79"/>
      <c r="AT294" s="79"/>
      <c r="AU294" s="79"/>
      <c r="AV294" s="79"/>
      <c r="AW294" s="79"/>
      <c r="AX294" s="79"/>
      <c r="AY294" s="79"/>
      <c r="AZ294" s="79"/>
      <c r="BA294">
        <v>11</v>
      </c>
      <c r="BB294" s="78" t="str">
        <f>REPLACE(INDEX(GroupVertices[Group],MATCH(Edges25[[#This Row],[Vertex 1]],GroupVertices[Vertex],0)),1,1,"")</f>
        <v>86</v>
      </c>
      <c r="BC294" s="78" t="str">
        <f>REPLACE(INDEX(GroupVertices[Group],MATCH(Edges25[[#This Row],[Vertex 2]],GroupVertices[Vertex],0)),1,1,"")</f>
        <v>86</v>
      </c>
      <c r="BD294" s="48">
        <v>0</v>
      </c>
      <c r="BE294" s="49">
        <v>0</v>
      </c>
      <c r="BF294" s="48">
        <v>0</v>
      </c>
      <c r="BG294" s="49">
        <v>0</v>
      </c>
      <c r="BH294" s="48">
        <v>0</v>
      </c>
      <c r="BI294" s="49">
        <v>0</v>
      </c>
      <c r="BJ294" s="48">
        <v>5</v>
      </c>
      <c r="BK294" s="49">
        <v>100</v>
      </c>
      <c r="BL294" s="48">
        <v>5</v>
      </c>
    </row>
    <row r="295" spans="1:64" ht="15">
      <c r="A295" s="64" t="s">
        <v>431</v>
      </c>
      <c r="B295" s="64" t="s">
        <v>431</v>
      </c>
      <c r="C295" s="65"/>
      <c r="D295" s="66"/>
      <c r="E295" s="67"/>
      <c r="F295" s="68"/>
      <c r="G295" s="65"/>
      <c r="H295" s="69"/>
      <c r="I295" s="70"/>
      <c r="J295" s="70"/>
      <c r="K295" s="34" t="s">
        <v>65</v>
      </c>
      <c r="L295" s="77">
        <v>413</v>
      </c>
      <c r="M295" s="77"/>
      <c r="N295" s="72"/>
      <c r="O295" s="79" t="s">
        <v>176</v>
      </c>
      <c r="P295" s="81">
        <v>43755.01247685185</v>
      </c>
      <c r="Q295" s="79" t="s">
        <v>833</v>
      </c>
      <c r="R295" s="79"/>
      <c r="S295" s="79"/>
      <c r="T295" s="79"/>
      <c r="U295" s="79"/>
      <c r="V295" s="82" t="s">
        <v>1228</v>
      </c>
      <c r="W295" s="81">
        <v>43755.01247685185</v>
      </c>
      <c r="X295" s="82" t="s">
        <v>1525</v>
      </c>
      <c r="Y295" s="79"/>
      <c r="Z295" s="79"/>
      <c r="AA295" s="85" t="s">
        <v>1841</v>
      </c>
      <c r="AB295" s="79"/>
      <c r="AC295" s="79" t="b">
        <v>0</v>
      </c>
      <c r="AD295" s="79">
        <v>0</v>
      </c>
      <c r="AE295" s="85" t="s">
        <v>1939</v>
      </c>
      <c r="AF295" s="79" t="b">
        <v>0</v>
      </c>
      <c r="AG295" s="79" t="s">
        <v>2020</v>
      </c>
      <c r="AH295" s="79"/>
      <c r="AI295" s="85" t="s">
        <v>1939</v>
      </c>
      <c r="AJ295" s="79" t="b">
        <v>0</v>
      </c>
      <c r="AK295" s="79">
        <v>0</v>
      </c>
      <c r="AL295" s="85" t="s">
        <v>1939</v>
      </c>
      <c r="AM295" s="79" t="s">
        <v>2058</v>
      </c>
      <c r="AN295" s="79" t="b">
        <v>0</v>
      </c>
      <c r="AO295" s="85" t="s">
        <v>1841</v>
      </c>
      <c r="AP295" s="79" t="s">
        <v>176</v>
      </c>
      <c r="AQ295" s="79">
        <v>0</v>
      </c>
      <c r="AR295" s="79">
        <v>0</v>
      </c>
      <c r="AS295" s="79"/>
      <c r="AT295" s="79"/>
      <c r="AU295" s="79"/>
      <c r="AV295" s="79"/>
      <c r="AW295" s="79"/>
      <c r="AX295" s="79"/>
      <c r="AY295" s="79"/>
      <c r="AZ295" s="79"/>
      <c r="BA295">
        <v>11</v>
      </c>
      <c r="BB295" s="78" t="str">
        <f>REPLACE(INDEX(GroupVertices[Group],MATCH(Edges25[[#This Row],[Vertex 1]],GroupVertices[Vertex],0)),1,1,"")</f>
        <v>86</v>
      </c>
      <c r="BC295" s="78" t="str">
        <f>REPLACE(INDEX(GroupVertices[Group],MATCH(Edges25[[#This Row],[Vertex 2]],GroupVertices[Vertex],0)),1,1,"")</f>
        <v>86</v>
      </c>
      <c r="BD295" s="48">
        <v>0</v>
      </c>
      <c r="BE295" s="49">
        <v>0</v>
      </c>
      <c r="BF295" s="48">
        <v>0</v>
      </c>
      <c r="BG295" s="49">
        <v>0</v>
      </c>
      <c r="BH295" s="48">
        <v>0</v>
      </c>
      <c r="BI295" s="49">
        <v>0</v>
      </c>
      <c r="BJ295" s="48">
        <v>6</v>
      </c>
      <c r="BK295" s="49">
        <v>100</v>
      </c>
      <c r="BL295" s="48">
        <v>6</v>
      </c>
    </row>
    <row r="296" spans="1:64" ht="15">
      <c r="A296" s="64" t="s">
        <v>431</v>
      </c>
      <c r="B296" s="64" t="s">
        <v>431</v>
      </c>
      <c r="C296" s="65"/>
      <c r="D296" s="66"/>
      <c r="E296" s="67"/>
      <c r="F296" s="68"/>
      <c r="G296" s="65"/>
      <c r="H296" s="69"/>
      <c r="I296" s="70"/>
      <c r="J296" s="70"/>
      <c r="K296" s="34" t="s">
        <v>65</v>
      </c>
      <c r="L296" s="77">
        <v>414</v>
      </c>
      <c r="M296" s="77"/>
      <c r="N296" s="72"/>
      <c r="O296" s="79" t="s">
        <v>176</v>
      </c>
      <c r="P296" s="81">
        <v>43755.57168981482</v>
      </c>
      <c r="Q296" s="79" t="s">
        <v>831</v>
      </c>
      <c r="R296" s="79"/>
      <c r="S296" s="79"/>
      <c r="T296" s="79"/>
      <c r="U296" s="79"/>
      <c r="V296" s="82" t="s">
        <v>1228</v>
      </c>
      <c r="W296" s="81">
        <v>43755.57168981482</v>
      </c>
      <c r="X296" s="82" t="s">
        <v>1526</v>
      </c>
      <c r="Y296" s="79"/>
      <c r="Z296" s="79"/>
      <c r="AA296" s="85" t="s">
        <v>1842</v>
      </c>
      <c r="AB296" s="79"/>
      <c r="AC296" s="79" t="b">
        <v>0</v>
      </c>
      <c r="AD296" s="79">
        <v>0</v>
      </c>
      <c r="AE296" s="85" t="s">
        <v>1939</v>
      </c>
      <c r="AF296" s="79" t="b">
        <v>0</v>
      </c>
      <c r="AG296" s="79" t="s">
        <v>2020</v>
      </c>
      <c r="AH296" s="79"/>
      <c r="AI296" s="85" t="s">
        <v>1939</v>
      </c>
      <c r="AJ296" s="79" t="b">
        <v>0</v>
      </c>
      <c r="AK296" s="79">
        <v>0</v>
      </c>
      <c r="AL296" s="85" t="s">
        <v>1939</v>
      </c>
      <c r="AM296" s="79" t="s">
        <v>2058</v>
      </c>
      <c r="AN296" s="79" t="b">
        <v>0</v>
      </c>
      <c r="AO296" s="85" t="s">
        <v>1842</v>
      </c>
      <c r="AP296" s="79" t="s">
        <v>176</v>
      </c>
      <c r="AQ296" s="79">
        <v>0</v>
      </c>
      <c r="AR296" s="79">
        <v>0</v>
      </c>
      <c r="AS296" s="79"/>
      <c r="AT296" s="79"/>
      <c r="AU296" s="79"/>
      <c r="AV296" s="79"/>
      <c r="AW296" s="79"/>
      <c r="AX296" s="79"/>
      <c r="AY296" s="79"/>
      <c r="AZ296" s="79"/>
      <c r="BA296">
        <v>11</v>
      </c>
      <c r="BB296" s="78" t="str">
        <f>REPLACE(INDEX(GroupVertices[Group],MATCH(Edges25[[#This Row],[Vertex 1]],GroupVertices[Vertex],0)),1,1,"")</f>
        <v>86</v>
      </c>
      <c r="BC296" s="78" t="str">
        <f>REPLACE(INDEX(GroupVertices[Group],MATCH(Edges25[[#This Row],[Vertex 2]],GroupVertices[Vertex],0)),1,1,"")</f>
        <v>86</v>
      </c>
      <c r="BD296" s="48">
        <v>0</v>
      </c>
      <c r="BE296" s="49">
        <v>0</v>
      </c>
      <c r="BF296" s="48">
        <v>0</v>
      </c>
      <c r="BG296" s="49">
        <v>0</v>
      </c>
      <c r="BH296" s="48">
        <v>0</v>
      </c>
      <c r="BI296" s="49">
        <v>0</v>
      </c>
      <c r="BJ296" s="48">
        <v>5</v>
      </c>
      <c r="BK296" s="49">
        <v>100</v>
      </c>
      <c r="BL296" s="48">
        <v>5</v>
      </c>
    </row>
    <row r="297" spans="1:64" ht="15">
      <c r="A297" s="64" t="s">
        <v>432</v>
      </c>
      <c r="B297" s="64" t="s">
        <v>574</v>
      </c>
      <c r="C297" s="65"/>
      <c r="D297" s="66"/>
      <c r="E297" s="67"/>
      <c r="F297" s="68"/>
      <c r="G297" s="65"/>
      <c r="H297" s="69"/>
      <c r="I297" s="70"/>
      <c r="J297" s="70"/>
      <c r="K297" s="34" t="s">
        <v>65</v>
      </c>
      <c r="L297" s="77">
        <v>415</v>
      </c>
      <c r="M297" s="77"/>
      <c r="N297" s="72"/>
      <c r="O297" s="79" t="s">
        <v>591</v>
      </c>
      <c r="P297" s="81">
        <v>43749.625972222224</v>
      </c>
      <c r="Q297" s="79" t="s">
        <v>835</v>
      </c>
      <c r="R297" s="82" t="s">
        <v>904</v>
      </c>
      <c r="S297" s="79" t="s">
        <v>924</v>
      </c>
      <c r="T297" s="79" t="s">
        <v>980</v>
      </c>
      <c r="U297" s="79"/>
      <c r="V297" s="82" t="s">
        <v>1229</v>
      </c>
      <c r="W297" s="81">
        <v>43749.625972222224</v>
      </c>
      <c r="X297" s="82" t="s">
        <v>1527</v>
      </c>
      <c r="Y297" s="79"/>
      <c r="Z297" s="79"/>
      <c r="AA297" s="85" t="s">
        <v>1843</v>
      </c>
      <c r="AB297" s="79"/>
      <c r="AC297" s="79" t="b">
        <v>0</v>
      </c>
      <c r="AD297" s="79">
        <v>1</v>
      </c>
      <c r="AE297" s="85" t="s">
        <v>1939</v>
      </c>
      <c r="AF297" s="79" t="b">
        <v>0</v>
      </c>
      <c r="AG297" s="79" t="s">
        <v>2020</v>
      </c>
      <c r="AH297" s="79"/>
      <c r="AI297" s="85" t="s">
        <v>1939</v>
      </c>
      <c r="AJ297" s="79" t="b">
        <v>0</v>
      </c>
      <c r="AK297" s="79">
        <v>0</v>
      </c>
      <c r="AL297" s="85" t="s">
        <v>1939</v>
      </c>
      <c r="AM297" s="79" t="s">
        <v>2045</v>
      </c>
      <c r="AN297" s="79" t="b">
        <v>0</v>
      </c>
      <c r="AO297" s="85" t="s">
        <v>1843</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5</v>
      </c>
      <c r="BC297" s="78" t="str">
        <f>REPLACE(INDEX(GroupVertices[Group],MATCH(Edges25[[#This Row],[Vertex 2]],GroupVertices[Vertex],0)),1,1,"")</f>
        <v>5</v>
      </c>
      <c r="BD297" s="48">
        <v>1</v>
      </c>
      <c r="BE297" s="49">
        <v>2.7027027027027026</v>
      </c>
      <c r="BF297" s="48">
        <v>1</v>
      </c>
      <c r="BG297" s="49">
        <v>2.7027027027027026</v>
      </c>
      <c r="BH297" s="48">
        <v>0</v>
      </c>
      <c r="BI297" s="49">
        <v>0</v>
      </c>
      <c r="BJ297" s="48">
        <v>35</v>
      </c>
      <c r="BK297" s="49">
        <v>94.5945945945946</v>
      </c>
      <c r="BL297" s="48">
        <v>37</v>
      </c>
    </row>
    <row r="298" spans="1:64" ht="15">
      <c r="A298" s="64" t="s">
        <v>432</v>
      </c>
      <c r="B298" s="64" t="s">
        <v>575</v>
      </c>
      <c r="C298" s="65"/>
      <c r="D298" s="66"/>
      <c r="E298" s="67"/>
      <c r="F298" s="68"/>
      <c r="G298" s="65"/>
      <c r="H298" s="69"/>
      <c r="I298" s="70"/>
      <c r="J298" s="70"/>
      <c r="K298" s="34" t="s">
        <v>65</v>
      </c>
      <c r="L298" s="77">
        <v>416</v>
      </c>
      <c r="M298" s="77"/>
      <c r="N298" s="72"/>
      <c r="O298" s="79" t="s">
        <v>592</v>
      </c>
      <c r="P298" s="81">
        <v>43752.62648148148</v>
      </c>
      <c r="Q298" s="79" t="s">
        <v>836</v>
      </c>
      <c r="R298" s="82" t="s">
        <v>905</v>
      </c>
      <c r="S298" s="79" t="s">
        <v>935</v>
      </c>
      <c r="T298" s="79" t="s">
        <v>981</v>
      </c>
      <c r="U298" s="82" t="s">
        <v>1013</v>
      </c>
      <c r="V298" s="82" t="s">
        <v>1013</v>
      </c>
      <c r="W298" s="81">
        <v>43752.62648148148</v>
      </c>
      <c r="X298" s="82" t="s">
        <v>1528</v>
      </c>
      <c r="Y298" s="79"/>
      <c r="Z298" s="79"/>
      <c r="AA298" s="85" t="s">
        <v>1844</v>
      </c>
      <c r="AB298" s="79"/>
      <c r="AC298" s="79" t="b">
        <v>0</v>
      </c>
      <c r="AD298" s="79">
        <v>0</v>
      </c>
      <c r="AE298" s="85" t="s">
        <v>2014</v>
      </c>
      <c r="AF298" s="79" t="b">
        <v>0</v>
      </c>
      <c r="AG298" s="79" t="s">
        <v>2020</v>
      </c>
      <c r="AH298" s="79"/>
      <c r="AI298" s="85" t="s">
        <v>1939</v>
      </c>
      <c r="AJ298" s="79" t="b">
        <v>0</v>
      </c>
      <c r="AK298" s="79">
        <v>0</v>
      </c>
      <c r="AL298" s="85" t="s">
        <v>1939</v>
      </c>
      <c r="AM298" s="79" t="s">
        <v>2045</v>
      </c>
      <c r="AN298" s="79" t="b">
        <v>0</v>
      </c>
      <c r="AO298" s="85" t="s">
        <v>1844</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5</v>
      </c>
      <c r="BC298" s="78" t="str">
        <f>REPLACE(INDEX(GroupVertices[Group],MATCH(Edges25[[#This Row],[Vertex 2]],GroupVertices[Vertex],0)),1,1,"")</f>
        <v>5</v>
      </c>
      <c r="BD298" s="48">
        <v>2</v>
      </c>
      <c r="BE298" s="49">
        <v>4.444444444444445</v>
      </c>
      <c r="BF298" s="48">
        <v>1</v>
      </c>
      <c r="BG298" s="49">
        <v>2.2222222222222223</v>
      </c>
      <c r="BH298" s="48">
        <v>0</v>
      </c>
      <c r="BI298" s="49">
        <v>0</v>
      </c>
      <c r="BJ298" s="48">
        <v>42</v>
      </c>
      <c r="BK298" s="49">
        <v>93.33333333333333</v>
      </c>
      <c r="BL298" s="48">
        <v>45</v>
      </c>
    </row>
    <row r="299" spans="1:64" ht="15">
      <c r="A299" s="64" t="s">
        <v>432</v>
      </c>
      <c r="B299" s="64" t="s">
        <v>432</v>
      </c>
      <c r="C299" s="65"/>
      <c r="D299" s="66"/>
      <c r="E299" s="67"/>
      <c r="F299" s="68"/>
      <c r="G299" s="65"/>
      <c r="H299" s="69"/>
      <c r="I299" s="70"/>
      <c r="J299" s="70"/>
      <c r="K299" s="34" t="s">
        <v>65</v>
      </c>
      <c r="L299" s="77">
        <v>417</v>
      </c>
      <c r="M299" s="77"/>
      <c r="N299" s="72"/>
      <c r="O299" s="79" t="s">
        <v>176</v>
      </c>
      <c r="P299" s="81">
        <v>43742.63893518518</v>
      </c>
      <c r="Q299" s="79" t="s">
        <v>837</v>
      </c>
      <c r="R299" s="82" t="s">
        <v>906</v>
      </c>
      <c r="S299" s="79" t="s">
        <v>928</v>
      </c>
      <c r="T299" s="79" t="s">
        <v>982</v>
      </c>
      <c r="U299" s="82" t="s">
        <v>1014</v>
      </c>
      <c r="V299" s="82" t="s">
        <v>1014</v>
      </c>
      <c r="W299" s="81">
        <v>43742.63893518518</v>
      </c>
      <c r="X299" s="82" t="s">
        <v>1529</v>
      </c>
      <c r="Y299" s="79"/>
      <c r="Z299" s="79"/>
      <c r="AA299" s="85" t="s">
        <v>1845</v>
      </c>
      <c r="AB299" s="79"/>
      <c r="AC299" s="79" t="b">
        <v>0</v>
      </c>
      <c r="AD299" s="79">
        <v>0</v>
      </c>
      <c r="AE299" s="85" t="s">
        <v>1939</v>
      </c>
      <c r="AF299" s="79" t="b">
        <v>0</v>
      </c>
      <c r="AG299" s="79" t="s">
        <v>2020</v>
      </c>
      <c r="AH299" s="79"/>
      <c r="AI299" s="85" t="s">
        <v>1939</v>
      </c>
      <c r="AJ299" s="79" t="b">
        <v>0</v>
      </c>
      <c r="AK299" s="79">
        <v>0</v>
      </c>
      <c r="AL299" s="85" t="s">
        <v>1939</v>
      </c>
      <c r="AM299" s="79" t="s">
        <v>2045</v>
      </c>
      <c r="AN299" s="79" t="b">
        <v>0</v>
      </c>
      <c r="AO299" s="85" t="s">
        <v>1845</v>
      </c>
      <c r="AP299" s="79" t="s">
        <v>176</v>
      </c>
      <c r="AQ299" s="79">
        <v>0</v>
      </c>
      <c r="AR299" s="79">
        <v>0</v>
      </c>
      <c r="AS299" s="79"/>
      <c r="AT299" s="79"/>
      <c r="AU299" s="79"/>
      <c r="AV299" s="79"/>
      <c r="AW299" s="79"/>
      <c r="AX299" s="79"/>
      <c r="AY299" s="79"/>
      <c r="AZ299" s="79"/>
      <c r="BA299">
        <v>9</v>
      </c>
      <c r="BB299" s="78" t="str">
        <f>REPLACE(INDEX(GroupVertices[Group],MATCH(Edges25[[#This Row],[Vertex 1]],GroupVertices[Vertex],0)),1,1,"")</f>
        <v>5</v>
      </c>
      <c r="BC299" s="78" t="str">
        <f>REPLACE(INDEX(GroupVertices[Group],MATCH(Edges25[[#This Row],[Vertex 2]],GroupVertices[Vertex],0)),1,1,"")</f>
        <v>5</v>
      </c>
      <c r="BD299" s="48">
        <v>1</v>
      </c>
      <c r="BE299" s="49">
        <v>2.7777777777777777</v>
      </c>
      <c r="BF299" s="48">
        <v>0</v>
      </c>
      <c r="BG299" s="49">
        <v>0</v>
      </c>
      <c r="BH299" s="48">
        <v>0</v>
      </c>
      <c r="BI299" s="49">
        <v>0</v>
      </c>
      <c r="BJ299" s="48">
        <v>35</v>
      </c>
      <c r="BK299" s="49">
        <v>97.22222222222223</v>
      </c>
      <c r="BL299" s="48">
        <v>36</v>
      </c>
    </row>
    <row r="300" spans="1:64" ht="15">
      <c r="A300" s="64" t="s">
        <v>432</v>
      </c>
      <c r="B300" s="64" t="s">
        <v>432</v>
      </c>
      <c r="C300" s="65"/>
      <c r="D300" s="66"/>
      <c r="E300" s="67"/>
      <c r="F300" s="68"/>
      <c r="G300" s="65"/>
      <c r="H300" s="69"/>
      <c r="I300" s="70"/>
      <c r="J300" s="70"/>
      <c r="K300" s="34" t="s">
        <v>65</v>
      </c>
      <c r="L300" s="77">
        <v>418</v>
      </c>
      <c r="M300" s="77"/>
      <c r="N300" s="72"/>
      <c r="O300" s="79" t="s">
        <v>176</v>
      </c>
      <c r="P300" s="81">
        <v>43743.63895833334</v>
      </c>
      <c r="Q300" s="79" t="s">
        <v>838</v>
      </c>
      <c r="R300" s="79"/>
      <c r="S300" s="79"/>
      <c r="T300" s="79" t="s">
        <v>983</v>
      </c>
      <c r="U300" s="82" t="s">
        <v>1015</v>
      </c>
      <c r="V300" s="82" t="s">
        <v>1015</v>
      </c>
      <c r="W300" s="81">
        <v>43743.63895833334</v>
      </c>
      <c r="X300" s="82" t="s">
        <v>1530</v>
      </c>
      <c r="Y300" s="79"/>
      <c r="Z300" s="79"/>
      <c r="AA300" s="85" t="s">
        <v>1846</v>
      </c>
      <c r="AB300" s="79"/>
      <c r="AC300" s="79" t="b">
        <v>0</v>
      </c>
      <c r="AD300" s="79">
        <v>2</v>
      </c>
      <c r="AE300" s="85" t="s">
        <v>1939</v>
      </c>
      <c r="AF300" s="79" t="b">
        <v>0</v>
      </c>
      <c r="AG300" s="79" t="s">
        <v>2020</v>
      </c>
      <c r="AH300" s="79"/>
      <c r="AI300" s="85" t="s">
        <v>1939</v>
      </c>
      <c r="AJ300" s="79" t="b">
        <v>0</v>
      </c>
      <c r="AK300" s="79">
        <v>1</v>
      </c>
      <c r="AL300" s="85" t="s">
        <v>1939</v>
      </c>
      <c r="AM300" s="79" t="s">
        <v>2045</v>
      </c>
      <c r="AN300" s="79" t="b">
        <v>0</v>
      </c>
      <c r="AO300" s="85" t="s">
        <v>1846</v>
      </c>
      <c r="AP300" s="79" t="s">
        <v>176</v>
      </c>
      <c r="AQ300" s="79">
        <v>0</v>
      </c>
      <c r="AR300" s="79">
        <v>0</v>
      </c>
      <c r="AS300" s="79"/>
      <c r="AT300" s="79"/>
      <c r="AU300" s="79"/>
      <c r="AV300" s="79"/>
      <c r="AW300" s="79"/>
      <c r="AX300" s="79"/>
      <c r="AY300" s="79"/>
      <c r="AZ300" s="79"/>
      <c r="BA300">
        <v>9</v>
      </c>
      <c r="BB300" s="78" t="str">
        <f>REPLACE(INDEX(GroupVertices[Group],MATCH(Edges25[[#This Row],[Vertex 1]],GroupVertices[Vertex],0)),1,1,"")</f>
        <v>5</v>
      </c>
      <c r="BC300" s="78" t="str">
        <f>REPLACE(INDEX(GroupVertices[Group],MATCH(Edges25[[#This Row],[Vertex 2]],GroupVertices[Vertex],0)),1,1,"")</f>
        <v>5</v>
      </c>
      <c r="BD300" s="48">
        <v>2</v>
      </c>
      <c r="BE300" s="49">
        <v>7.6923076923076925</v>
      </c>
      <c r="BF300" s="48">
        <v>0</v>
      </c>
      <c r="BG300" s="49">
        <v>0</v>
      </c>
      <c r="BH300" s="48">
        <v>0</v>
      </c>
      <c r="BI300" s="49">
        <v>0</v>
      </c>
      <c r="BJ300" s="48">
        <v>24</v>
      </c>
      <c r="BK300" s="49">
        <v>92.3076923076923</v>
      </c>
      <c r="BL300" s="48">
        <v>26</v>
      </c>
    </row>
    <row r="301" spans="1:64" ht="15">
      <c r="A301" s="64" t="s">
        <v>432</v>
      </c>
      <c r="B301" s="64" t="s">
        <v>432</v>
      </c>
      <c r="C301" s="65"/>
      <c r="D301" s="66"/>
      <c r="E301" s="67"/>
      <c r="F301" s="68"/>
      <c r="G301" s="65"/>
      <c r="H301" s="69"/>
      <c r="I301" s="70"/>
      <c r="J301" s="70"/>
      <c r="K301" s="34" t="s">
        <v>65</v>
      </c>
      <c r="L301" s="77">
        <v>419</v>
      </c>
      <c r="M301" s="77"/>
      <c r="N301" s="72"/>
      <c r="O301" s="79" t="s">
        <v>176</v>
      </c>
      <c r="P301" s="81">
        <v>43745.63895833334</v>
      </c>
      <c r="Q301" s="79" t="s">
        <v>839</v>
      </c>
      <c r="R301" s="79"/>
      <c r="S301" s="79"/>
      <c r="T301" s="79" t="s">
        <v>984</v>
      </c>
      <c r="U301" s="82" t="s">
        <v>1016</v>
      </c>
      <c r="V301" s="82" t="s">
        <v>1016</v>
      </c>
      <c r="W301" s="81">
        <v>43745.63895833334</v>
      </c>
      <c r="X301" s="82" t="s">
        <v>1531</v>
      </c>
      <c r="Y301" s="79"/>
      <c r="Z301" s="79"/>
      <c r="AA301" s="85" t="s">
        <v>1847</v>
      </c>
      <c r="AB301" s="79"/>
      <c r="AC301" s="79" t="b">
        <v>0</v>
      </c>
      <c r="AD301" s="79">
        <v>1</v>
      </c>
      <c r="AE301" s="85" t="s">
        <v>1939</v>
      </c>
      <c r="AF301" s="79" t="b">
        <v>0</v>
      </c>
      <c r="AG301" s="79" t="s">
        <v>2026</v>
      </c>
      <c r="AH301" s="79"/>
      <c r="AI301" s="85" t="s">
        <v>1939</v>
      </c>
      <c r="AJ301" s="79" t="b">
        <v>0</v>
      </c>
      <c r="AK301" s="79">
        <v>0</v>
      </c>
      <c r="AL301" s="85" t="s">
        <v>1939</v>
      </c>
      <c r="AM301" s="79" t="s">
        <v>2045</v>
      </c>
      <c r="AN301" s="79" t="b">
        <v>0</v>
      </c>
      <c r="AO301" s="85" t="s">
        <v>1847</v>
      </c>
      <c r="AP301" s="79" t="s">
        <v>176</v>
      </c>
      <c r="AQ301" s="79">
        <v>0</v>
      </c>
      <c r="AR301" s="79">
        <v>0</v>
      </c>
      <c r="AS301" s="79"/>
      <c r="AT301" s="79"/>
      <c r="AU301" s="79"/>
      <c r="AV301" s="79"/>
      <c r="AW301" s="79"/>
      <c r="AX301" s="79"/>
      <c r="AY301" s="79"/>
      <c r="AZ301" s="79"/>
      <c r="BA301">
        <v>9</v>
      </c>
      <c r="BB301" s="78" t="str">
        <f>REPLACE(INDEX(GroupVertices[Group],MATCH(Edges25[[#This Row],[Vertex 1]],GroupVertices[Vertex],0)),1,1,"")</f>
        <v>5</v>
      </c>
      <c r="BC301" s="78" t="str">
        <f>REPLACE(INDEX(GroupVertices[Group],MATCH(Edges25[[#This Row],[Vertex 2]],GroupVertices[Vertex],0)),1,1,"")</f>
        <v>5</v>
      </c>
      <c r="BD301" s="48">
        <v>0</v>
      </c>
      <c r="BE301" s="49">
        <v>0</v>
      </c>
      <c r="BF301" s="48">
        <v>0</v>
      </c>
      <c r="BG301" s="49">
        <v>0</v>
      </c>
      <c r="BH301" s="48">
        <v>0</v>
      </c>
      <c r="BI301" s="49">
        <v>0</v>
      </c>
      <c r="BJ301" s="48">
        <v>5</v>
      </c>
      <c r="BK301" s="49">
        <v>100</v>
      </c>
      <c r="BL301" s="48">
        <v>5</v>
      </c>
    </row>
    <row r="302" spans="1:64" ht="15">
      <c r="A302" s="64" t="s">
        <v>432</v>
      </c>
      <c r="B302" s="64" t="s">
        <v>432</v>
      </c>
      <c r="C302" s="65"/>
      <c r="D302" s="66"/>
      <c r="E302" s="67"/>
      <c r="F302" s="68"/>
      <c r="G302" s="65"/>
      <c r="H302" s="69"/>
      <c r="I302" s="70"/>
      <c r="J302" s="70"/>
      <c r="K302" s="34" t="s">
        <v>65</v>
      </c>
      <c r="L302" s="77">
        <v>420</v>
      </c>
      <c r="M302" s="77"/>
      <c r="N302" s="72"/>
      <c r="O302" s="79" t="s">
        <v>176</v>
      </c>
      <c r="P302" s="81">
        <v>43747.63895833334</v>
      </c>
      <c r="Q302" s="79" t="s">
        <v>840</v>
      </c>
      <c r="R302" s="82" t="s">
        <v>907</v>
      </c>
      <c r="S302" s="79" t="s">
        <v>928</v>
      </c>
      <c r="T302" s="79" t="s">
        <v>985</v>
      </c>
      <c r="U302" s="82" t="s">
        <v>1017</v>
      </c>
      <c r="V302" s="82" t="s">
        <v>1017</v>
      </c>
      <c r="W302" s="81">
        <v>43747.63895833334</v>
      </c>
      <c r="X302" s="82" t="s">
        <v>1532</v>
      </c>
      <c r="Y302" s="79"/>
      <c r="Z302" s="79"/>
      <c r="AA302" s="85" t="s">
        <v>1848</v>
      </c>
      <c r="AB302" s="79"/>
      <c r="AC302" s="79" t="b">
        <v>0</v>
      </c>
      <c r="AD302" s="79">
        <v>0</v>
      </c>
      <c r="AE302" s="85" t="s">
        <v>1939</v>
      </c>
      <c r="AF302" s="79" t="b">
        <v>0</v>
      </c>
      <c r="AG302" s="79" t="s">
        <v>2020</v>
      </c>
      <c r="AH302" s="79"/>
      <c r="AI302" s="85" t="s">
        <v>1939</v>
      </c>
      <c r="AJ302" s="79" t="b">
        <v>0</v>
      </c>
      <c r="AK302" s="79">
        <v>0</v>
      </c>
      <c r="AL302" s="85" t="s">
        <v>1939</v>
      </c>
      <c r="AM302" s="79" t="s">
        <v>2045</v>
      </c>
      <c r="AN302" s="79" t="b">
        <v>0</v>
      </c>
      <c r="AO302" s="85" t="s">
        <v>1848</v>
      </c>
      <c r="AP302" s="79" t="s">
        <v>176</v>
      </c>
      <c r="AQ302" s="79">
        <v>0</v>
      </c>
      <c r="AR302" s="79">
        <v>0</v>
      </c>
      <c r="AS302" s="79"/>
      <c r="AT302" s="79"/>
      <c r="AU302" s="79"/>
      <c r="AV302" s="79"/>
      <c r="AW302" s="79"/>
      <c r="AX302" s="79"/>
      <c r="AY302" s="79"/>
      <c r="AZ302" s="79"/>
      <c r="BA302">
        <v>9</v>
      </c>
      <c r="BB302" s="78" t="str">
        <f>REPLACE(INDEX(GroupVertices[Group],MATCH(Edges25[[#This Row],[Vertex 1]],GroupVertices[Vertex],0)),1,1,"")</f>
        <v>5</v>
      </c>
      <c r="BC302" s="78" t="str">
        <f>REPLACE(INDEX(GroupVertices[Group],MATCH(Edges25[[#This Row],[Vertex 2]],GroupVertices[Vertex],0)),1,1,"")</f>
        <v>5</v>
      </c>
      <c r="BD302" s="48">
        <v>5</v>
      </c>
      <c r="BE302" s="49">
        <v>13.513513513513514</v>
      </c>
      <c r="BF302" s="48">
        <v>0</v>
      </c>
      <c r="BG302" s="49">
        <v>0</v>
      </c>
      <c r="BH302" s="48">
        <v>0</v>
      </c>
      <c r="BI302" s="49">
        <v>0</v>
      </c>
      <c r="BJ302" s="48">
        <v>32</v>
      </c>
      <c r="BK302" s="49">
        <v>86.48648648648648</v>
      </c>
      <c r="BL302" s="48">
        <v>37</v>
      </c>
    </row>
    <row r="303" spans="1:64" ht="15">
      <c r="A303" s="64" t="s">
        <v>432</v>
      </c>
      <c r="B303" s="64" t="s">
        <v>432</v>
      </c>
      <c r="C303" s="65"/>
      <c r="D303" s="66"/>
      <c r="E303" s="67"/>
      <c r="F303" s="68"/>
      <c r="G303" s="65"/>
      <c r="H303" s="69"/>
      <c r="I303" s="70"/>
      <c r="J303" s="70"/>
      <c r="K303" s="34" t="s">
        <v>65</v>
      </c>
      <c r="L303" s="77">
        <v>421</v>
      </c>
      <c r="M303" s="77"/>
      <c r="N303" s="72"/>
      <c r="O303" s="79" t="s">
        <v>176</v>
      </c>
      <c r="P303" s="81">
        <v>43748.623935185184</v>
      </c>
      <c r="Q303" s="79" t="s">
        <v>841</v>
      </c>
      <c r="R303" s="82" t="s">
        <v>908</v>
      </c>
      <c r="S303" s="79" t="s">
        <v>928</v>
      </c>
      <c r="T303" s="79" t="s">
        <v>986</v>
      </c>
      <c r="U303" s="82" t="s">
        <v>1018</v>
      </c>
      <c r="V303" s="82" t="s">
        <v>1018</v>
      </c>
      <c r="W303" s="81">
        <v>43748.623935185184</v>
      </c>
      <c r="X303" s="82" t="s">
        <v>1533</v>
      </c>
      <c r="Y303" s="79"/>
      <c r="Z303" s="79"/>
      <c r="AA303" s="85" t="s">
        <v>1849</v>
      </c>
      <c r="AB303" s="79"/>
      <c r="AC303" s="79" t="b">
        <v>0</v>
      </c>
      <c r="AD303" s="79">
        <v>0</v>
      </c>
      <c r="AE303" s="85" t="s">
        <v>1939</v>
      </c>
      <c r="AF303" s="79" t="b">
        <v>0</v>
      </c>
      <c r="AG303" s="79" t="s">
        <v>2020</v>
      </c>
      <c r="AH303" s="79"/>
      <c r="AI303" s="85" t="s">
        <v>1939</v>
      </c>
      <c r="AJ303" s="79" t="b">
        <v>0</v>
      </c>
      <c r="AK303" s="79">
        <v>0</v>
      </c>
      <c r="AL303" s="85" t="s">
        <v>1939</v>
      </c>
      <c r="AM303" s="79" t="s">
        <v>2045</v>
      </c>
      <c r="AN303" s="79" t="b">
        <v>0</v>
      </c>
      <c r="AO303" s="85" t="s">
        <v>1849</v>
      </c>
      <c r="AP303" s="79" t="s">
        <v>176</v>
      </c>
      <c r="AQ303" s="79">
        <v>0</v>
      </c>
      <c r="AR303" s="79">
        <v>0</v>
      </c>
      <c r="AS303" s="79"/>
      <c r="AT303" s="79"/>
      <c r="AU303" s="79"/>
      <c r="AV303" s="79"/>
      <c r="AW303" s="79"/>
      <c r="AX303" s="79"/>
      <c r="AY303" s="79"/>
      <c r="AZ303" s="79"/>
      <c r="BA303">
        <v>9</v>
      </c>
      <c r="BB303" s="78" t="str">
        <f>REPLACE(INDEX(GroupVertices[Group],MATCH(Edges25[[#This Row],[Vertex 1]],GroupVertices[Vertex],0)),1,1,"")</f>
        <v>5</v>
      </c>
      <c r="BC303" s="78" t="str">
        <f>REPLACE(INDEX(GroupVertices[Group],MATCH(Edges25[[#This Row],[Vertex 2]],GroupVertices[Vertex],0)),1,1,"")</f>
        <v>5</v>
      </c>
      <c r="BD303" s="48">
        <v>0</v>
      </c>
      <c r="BE303" s="49">
        <v>0</v>
      </c>
      <c r="BF303" s="48">
        <v>1</v>
      </c>
      <c r="BG303" s="49">
        <v>4.3478260869565215</v>
      </c>
      <c r="BH303" s="48">
        <v>0</v>
      </c>
      <c r="BI303" s="49">
        <v>0</v>
      </c>
      <c r="BJ303" s="48">
        <v>22</v>
      </c>
      <c r="BK303" s="49">
        <v>95.65217391304348</v>
      </c>
      <c r="BL303" s="48">
        <v>23</v>
      </c>
    </row>
    <row r="304" spans="1:64" ht="15">
      <c r="A304" s="64" t="s">
        <v>432</v>
      </c>
      <c r="B304" s="64" t="s">
        <v>432</v>
      </c>
      <c r="C304" s="65"/>
      <c r="D304" s="66"/>
      <c r="E304" s="67"/>
      <c r="F304" s="68"/>
      <c r="G304" s="65"/>
      <c r="H304" s="69"/>
      <c r="I304" s="70"/>
      <c r="J304" s="70"/>
      <c r="K304" s="34" t="s">
        <v>65</v>
      </c>
      <c r="L304" s="77">
        <v>422</v>
      </c>
      <c r="M304" s="77"/>
      <c r="N304" s="72"/>
      <c r="O304" s="79" t="s">
        <v>176</v>
      </c>
      <c r="P304" s="81">
        <v>43753.64241898148</v>
      </c>
      <c r="Q304" s="79" t="s">
        <v>842</v>
      </c>
      <c r="R304" s="82" t="s">
        <v>909</v>
      </c>
      <c r="S304" s="79" t="s">
        <v>943</v>
      </c>
      <c r="T304" s="79" t="s">
        <v>987</v>
      </c>
      <c r="U304" s="82" t="s">
        <v>1019</v>
      </c>
      <c r="V304" s="82" t="s">
        <v>1019</v>
      </c>
      <c r="W304" s="81">
        <v>43753.64241898148</v>
      </c>
      <c r="X304" s="82" t="s">
        <v>1534</v>
      </c>
      <c r="Y304" s="79"/>
      <c r="Z304" s="79"/>
      <c r="AA304" s="85" t="s">
        <v>1850</v>
      </c>
      <c r="AB304" s="79"/>
      <c r="AC304" s="79" t="b">
        <v>0</v>
      </c>
      <c r="AD304" s="79">
        <v>0</v>
      </c>
      <c r="AE304" s="85" t="s">
        <v>1939</v>
      </c>
      <c r="AF304" s="79" t="b">
        <v>0</v>
      </c>
      <c r="AG304" s="79" t="s">
        <v>2020</v>
      </c>
      <c r="AH304" s="79"/>
      <c r="AI304" s="85" t="s">
        <v>1939</v>
      </c>
      <c r="AJ304" s="79" t="b">
        <v>0</v>
      </c>
      <c r="AK304" s="79">
        <v>0</v>
      </c>
      <c r="AL304" s="85" t="s">
        <v>1939</v>
      </c>
      <c r="AM304" s="79" t="s">
        <v>2045</v>
      </c>
      <c r="AN304" s="79" t="b">
        <v>0</v>
      </c>
      <c r="AO304" s="85" t="s">
        <v>1850</v>
      </c>
      <c r="AP304" s="79" t="s">
        <v>176</v>
      </c>
      <c r="AQ304" s="79">
        <v>0</v>
      </c>
      <c r="AR304" s="79">
        <v>0</v>
      </c>
      <c r="AS304" s="79"/>
      <c r="AT304" s="79"/>
      <c r="AU304" s="79"/>
      <c r="AV304" s="79"/>
      <c r="AW304" s="79"/>
      <c r="AX304" s="79"/>
      <c r="AY304" s="79"/>
      <c r="AZ304" s="79"/>
      <c r="BA304">
        <v>9</v>
      </c>
      <c r="BB304" s="78" t="str">
        <f>REPLACE(INDEX(GroupVertices[Group],MATCH(Edges25[[#This Row],[Vertex 1]],GroupVertices[Vertex],0)),1,1,"")</f>
        <v>5</v>
      </c>
      <c r="BC304" s="78" t="str">
        <f>REPLACE(INDEX(GroupVertices[Group],MATCH(Edges25[[#This Row],[Vertex 2]],GroupVertices[Vertex],0)),1,1,"")</f>
        <v>5</v>
      </c>
      <c r="BD304" s="48">
        <v>2</v>
      </c>
      <c r="BE304" s="49">
        <v>5.882352941176471</v>
      </c>
      <c r="BF304" s="48">
        <v>0</v>
      </c>
      <c r="BG304" s="49">
        <v>0</v>
      </c>
      <c r="BH304" s="48">
        <v>0</v>
      </c>
      <c r="BI304" s="49">
        <v>0</v>
      </c>
      <c r="BJ304" s="48">
        <v>32</v>
      </c>
      <c r="BK304" s="49">
        <v>94.11764705882354</v>
      </c>
      <c r="BL304" s="48">
        <v>34</v>
      </c>
    </row>
    <row r="305" spans="1:64" ht="15">
      <c r="A305" s="64" t="s">
        <v>432</v>
      </c>
      <c r="B305" s="64" t="s">
        <v>432</v>
      </c>
      <c r="C305" s="65"/>
      <c r="D305" s="66"/>
      <c r="E305" s="67"/>
      <c r="F305" s="68"/>
      <c r="G305" s="65"/>
      <c r="H305" s="69"/>
      <c r="I305" s="70"/>
      <c r="J305" s="70"/>
      <c r="K305" s="34" t="s">
        <v>65</v>
      </c>
      <c r="L305" s="77">
        <v>423</v>
      </c>
      <c r="M305" s="77"/>
      <c r="N305" s="72"/>
      <c r="O305" s="79" t="s">
        <v>176</v>
      </c>
      <c r="P305" s="81">
        <v>43753.70984953704</v>
      </c>
      <c r="Q305" s="79" t="s">
        <v>843</v>
      </c>
      <c r="R305" s="82" t="s">
        <v>910</v>
      </c>
      <c r="S305" s="79" t="s">
        <v>928</v>
      </c>
      <c r="T305" s="79" t="s">
        <v>988</v>
      </c>
      <c r="U305" s="82" t="s">
        <v>1020</v>
      </c>
      <c r="V305" s="82" t="s">
        <v>1020</v>
      </c>
      <c r="W305" s="81">
        <v>43753.70984953704</v>
      </c>
      <c r="X305" s="82" t="s">
        <v>1535</v>
      </c>
      <c r="Y305" s="79"/>
      <c r="Z305" s="79"/>
      <c r="AA305" s="85" t="s">
        <v>1851</v>
      </c>
      <c r="AB305" s="79"/>
      <c r="AC305" s="79" t="b">
        <v>0</v>
      </c>
      <c r="AD305" s="79">
        <v>0</v>
      </c>
      <c r="AE305" s="85" t="s">
        <v>1939</v>
      </c>
      <c r="AF305" s="79" t="b">
        <v>0</v>
      </c>
      <c r="AG305" s="79" t="s">
        <v>2020</v>
      </c>
      <c r="AH305" s="79"/>
      <c r="AI305" s="85" t="s">
        <v>1939</v>
      </c>
      <c r="AJ305" s="79" t="b">
        <v>0</v>
      </c>
      <c r="AK305" s="79">
        <v>0</v>
      </c>
      <c r="AL305" s="85" t="s">
        <v>1939</v>
      </c>
      <c r="AM305" s="79" t="s">
        <v>2045</v>
      </c>
      <c r="AN305" s="79" t="b">
        <v>0</v>
      </c>
      <c r="AO305" s="85" t="s">
        <v>1851</v>
      </c>
      <c r="AP305" s="79" t="s">
        <v>176</v>
      </c>
      <c r="AQ305" s="79">
        <v>0</v>
      </c>
      <c r="AR305" s="79">
        <v>0</v>
      </c>
      <c r="AS305" s="79"/>
      <c r="AT305" s="79"/>
      <c r="AU305" s="79"/>
      <c r="AV305" s="79"/>
      <c r="AW305" s="79"/>
      <c r="AX305" s="79"/>
      <c r="AY305" s="79"/>
      <c r="AZ305" s="79"/>
      <c r="BA305">
        <v>9</v>
      </c>
      <c r="BB305" s="78" t="str">
        <f>REPLACE(INDEX(GroupVertices[Group],MATCH(Edges25[[#This Row],[Vertex 1]],GroupVertices[Vertex],0)),1,1,"")</f>
        <v>5</v>
      </c>
      <c r="BC305" s="78" t="str">
        <f>REPLACE(INDEX(GroupVertices[Group],MATCH(Edges25[[#This Row],[Vertex 2]],GroupVertices[Vertex],0)),1,1,"")</f>
        <v>5</v>
      </c>
      <c r="BD305" s="48">
        <v>0</v>
      </c>
      <c r="BE305" s="49">
        <v>0</v>
      </c>
      <c r="BF305" s="48">
        <v>1</v>
      </c>
      <c r="BG305" s="49">
        <v>2.9411764705882355</v>
      </c>
      <c r="BH305" s="48">
        <v>0</v>
      </c>
      <c r="BI305" s="49">
        <v>0</v>
      </c>
      <c r="BJ305" s="48">
        <v>33</v>
      </c>
      <c r="BK305" s="49">
        <v>97.05882352941177</v>
      </c>
      <c r="BL305" s="48">
        <v>34</v>
      </c>
    </row>
    <row r="306" spans="1:64" ht="15">
      <c r="A306" s="64" t="s">
        <v>432</v>
      </c>
      <c r="B306" s="64" t="s">
        <v>432</v>
      </c>
      <c r="C306" s="65"/>
      <c r="D306" s="66"/>
      <c r="E306" s="67"/>
      <c r="F306" s="68"/>
      <c r="G306" s="65"/>
      <c r="H306" s="69"/>
      <c r="I306" s="70"/>
      <c r="J306" s="70"/>
      <c r="K306" s="34" t="s">
        <v>65</v>
      </c>
      <c r="L306" s="77">
        <v>424</v>
      </c>
      <c r="M306" s="77"/>
      <c r="N306" s="72"/>
      <c r="O306" s="79" t="s">
        <v>176</v>
      </c>
      <c r="P306" s="81">
        <v>43754.64244212963</v>
      </c>
      <c r="Q306" s="79" t="s">
        <v>844</v>
      </c>
      <c r="R306" s="82" t="s">
        <v>911</v>
      </c>
      <c r="S306" s="79" t="s">
        <v>928</v>
      </c>
      <c r="T306" s="79" t="s">
        <v>989</v>
      </c>
      <c r="U306" s="82" t="s">
        <v>1021</v>
      </c>
      <c r="V306" s="82" t="s">
        <v>1021</v>
      </c>
      <c r="W306" s="81">
        <v>43754.64244212963</v>
      </c>
      <c r="X306" s="82" t="s">
        <v>1536</v>
      </c>
      <c r="Y306" s="79"/>
      <c r="Z306" s="79"/>
      <c r="AA306" s="85" t="s">
        <v>1852</v>
      </c>
      <c r="AB306" s="79"/>
      <c r="AC306" s="79" t="b">
        <v>0</v>
      </c>
      <c r="AD306" s="79">
        <v>1</v>
      </c>
      <c r="AE306" s="85" t="s">
        <v>1939</v>
      </c>
      <c r="AF306" s="79" t="b">
        <v>0</v>
      </c>
      <c r="AG306" s="79" t="s">
        <v>2020</v>
      </c>
      <c r="AH306" s="79"/>
      <c r="AI306" s="85" t="s">
        <v>1939</v>
      </c>
      <c r="AJ306" s="79" t="b">
        <v>0</v>
      </c>
      <c r="AK306" s="79">
        <v>1</v>
      </c>
      <c r="AL306" s="85" t="s">
        <v>1939</v>
      </c>
      <c r="AM306" s="79" t="s">
        <v>2045</v>
      </c>
      <c r="AN306" s="79" t="b">
        <v>0</v>
      </c>
      <c r="AO306" s="85" t="s">
        <v>1852</v>
      </c>
      <c r="AP306" s="79" t="s">
        <v>176</v>
      </c>
      <c r="AQ306" s="79">
        <v>0</v>
      </c>
      <c r="AR306" s="79">
        <v>0</v>
      </c>
      <c r="AS306" s="79"/>
      <c r="AT306" s="79"/>
      <c r="AU306" s="79"/>
      <c r="AV306" s="79"/>
      <c r="AW306" s="79"/>
      <c r="AX306" s="79"/>
      <c r="AY306" s="79"/>
      <c r="AZ306" s="79"/>
      <c r="BA306">
        <v>9</v>
      </c>
      <c r="BB306" s="78" t="str">
        <f>REPLACE(INDEX(GroupVertices[Group],MATCH(Edges25[[#This Row],[Vertex 1]],GroupVertices[Vertex],0)),1,1,"")</f>
        <v>5</v>
      </c>
      <c r="BC306" s="78" t="str">
        <f>REPLACE(INDEX(GroupVertices[Group],MATCH(Edges25[[#This Row],[Vertex 2]],GroupVertices[Vertex],0)),1,1,"")</f>
        <v>5</v>
      </c>
      <c r="BD306" s="48">
        <v>1</v>
      </c>
      <c r="BE306" s="49">
        <v>2.1739130434782608</v>
      </c>
      <c r="BF306" s="48">
        <v>2</v>
      </c>
      <c r="BG306" s="49">
        <v>4.3478260869565215</v>
      </c>
      <c r="BH306" s="48">
        <v>0</v>
      </c>
      <c r="BI306" s="49">
        <v>0</v>
      </c>
      <c r="BJ306" s="48">
        <v>43</v>
      </c>
      <c r="BK306" s="49">
        <v>93.47826086956522</v>
      </c>
      <c r="BL306" s="48">
        <v>46</v>
      </c>
    </row>
    <row r="307" spans="1:64" ht="15">
      <c r="A307" s="64" t="s">
        <v>432</v>
      </c>
      <c r="B307" s="64" t="s">
        <v>432</v>
      </c>
      <c r="C307" s="65"/>
      <c r="D307" s="66"/>
      <c r="E307" s="67"/>
      <c r="F307" s="68"/>
      <c r="G307" s="65"/>
      <c r="H307" s="69"/>
      <c r="I307" s="70"/>
      <c r="J307" s="70"/>
      <c r="K307" s="34" t="s">
        <v>65</v>
      </c>
      <c r="L307" s="77">
        <v>425</v>
      </c>
      <c r="M307" s="77"/>
      <c r="N307" s="72"/>
      <c r="O307" s="79" t="s">
        <v>176</v>
      </c>
      <c r="P307" s="81">
        <v>43755.64241898148</v>
      </c>
      <c r="Q307" s="79" t="s">
        <v>845</v>
      </c>
      <c r="R307" s="82" t="s">
        <v>909</v>
      </c>
      <c r="S307" s="79" t="s">
        <v>943</v>
      </c>
      <c r="T307" s="79" t="s">
        <v>990</v>
      </c>
      <c r="U307" s="82" t="s">
        <v>1022</v>
      </c>
      <c r="V307" s="82" t="s">
        <v>1022</v>
      </c>
      <c r="W307" s="81">
        <v>43755.64241898148</v>
      </c>
      <c r="X307" s="82" t="s">
        <v>1537</v>
      </c>
      <c r="Y307" s="79"/>
      <c r="Z307" s="79"/>
      <c r="AA307" s="85" t="s">
        <v>1853</v>
      </c>
      <c r="AB307" s="79"/>
      <c r="AC307" s="79" t="b">
        <v>0</v>
      </c>
      <c r="AD307" s="79">
        <v>0</v>
      </c>
      <c r="AE307" s="85" t="s">
        <v>1939</v>
      </c>
      <c r="AF307" s="79" t="b">
        <v>0</v>
      </c>
      <c r="AG307" s="79" t="s">
        <v>2020</v>
      </c>
      <c r="AH307" s="79"/>
      <c r="AI307" s="85" t="s">
        <v>1939</v>
      </c>
      <c r="AJ307" s="79" t="b">
        <v>0</v>
      </c>
      <c r="AK307" s="79">
        <v>0</v>
      </c>
      <c r="AL307" s="85" t="s">
        <v>1939</v>
      </c>
      <c r="AM307" s="79" t="s">
        <v>2045</v>
      </c>
      <c r="AN307" s="79" t="b">
        <v>0</v>
      </c>
      <c r="AO307" s="85" t="s">
        <v>1853</v>
      </c>
      <c r="AP307" s="79" t="s">
        <v>176</v>
      </c>
      <c r="AQ307" s="79">
        <v>0</v>
      </c>
      <c r="AR307" s="79">
        <v>0</v>
      </c>
      <c r="AS307" s="79"/>
      <c r="AT307" s="79"/>
      <c r="AU307" s="79"/>
      <c r="AV307" s="79"/>
      <c r="AW307" s="79"/>
      <c r="AX307" s="79"/>
      <c r="AY307" s="79"/>
      <c r="AZ307" s="79"/>
      <c r="BA307">
        <v>9</v>
      </c>
      <c r="BB307" s="78" t="str">
        <f>REPLACE(INDEX(GroupVertices[Group],MATCH(Edges25[[#This Row],[Vertex 1]],GroupVertices[Vertex],0)),1,1,"")</f>
        <v>5</v>
      </c>
      <c r="BC307" s="78" t="str">
        <f>REPLACE(INDEX(GroupVertices[Group],MATCH(Edges25[[#This Row],[Vertex 2]],GroupVertices[Vertex],0)),1,1,"")</f>
        <v>5</v>
      </c>
      <c r="BD307" s="48">
        <v>3</v>
      </c>
      <c r="BE307" s="49">
        <v>14.285714285714286</v>
      </c>
      <c r="BF307" s="48">
        <v>1</v>
      </c>
      <c r="BG307" s="49">
        <v>4.761904761904762</v>
      </c>
      <c r="BH307" s="48">
        <v>0</v>
      </c>
      <c r="BI307" s="49">
        <v>0</v>
      </c>
      <c r="BJ307" s="48">
        <v>17</v>
      </c>
      <c r="BK307" s="49">
        <v>80.95238095238095</v>
      </c>
      <c r="BL307" s="48">
        <v>21</v>
      </c>
    </row>
    <row r="308" spans="1:64" ht="15">
      <c r="A308" s="64" t="s">
        <v>433</v>
      </c>
      <c r="B308" s="64" t="s">
        <v>433</v>
      </c>
      <c r="C308" s="65"/>
      <c r="D308" s="66"/>
      <c r="E308" s="67"/>
      <c r="F308" s="68"/>
      <c r="G308" s="65"/>
      <c r="H308" s="69"/>
      <c r="I308" s="70"/>
      <c r="J308" s="70"/>
      <c r="K308" s="34" t="s">
        <v>65</v>
      </c>
      <c r="L308" s="77">
        <v>426</v>
      </c>
      <c r="M308" s="77"/>
      <c r="N308" s="72"/>
      <c r="O308" s="79" t="s">
        <v>176</v>
      </c>
      <c r="P308" s="81">
        <v>43753.78267361111</v>
      </c>
      <c r="Q308" s="79" t="s">
        <v>846</v>
      </c>
      <c r="R308" s="82" t="s">
        <v>912</v>
      </c>
      <c r="S308" s="79" t="s">
        <v>929</v>
      </c>
      <c r="T308" s="79"/>
      <c r="U308" s="82" t="s">
        <v>1023</v>
      </c>
      <c r="V308" s="82" t="s">
        <v>1023</v>
      </c>
      <c r="W308" s="81">
        <v>43753.78267361111</v>
      </c>
      <c r="X308" s="82" t="s">
        <v>1538</v>
      </c>
      <c r="Y308" s="79"/>
      <c r="Z308" s="79"/>
      <c r="AA308" s="85" t="s">
        <v>1854</v>
      </c>
      <c r="AB308" s="79"/>
      <c r="AC308" s="79" t="b">
        <v>0</v>
      </c>
      <c r="AD308" s="79">
        <v>0</v>
      </c>
      <c r="AE308" s="85" t="s">
        <v>1939</v>
      </c>
      <c r="AF308" s="79" t="b">
        <v>0</v>
      </c>
      <c r="AG308" s="79" t="s">
        <v>2020</v>
      </c>
      <c r="AH308" s="79"/>
      <c r="AI308" s="85" t="s">
        <v>1939</v>
      </c>
      <c r="AJ308" s="79" t="b">
        <v>0</v>
      </c>
      <c r="AK308" s="79">
        <v>0</v>
      </c>
      <c r="AL308" s="85" t="s">
        <v>1939</v>
      </c>
      <c r="AM308" s="79" t="s">
        <v>2054</v>
      </c>
      <c r="AN308" s="79" t="b">
        <v>0</v>
      </c>
      <c r="AO308" s="85" t="s">
        <v>1854</v>
      </c>
      <c r="AP308" s="79" t="s">
        <v>176</v>
      </c>
      <c r="AQ308" s="79">
        <v>0</v>
      </c>
      <c r="AR308" s="79">
        <v>0</v>
      </c>
      <c r="AS308" s="79"/>
      <c r="AT308" s="79"/>
      <c r="AU308" s="79"/>
      <c r="AV308" s="79"/>
      <c r="AW308" s="79"/>
      <c r="AX308" s="79"/>
      <c r="AY308" s="79"/>
      <c r="AZ308" s="79"/>
      <c r="BA308">
        <v>4</v>
      </c>
      <c r="BB308" s="78" t="str">
        <f>REPLACE(INDEX(GroupVertices[Group],MATCH(Edges25[[#This Row],[Vertex 1]],GroupVertices[Vertex],0)),1,1,"")</f>
        <v>1</v>
      </c>
      <c r="BC308" s="78" t="str">
        <f>REPLACE(INDEX(GroupVertices[Group],MATCH(Edges25[[#This Row],[Vertex 2]],GroupVertices[Vertex],0)),1,1,"")</f>
        <v>1</v>
      </c>
      <c r="BD308" s="48">
        <v>0</v>
      </c>
      <c r="BE308" s="49">
        <v>0</v>
      </c>
      <c r="BF308" s="48">
        <v>1</v>
      </c>
      <c r="BG308" s="49">
        <v>7.6923076923076925</v>
      </c>
      <c r="BH308" s="48">
        <v>0</v>
      </c>
      <c r="BI308" s="49">
        <v>0</v>
      </c>
      <c r="BJ308" s="48">
        <v>12</v>
      </c>
      <c r="BK308" s="49">
        <v>92.3076923076923</v>
      </c>
      <c r="BL308" s="48">
        <v>13</v>
      </c>
    </row>
    <row r="309" spans="1:64" ht="15">
      <c r="A309" s="64" t="s">
        <v>433</v>
      </c>
      <c r="B309" s="64" t="s">
        <v>433</v>
      </c>
      <c r="C309" s="65"/>
      <c r="D309" s="66"/>
      <c r="E309" s="67"/>
      <c r="F309" s="68"/>
      <c r="G309" s="65"/>
      <c r="H309" s="69"/>
      <c r="I309" s="70"/>
      <c r="J309" s="70"/>
      <c r="K309" s="34" t="s">
        <v>65</v>
      </c>
      <c r="L309" s="77">
        <v>427</v>
      </c>
      <c r="M309" s="77"/>
      <c r="N309" s="72"/>
      <c r="O309" s="79" t="s">
        <v>176</v>
      </c>
      <c r="P309" s="81">
        <v>43754.57885416667</v>
      </c>
      <c r="Q309" s="79" t="s">
        <v>847</v>
      </c>
      <c r="R309" s="82" t="s">
        <v>913</v>
      </c>
      <c r="S309" s="79" t="s">
        <v>929</v>
      </c>
      <c r="T309" s="79"/>
      <c r="U309" s="82" t="s">
        <v>1024</v>
      </c>
      <c r="V309" s="82" t="s">
        <v>1024</v>
      </c>
      <c r="W309" s="81">
        <v>43754.57885416667</v>
      </c>
      <c r="X309" s="82" t="s">
        <v>1539</v>
      </c>
      <c r="Y309" s="79"/>
      <c r="Z309" s="79"/>
      <c r="AA309" s="85" t="s">
        <v>1855</v>
      </c>
      <c r="AB309" s="79"/>
      <c r="AC309" s="79" t="b">
        <v>0</v>
      </c>
      <c r="AD309" s="79">
        <v>0</v>
      </c>
      <c r="AE309" s="85" t="s">
        <v>1939</v>
      </c>
      <c r="AF309" s="79" t="b">
        <v>0</v>
      </c>
      <c r="AG309" s="79" t="s">
        <v>2020</v>
      </c>
      <c r="AH309" s="79"/>
      <c r="AI309" s="85" t="s">
        <v>1939</v>
      </c>
      <c r="AJ309" s="79" t="b">
        <v>0</v>
      </c>
      <c r="AK309" s="79">
        <v>0</v>
      </c>
      <c r="AL309" s="85" t="s">
        <v>1939</v>
      </c>
      <c r="AM309" s="79" t="s">
        <v>2054</v>
      </c>
      <c r="AN309" s="79" t="b">
        <v>0</v>
      </c>
      <c r="AO309" s="85" t="s">
        <v>1855</v>
      </c>
      <c r="AP309" s="79" t="s">
        <v>176</v>
      </c>
      <c r="AQ309" s="79">
        <v>0</v>
      </c>
      <c r="AR309" s="79">
        <v>0</v>
      </c>
      <c r="AS309" s="79"/>
      <c r="AT309" s="79"/>
      <c r="AU309" s="79"/>
      <c r="AV309" s="79"/>
      <c r="AW309" s="79"/>
      <c r="AX309" s="79"/>
      <c r="AY309" s="79"/>
      <c r="AZ309" s="79"/>
      <c r="BA309">
        <v>4</v>
      </c>
      <c r="BB309" s="78" t="str">
        <f>REPLACE(INDEX(GroupVertices[Group],MATCH(Edges25[[#This Row],[Vertex 1]],GroupVertices[Vertex],0)),1,1,"")</f>
        <v>1</v>
      </c>
      <c r="BC309" s="78" t="str">
        <f>REPLACE(INDEX(GroupVertices[Group],MATCH(Edges25[[#This Row],[Vertex 2]],GroupVertices[Vertex],0)),1,1,"")</f>
        <v>1</v>
      </c>
      <c r="BD309" s="48">
        <v>0</v>
      </c>
      <c r="BE309" s="49">
        <v>0</v>
      </c>
      <c r="BF309" s="48">
        <v>0</v>
      </c>
      <c r="BG309" s="49">
        <v>0</v>
      </c>
      <c r="BH309" s="48">
        <v>0</v>
      </c>
      <c r="BI309" s="49">
        <v>0</v>
      </c>
      <c r="BJ309" s="48">
        <v>11</v>
      </c>
      <c r="BK309" s="49">
        <v>100</v>
      </c>
      <c r="BL309" s="48">
        <v>11</v>
      </c>
    </row>
    <row r="310" spans="1:64" ht="15">
      <c r="A310" s="64" t="s">
        <v>433</v>
      </c>
      <c r="B310" s="64" t="s">
        <v>433</v>
      </c>
      <c r="C310" s="65"/>
      <c r="D310" s="66"/>
      <c r="E310" s="67"/>
      <c r="F310" s="68"/>
      <c r="G310" s="65"/>
      <c r="H310" s="69"/>
      <c r="I310" s="70"/>
      <c r="J310" s="70"/>
      <c r="K310" s="34" t="s">
        <v>65</v>
      </c>
      <c r="L310" s="77">
        <v>428</v>
      </c>
      <c r="M310" s="77"/>
      <c r="N310" s="72"/>
      <c r="O310" s="79" t="s">
        <v>176</v>
      </c>
      <c r="P310" s="81">
        <v>43755.45075231481</v>
      </c>
      <c r="Q310" s="79" t="s">
        <v>848</v>
      </c>
      <c r="R310" s="82" t="s">
        <v>914</v>
      </c>
      <c r="S310" s="79" t="s">
        <v>929</v>
      </c>
      <c r="T310" s="79"/>
      <c r="U310" s="82" t="s">
        <v>1025</v>
      </c>
      <c r="V310" s="82" t="s">
        <v>1025</v>
      </c>
      <c r="W310" s="81">
        <v>43755.45075231481</v>
      </c>
      <c r="X310" s="82" t="s">
        <v>1540</v>
      </c>
      <c r="Y310" s="79"/>
      <c r="Z310" s="79"/>
      <c r="AA310" s="85" t="s">
        <v>1856</v>
      </c>
      <c r="AB310" s="79"/>
      <c r="AC310" s="79" t="b">
        <v>0</v>
      </c>
      <c r="AD310" s="79">
        <v>0</v>
      </c>
      <c r="AE310" s="85" t="s">
        <v>1939</v>
      </c>
      <c r="AF310" s="79" t="b">
        <v>0</v>
      </c>
      <c r="AG310" s="79" t="s">
        <v>2020</v>
      </c>
      <c r="AH310" s="79"/>
      <c r="AI310" s="85" t="s">
        <v>1939</v>
      </c>
      <c r="AJ310" s="79" t="b">
        <v>0</v>
      </c>
      <c r="AK310" s="79">
        <v>0</v>
      </c>
      <c r="AL310" s="85" t="s">
        <v>1939</v>
      </c>
      <c r="AM310" s="79" t="s">
        <v>2054</v>
      </c>
      <c r="AN310" s="79" t="b">
        <v>0</v>
      </c>
      <c r="AO310" s="85" t="s">
        <v>1856</v>
      </c>
      <c r="AP310" s="79" t="s">
        <v>176</v>
      </c>
      <c r="AQ310" s="79">
        <v>0</v>
      </c>
      <c r="AR310" s="79">
        <v>0</v>
      </c>
      <c r="AS310" s="79"/>
      <c r="AT310" s="79"/>
      <c r="AU310" s="79"/>
      <c r="AV310" s="79"/>
      <c r="AW310" s="79"/>
      <c r="AX310" s="79"/>
      <c r="AY310" s="79"/>
      <c r="AZ310" s="79"/>
      <c r="BA310">
        <v>4</v>
      </c>
      <c r="BB310" s="78" t="str">
        <f>REPLACE(INDEX(GroupVertices[Group],MATCH(Edges25[[#This Row],[Vertex 1]],GroupVertices[Vertex],0)),1,1,"")</f>
        <v>1</v>
      </c>
      <c r="BC310" s="78" t="str">
        <f>REPLACE(INDEX(GroupVertices[Group],MATCH(Edges25[[#This Row],[Vertex 2]],GroupVertices[Vertex],0)),1,1,"")</f>
        <v>1</v>
      </c>
      <c r="BD310" s="48">
        <v>0</v>
      </c>
      <c r="BE310" s="49">
        <v>0</v>
      </c>
      <c r="BF310" s="48">
        <v>0</v>
      </c>
      <c r="BG310" s="49">
        <v>0</v>
      </c>
      <c r="BH310" s="48">
        <v>0</v>
      </c>
      <c r="BI310" s="49">
        <v>0</v>
      </c>
      <c r="BJ310" s="48">
        <v>12</v>
      </c>
      <c r="BK310" s="49">
        <v>100</v>
      </c>
      <c r="BL310" s="48">
        <v>12</v>
      </c>
    </row>
    <row r="311" spans="1:64" ht="15">
      <c r="A311" s="64" t="s">
        <v>433</v>
      </c>
      <c r="B311" s="64" t="s">
        <v>433</v>
      </c>
      <c r="C311" s="65"/>
      <c r="D311" s="66"/>
      <c r="E311" s="67"/>
      <c r="F311" s="68"/>
      <c r="G311" s="65"/>
      <c r="H311" s="69"/>
      <c r="I311" s="70"/>
      <c r="J311" s="70"/>
      <c r="K311" s="34" t="s">
        <v>65</v>
      </c>
      <c r="L311" s="77">
        <v>429</v>
      </c>
      <c r="M311" s="77"/>
      <c r="N311" s="72"/>
      <c r="O311" s="79" t="s">
        <v>176</v>
      </c>
      <c r="P311" s="81">
        <v>43755.67329861111</v>
      </c>
      <c r="Q311" s="79" t="s">
        <v>849</v>
      </c>
      <c r="R311" s="82" t="s">
        <v>915</v>
      </c>
      <c r="S311" s="79" t="s">
        <v>929</v>
      </c>
      <c r="T311" s="79"/>
      <c r="U311" s="82" t="s">
        <v>1026</v>
      </c>
      <c r="V311" s="82" t="s">
        <v>1026</v>
      </c>
      <c r="W311" s="81">
        <v>43755.67329861111</v>
      </c>
      <c r="X311" s="82" t="s">
        <v>1541</v>
      </c>
      <c r="Y311" s="79"/>
      <c r="Z311" s="79"/>
      <c r="AA311" s="85" t="s">
        <v>1857</v>
      </c>
      <c r="AB311" s="79"/>
      <c r="AC311" s="79" t="b">
        <v>0</v>
      </c>
      <c r="AD311" s="79">
        <v>0</v>
      </c>
      <c r="AE311" s="85" t="s">
        <v>1939</v>
      </c>
      <c r="AF311" s="79" t="b">
        <v>0</v>
      </c>
      <c r="AG311" s="79" t="s">
        <v>2020</v>
      </c>
      <c r="AH311" s="79"/>
      <c r="AI311" s="85" t="s">
        <v>1939</v>
      </c>
      <c r="AJ311" s="79" t="b">
        <v>0</v>
      </c>
      <c r="AK311" s="79">
        <v>0</v>
      </c>
      <c r="AL311" s="85" t="s">
        <v>1939</v>
      </c>
      <c r="AM311" s="79" t="s">
        <v>2054</v>
      </c>
      <c r="AN311" s="79" t="b">
        <v>0</v>
      </c>
      <c r="AO311" s="85" t="s">
        <v>1857</v>
      </c>
      <c r="AP311" s="79" t="s">
        <v>176</v>
      </c>
      <c r="AQ311" s="79">
        <v>0</v>
      </c>
      <c r="AR311" s="79">
        <v>0</v>
      </c>
      <c r="AS311" s="79"/>
      <c r="AT311" s="79"/>
      <c r="AU311" s="79"/>
      <c r="AV311" s="79"/>
      <c r="AW311" s="79"/>
      <c r="AX311" s="79"/>
      <c r="AY311" s="79"/>
      <c r="AZ311" s="79"/>
      <c r="BA311">
        <v>4</v>
      </c>
      <c r="BB311" s="78" t="str">
        <f>REPLACE(INDEX(GroupVertices[Group],MATCH(Edges25[[#This Row],[Vertex 1]],GroupVertices[Vertex],0)),1,1,"")</f>
        <v>1</v>
      </c>
      <c r="BC311" s="78" t="str">
        <f>REPLACE(INDEX(GroupVertices[Group],MATCH(Edges25[[#This Row],[Vertex 2]],GroupVertices[Vertex],0)),1,1,"")</f>
        <v>1</v>
      </c>
      <c r="BD311" s="48">
        <v>1</v>
      </c>
      <c r="BE311" s="49">
        <v>6.666666666666667</v>
      </c>
      <c r="BF311" s="48">
        <v>0</v>
      </c>
      <c r="BG311" s="49">
        <v>0</v>
      </c>
      <c r="BH311" s="48">
        <v>0</v>
      </c>
      <c r="BI311" s="49">
        <v>0</v>
      </c>
      <c r="BJ311" s="48">
        <v>14</v>
      </c>
      <c r="BK311" s="49">
        <v>93.33333333333333</v>
      </c>
      <c r="BL311" s="48">
        <v>15</v>
      </c>
    </row>
    <row r="312" spans="1:64" ht="15">
      <c r="A312" s="64" t="s">
        <v>434</v>
      </c>
      <c r="B312" s="64" t="s">
        <v>576</v>
      </c>
      <c r="C312" s="65"/>
      <c r="D312" s="66"/>
      <c r="E312" s="67"/>
      <c r="F312" s="68"/>
      <c r="G312" s="65"/>
      <c r="H312" s="69"/>
      <c r="I312" s="70"/>
      <c r="J312" s="70"/>
      <c r="K312" s="34" t="s">
        <v>65</v>
      </c>
      <c r="L312" s="77">
        <v>430</v>
      </c>
      <c r="M312" s="77"/>
      <c r="N312" s="72"/>
      <c r="O312" s="79" t="s">
        <v>592</v>
      </c>
      <c r="P312" s="81">
        <v>43755.71414351852</v>
      </c>
      <c r="Q312" s="79" t="s">
        <v>850</v>
      </c>
      <c r="R312" s="79"/>
      <c r="S312" s="79"/>
      <c r="T312" s="79"/>
      <c r="U312" s="79"/>
      <c r="V312" s="82" t="s">
        <v>1050</v>
      </c>
      <c r="W312" s="81">
        <v>43755.71414351852</v>
      </c>
      <c r="X312" s="82" t="s">
        <v>1542</v>
      </c>
      <c r="Y312" s="79"/>
      <c r="Z312" s="79"/>
      <c r="AA312" s="85" t="s">
        <v>1858</v>
      </c>
      <c r="AB312" s="79"/>
      <c r="AC312" s="79" t="b">
        <v>0</v>
      </c>
      <c r="AD312" s="79">
        <v>0</v>
      </c>
      <c r="AE312" s="85" t="s">
        <v>2015</v>
      </c>
      <c r="AF312" s="79" t="b">
        <v>0</v>
      </c>
      <c r="AG312" s="79" t="s">
        <v>2020</v>
      </c>
      <c r="AH312" s="79"/>
      <c r="AI312" s="85" t="s">
        <v>1939</v>
      </c>
      <c r="AJ312" s="79" t="b">
        <v>0</v>
      </c>
      <c r="AK312" s="79">
        <v>0</v>
      </c>
      <c r="AL312" s="85" t="s">
        <v>1939</v>
      </c>
      <c r="AM312" s="79" t="s">
        <v>2038</v>
      </c>
      <c r="AN312" s="79" t="b">
        <v>0</v>
      </c>
      <c r="AO312" s="85" t="s">
        <v>1858</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42</v>
      </c>
      <c r="BC312" s="78" t="str">
        <f>REPLACE(INDEX(GroupVertices[Group],MATCH(Edges25[[#This Row],[Vertex 2]],GroupVertices[Vertex],0)),1,1,"")</f>
        <v>42</v>
      </c>
      <c r="BD312" s="48">
        <v>1</v>
      </c>
      <c r="BE312" s="49">
        <v>2.1739130434782608</v>
      </c>
      <c r="BF312" s="48">
        <v>1</v>
      </c>
      <c r="BG312" s="49">
        <v>2.1739130434782608</v>
      </c>
      <c r="BH312" s="48">
        <v>0</v>
      </c>
      <c r="BI312" s="49">
        <v>0</v>
      </c>
      <c r="BJ312" s="48">
        <v>44</v>
      </c>
      <c r="BK312" s="49">
        <v>95.65217391304348</v>
      </c>
      <c r="BL312" s="48">
        <v>46</v>
      </c>
    </row>
    <row r="313" spans="1:64" ht="15">
      <c r="A313" s="64" t="s">
        <v>435</v>
      </c>
      <c r="B313" s="64" t="s">
        <v>435</v>
      </c>
      <c r="C313" s="65"/>
      <c r="D313" s="66"/>
      <c r="E313" s="67"/>
      <c r="F313" s="68"/>
      <c r="G313" s="65"/>
      <c r="H313" s="69"/>
      <c r="I313" s="70"/>
      <c r="J313" s="70"/>
      <c r="K313" s="34" t="s">
        <v>65</v>
      </c>
      <c r="L313" s="77">
        <v>431</v>
      </c>
      <c r="M313" s="77"/>
      <c r="N313" s="72"/>
      <c r="O313" s="79" t="s">
        <v>176</v>
      </c>
      <c r="P313" s="81">
        <v>43755.872928240744</v>
      </c>
      <c r="Q313" s="79" t="s">
        <v>851</v>
      </c>
      <c r="R313" s="79"/>
      <c r="S313" s="79"/>
      <c r="T313" s="79"/>
      <c r="U313" s="79"/>
      <c r="V313" s="82" t="s">
        <v>1230</v>
      </c>
      <c r="W313" s="81">
        <v>43755.872928240744</v>
      </c>
      <c r="X313" s="82" t="s">
        <v>1543</v>
      </c>
      <c r="Y313" s="79"/>
      <c r="Z313" s="79"/>
      <c r="AA313" s="85" t="s">
        <v>1859</v>
      </c>
      <c r="AB313" s="79"/>
      <c r="AC313" s="79" t="b">
        <v>0</v>
      </c>
      <c r="AD313" s="79">
        <v>1</v>
      </c>
      <c r="AE313" s="85" t="s">
        <v>1939</v>
      </c>
      <c r="AF313" s="79" t="b">
        <v>0</v>
      </c>
      <c r="AG313" s="79" t="s">
        <v>2020</v>
      </c>
      <c r="AH313" s="79"/>
      <c r="AI313" s="85" t="s">
        <v>1939</v>
      </c>
      <c r="AJ313" s="79" t="b">
        <v>0</v>
      </c>
      <c r="AK313" s="79">
        <v>0</v>
      </c>
      <c r="AL313" s="85" t="s">
        <v>1939</v>
      </c>
      <c r="AM313" s="79" t="s">
        <v>2037</v>
      </c>
      <c r="AN313" s="79" t="b">
        <v>0</v>
      </c>
      <c r="AO313" s="85" t="s">
        <v>1859</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1</v>
      </c>
      <c r="BC313" s="78" t="str">
        <f>REPLACE(INDEX(GroupVertices[Group],MATCH(Edges25[[#This Row],[Vertex 2]],GroupVertices[Vertex],0)),1,1,"")</f>
        <v>1</v>
      </c>
      <c r="BD313" s="48">
        <v>0</v>
      </c>
      <c r="BE313" s="49">
        <v>0</v>
      </c>
      <c r="BF313" s="48">
        <v>0</v>
      </c>
      <c r="BG313" s="49">
        <v>0</v>
      </c>
      <c r="BH313" s="48">
        <v>0</v>
      </c>
      <c r="BI313" s="49">
        <v>0</v>
      </c>
      <c r="BJ313" s="48">
        <v>13</v>
      </c>
      <c r="BK313" s="49">
        <v>100</v>
      </c>
      <c r="BL313" s="48">
        <v>13</v>
      </c>
    </row>
    <row r="314" spans="1:64" ht="15">
      <c r="A314" s="64" t="s">
        <v>436</v>
      </c>
      <c r="B314" s="64" t="s">
        <v>436</v>
      </c>
      <c r="C314" s="65"/>
      <c r="D314" s="66"/>
      <c r="E314" s="67"/>
      <c r="F314" s="68"/>
      <c r="G314" s="65"/>
      <c r="H314" s="69"/>
      <c r="I314" s="70"/>
      <c r="J314" s="70"/>
      <c r="K314" s="34" t="s">
        <v>65</v>
      </c>
      <c r="L314" s="77">
        <v>432</v>
      </c>
      <c r="M314" s="77"/>
      <c r="N314" s="72"/>
      <c r="O314" s="79" t="s">
        <v>176</v>
      </c>
      <c r="P314" s="81">
        <v>43755.90988425926</v>
      </c>
      <c r="Q314" s="79" t="s">
        <v>852</v>
      </c>
      <c r="R314" s="82" t="s">
        <v>916</v>
      </c>
      <c r="S314" s="79" t="s">
        <v>919</v>
      </c>
      <c r="T314" s="79"/>
      <c r="U314" s="79"/>
      <c r="V314" s="82" t="s">
        <v>1231</v>
      </c>
      <c r="W314" s="81">
        <v>43755.90988425926</v>
      </c>
      <c r="X314" s="82" t="s">
        <v>1544</v>
      </c>
      <c r="Y314" s="79"/>
      <c r="Z314" s="79"/>
      <c r="AA314" s="85" t="s">
        <v>1860</v>
      </c>
      <c r="AB314" s="79"/>
      <c r="AC314" s="79" t="b">
        <v>0</v>
      </c>
      <c r="AD314" s="79">
        <v>0</v>
      </c>
      <c r="AE314" s="85" t="s">
        <v>1939</v>
      </c>
      <c r="AF314" s="79" t="b">
        <v>1</v>
      </c>
      <c r="AG314" s="79" t="s">
        <v>2020</v>
      </c>
      <c r="AH314" s="79"/>
      <c r="AI314" s="85" t="s">
        <v>2034</v>
      </c>
      <c r="AJ314" s="79" t="b">
        <v>0</v>
      </c>
      <c r="AK314" s="79">
        <v>0</v>
      </c>
      <c r="AL314" s="85" t="s">
        <v>1939</v>
      </c>
      <c r="AM314" s="79" t="s">
        <v>2037</v>
      </c>
      <c r="AN314" s="79" t="b">
        <v>0</v>
      </c>
      <c r="AO314" s="85" t="s">
        <v>1860</v>
      </c>
      <c r="AP314" s="79" t="s">
        <v>176</v>
      </c>
      <c r="AQ314" s="79">
        <v>0</v>
      </c>
      <c r="AR314" s="79">
        <v>0</v>
      </c>
      <c r="AS314" s="79"/>
      <c r="AT314" s="79"/>
      <c r="AU314" s="79"/>
      <c r="AV314" s="79"/>
      <c r="AW314" s="79"/>
      <c r="AX314" s="79"/>
      <c r="AY314" s="79"/>
      <c r="AZ314" s="79"/>
      <c r="BA314">
        <v>1</v>
      </c>
      <c r="BB314" s="78" t="str">
        <f>REPLACE(INDEX(GroupVertices[Group],MATCH(Edges25[[#This Row],[Vertex 1]],GroupVertices[Vertex],0)),1,1,"")</f>
        <v>1</v>
      </c>
      <c r="BC314" s="78" t="str">
        <f>REPLACE(INDEX(GroupVertices[Group],MATCH(Edges25[[#This Row],[Vertex 2]],GroupVertices[Vertex],0)),1,1,"")</f>
        <v>1</v>
      </c>
      <c r="BD314" s="48">
        <v>0</v>
      </c>
      <c r="BE314" s="49">
        <v>0</v>
      </c>
      <c r="BF314" s="48">
        <v>2</v>
      </c>
      <c r="BG314" s="49">
        <v>3.7735849056603774</v>
      </c>
      <c r="BH314" s="48">
        <v>0</v>
      </c>
      <c r="BI314" s="49">
        <v>0</v>
      </c>
      <c r="BJ314" s="48">
        <v>51</v>
      </c>
      <c r="BK314" s="49">
        <v>96.22641509433963</v>
      </c>
      <c r="BL314" s="48">
        <v>53</v>
      </c>
    </row>
    <row r="315" spans="1:64" ht="15">
      <c r="A315" s="64" t="s">
        <v>437</v>
      </c>
      <c r="B315" s="64" t="s">
        <v>577</v>
      </c>
      <c r="C315" s="65"/>
      <c r="D315" s="66"/>
      <c r="E315" s="67"/>
      <c r="F315" s="68"/>
      <c r="G315" s="65"/>
      <c r="H315" s="69"/>
      <c r="I315" s="70"/>
      <c r="J315" s="70"/>
      <c r="K315" s="34" t="s">
        <v>65</v>
      </c>
      <c r="L315" s="77">
        <v>433</v>
      </c>
      <c r="M315" s="77"/>
      <c r="N315" s="72"/>
      <c r="O315" s="79" t="s">
        <v>591</v>
      </c>
      <c r="P315" s="81">
        <v>43744.71163194445</v>
      </c>
      <c r="Q315" s="79" t="s">
        <v>853</v>
      </c>
      <c r="R315" s="82" t="s">
        <v>917</v>
      </c>
      <c r="S315" s="79" t="s">
        <v>928</v>
      </c>
      <c r="T315" s="79"/>
      <c r="U315" s="79"/>
      <c r="V315" s="82" t="s">
        <v>1232</v>
      </c>
      <c r="W315" s="81">
        <v>43744.71163194445</v>
      </c>
      <c r="X315" s="82" t="s">
        <v>1545</v>
      </c>
      <c r="Y315" s="79"/>
      <c r="Z315" s="79"/>
      <c r="AA315" s="85" t="s">
        <v>1861</v>
      </c>
      <c r="AB315" s="85" t="s">
        <v>1934</v>
      </c>
      <c r="AC315" s="79" t="b">
        <v>0</v>
      </c>
      <c r="AD315" s="79">
        <v>1</v>
      </c>
      <c r="AE315" s="85" t="s">
        <v>2016</v>
      </c>
      <c r="AF315" s="79" t="b">
        <v>0</v>
      </c>
      <c r="AG315" s="79" t="s">
        <v>2020</v>
      </c>
      <c r="AH315" s="79"/>
      <c r="AI315" s="85" t="s">
        <v>1939</v>
      </c>
      <c r="AJ315" s="79" t="b">
        <v>0</v>
      </c>
      <c r="AK315" s="79">
        <v>1</v>
      </c>
      <c r="AL315" s="85" t="s">
        <v>1939</v>
      </c>
      <c r="AM315" s="79" t="s">
        <v>2038</v>
      </c>
      <c r="AN315" s="79" t="b">
        <v>0</v>
      </c>
      <c r="AO315" s="85" t="s">
        <v>1934</v>
      </c>
      <c r="AP315" s="79" t="s">
        <v>176</v>
      </c>
      <c r="AQ315" s="79">
        <v>0</v>
      </c>
      <c r="AR315" s="79">
        <v>0</v>
      </c>
      <c r="AS315" s="79"/>
      <c r="AT315" s="79"/>
      <c r="AU315" s="79"/>
      <c r="AV315" s="79"/>
      <c r="AW315" s="79"/>
      <c r="AX315" s="79"/>
      <c r="AY315" s="79"/>
      <c r="AZ315" s="79"/>
      <c r="BA315">
        <v>1</v>
      </c>
      <c r="BB315" s="78" t="str">
        <f>REPLACE(INDEX(GroupVertices[Group],MATCH(Edges25[[#This Row],[Vertex 1]],GroupVertices[Vertex],0)),1,1,"")</f>
        <v>2</v>
      </c>
      <c r="BC315" s="78" t="str">
        <f>REPLACE(INDEX(GroupVertices[Group],MATCH(Edges25[[#This Row],[Vertex 2]],GroupVertices[Vertex],0)),1,1,"")</f>
        <v>2</v>
      </c>
      <c r="BD315" s="48"/>
      <c r="BE315" s="49"/>
      <c r="BF315" s="48"/>
      <c r="BG315" s="49"/>
      <c r="BH315" s="48"/>
      <c r="BI315" s="49"/>
      <c r="BJ315" s="48"/>
      <c r="BK315" s="49"/>
      <c r="BL315" s="48"/>
    </row>
    <row r="316" spans="1:64" ht="15">
      <c r="A316" s="64" t="s">
        <v>437</v>
      </c>
      <c r="B316" s="64" t="s">
        <v>579</v>
      </c>
      <c r="C316" s="65"/>
      <c r="D316" s="66"/>
      <c r="E316" s="67"/>
      <c r="F316" s="68"/>
      <c r="G316" s="65"/>
      <c r="H316" s="69"/>
      <c r="I316" s="70"/>
      <c r="J316" s="70"/>
      <c r="K316" s="34" t="s">
        <v>65</v>
      </c>
      <c r="L316" s="77">
        <v>442</v>
      </c>
      <c r="M316" s="77"/>
      <c r="N316" s="72"/>
      <c r="O316" s="79" t="s">
        <v>591</v>
      </c>
      <c r="P316" s="81">
        <v>43752.276875</v>
      </c>
      <c r="Q316" s="79" t="s">
        <v>854</v>
      </c>
      <c r="R316" s="82" t="s">
        <v>917</v>
      </c>
      <c r="S316" s="79" t="s">
        <v>928</v>
      </c>
      <c r="T316" s="79"/>
      <c r="U316" s="79"/>
      <c r="V316" s="82" t="s">
        <v>1232</v>
      </c>
      <c r="W316" s="81">
        <v>43752.276875</v>
      </c>
      <c r="X316" s="82" t="s">
        <v>1546</v>
      </c>
      <c r="Y316" s="79"/>
      <c r="Z316" s="79"/>
      <c r="AA316" s="85" t="s">
        <v>1862</v>
      </c>
      <c r="AB316" s="85" t="s">
        <v>1935</v>
      </c>
      <c r="AC316" s="79" t="b">
        <v>0</v>
      </c>
      <c r="AD316" s="79">
        <v>1</v>
      </c>
      <c r="AE316" s="85" t="s">
        <v>2017</v>
      </c>
      <c r="AF316" s="79" t="b">
        <v>0</v>
      </c>
      <c r="AG316" s="79" t="s">
        <v>2020</v>
      </c>
      <c r="AH316" s="79"/>
      <c r="AI316" s="85" t="s">
        <v>1939</v>
      </c>
      <c r="AJ316" s="79" t="b">
        <v>0</v>
      </c>
      <c r="AK316" s="79">
        <v>0</v>
      </c>
      <c r="AL316" s="85" t="s">
        <v>1939</v>
      </c>
      <c r="AM316" s="79" t="s">
        <v>2038</v>
      </c>
      <c r="AN316" s="79" t="b">
        <v>0</v>
      </c>
      <c r="AO316" s="85" t="s">
        <v>1935</v>
      </c>
      <c r="AP316" s="79" t="s">
        <v>176</v>
      </c>
      <c r="AQ316" s="79">
        <v>0</v>
      </c>
      <c r="AR316" s="79">
        <v>0</v>
      </c>
      <c r="AS316" s="79"/>
      <c r="AT316" s="79"/>
      <c r="AU316" s="79"/>
      <c r="AV316" s="79"/>
      <c r="AW316" s="79"/>
      <c r="AX316" s="79"/>
      <c r="AY316" s="79"/>
      <c r="AZ316" s="79"/>
      <c r="BA316">
        <v>2</v>
      </c>
      <c r="BB316" s="78" t="str">
        <f>REPLACE(INDEX(GroupVertices[Group],MATCH(Edges25[[#This Row],[Vertex 1]],GroupVertices[Vertex],0)),1,1,"")</f>
        <v>2</v>
      </c>
      <c r="BC316" s="78" t="str">
        <f>REPLACE(INDEX(GroupVertices[Group],MATCH(Edges25[[#This Row],[Vertex 2]],GroupVertices[Vertex],0)),1,1,"")</f>
        <v>2</v>
      </c>
      <c r="BD316" s="48"/>
      <c r="BE316" s="49"/>
      <c r="BF316" s="48"/>
      <c r="BG316" s="49"/>
      <c r="BH316" s="48"/>
      <c r="BI316" s="49"/>
      <c r="BJ316" s="48"/>
      <c r="BK316" s="49"/>
      <c r="BL316" s="48"/>
    </row>
    <row r="317" spans="1:64" ht="15">
      <c r="A317" s="64" t="s">
        <v>437</v>
      </c>
      <c r="B317" s="64" t="s">
        <v>579</v>
      </c>
      <c r="C317" s="65"/>
      <c r="D317" s="66"/>
      <c r="E317" s="67"/>
      <c r="F317" s="68"/>
      <c r="G317" s="65"/>
      <c r="H317" s="69"/>
      <c r="I317" s="70"/>
      <c r="J317" s="70"/>
      <c r="K317" s="34" t="s">
        <v>65</v>
      </c>
      <c r="L317" s="77">
        <v>443</v>
      </c>
      <c r="M317" s="77"/>
      <c r="N317" s="72"/>
      <c r="O317" s="79" t="s">
        <v>591</v>
      </c>
      <c r="P317" s="81">
        <v>43755.90630787037</v>
      </c>
      <c r="Q317" s="79" t="s">
        <v>855</v>
      </c>
      <c r="R317" s="82" t="s">
        <v>918</v>
      </c>
      <c r="S317" s="79" t="s">
        <v>944</v>
      </c>
      <c r="T317" s="79"/>
      <c r="U317" s="79"/>
      <c r="V317" s="82" t="s">
        <v>1232</v>
      </c>
      <c r="W317" s="81">
        <v>43755.90630787037</v>
      </c>
      <c r="X317" s="82" t="s">
        <v>1547</v>
      </c>
      <c r="Y317" s="79"/>
      <c r="Z317" s="79"/>
      <c r="AA317" s="85" t="s">
        <v>1863</v>
      </c>
      <c r="AB317" s="85" t="s">
        <v>1936</v>
      </c>
      <c r="AC317" s="79" t="b">
        <v>0</v>
      </c>
      <c r="AD317" s="79">
        <v>2</v>
      </c>
      <c r="AE317" s="85" t="s">
        <v>2018</v>
      </c>
      <c r="AF317" s="79" t="b">
        <v>0</v>
      </c>
      <c r="AG317" s="79" t="s">
        <v>2020</v>
      </c>
      <c r="AH317" s="79"/>
      <c r="AI317" s="85" t="s">
        <v>1939</v>
      </c>
      <c r="AJ317" s="79" t="b">
        <v>0</v>
      </c>
      <c r="AK317" s="79">
        <v>0</v>
      </c>
      <c r="AL317" s="85" t="s">
        <v>1939</v>
      </c>
      <c r="AM317" s="79" t="s">
        <v>2038</v>
      </c>
      <c r="AN317" s="79" t="b">
        <v>0</v>
      </c>
      <c r="AO317" s="85" t="s">
        <v>1936</v>
      </c>
      <c r="AP317" s="79" t="s">
        <v>176</v>
      </c>
      <c r="AQ317" s="79">
        <v>0</v>
      </c>
      <c r="AR317" s="79">
        <v>0</v>
      </c>
      <c r="AS317" s="79"/>
      <c r="AT317" s="79"/>
      <c r="AU317" s="79"/>
      <c r="AV317" s="79"/>
      <c r="AW317" s="79"/>
      <c r="AX317" s="79"/>
      <c r="AY317" s="79"/>
      <c r="AZ317" s="79"/>
      <c r="BA317">
        <v>2</v>
      </c>
      <c r="BB317" s="78" t="str">
        <f>REPLACE(INDEX(GroupVertices[Group],MATCH(Edges25[[#This Row],[Vertex 1]],GroupVertices[Vertex],0)),1,1,"")</f>
        <v>2</v>
      </c>
      <c r="BC317" s="78" t="str">
        <f>REPLACE(INDEX(GroupVertices[Group],MATCH(Edges25[[#This Row],[Vertex 2]],GroupVertices[Vertex],0)),1,1,"")</f>
        <v>2</v>
      </c>
      <c r="BD317" s="48"/>
      <c r="BE317" s="49"/>
      <c r="BF317" s="48"/>
      <c r="BG317" s="49"/>
      <c r="BH317" s="48"/>
      <c r="BI317" s="49"/>
      <c r="BJ317" s="48"/>
      <c r="BK317" s="49"/>
      <c r="BL317" s="48"/>
    </row>
    <row r="318" spans="1:64" ht="15">
      <c r="A318" s="64" t="s">
        <v>437</v>
      </c>
      <c r="B318" s="64" t="s">
        <v>581</v>
      </c>
      <c r="C318" s="65"/>
      <c r="D318" s="66"/>
      <c r="E318" s="67"/>
      <c r="F318" s="68"/>
      <c r="G318" s="65"/>
      <c r="H318" s="69"/>
      <c r="I318" s="70"/>
      <c r="J318" s="70"/>
      <c r="K318" s="34" t="s">
        <v>65</v>
      </c>
      <c r="L318" s="77">
        <v>452</v>
      </c>
      <c r="M318" s="77"/>
      <c r="N318" s="72"/>
      <c r="O318" s="79" t="s">
        <v>591</v>
      </c>
      <c r="P318" s="81">
        <v>43755.9209375</v>
      </c>
      <c r="Q318" s="79" t="s">
        <v>856</v>
      </c>
      <c r="R318" s="79"/>
      <c r="S318" s="79"/>
      <c r="T318" s="79"/>
      <c r="U318" s="79"/>
      <c r="V318" s="82" t="s">
        <v>1232</v>
      </c>
      <c r="W318" s="81">
        <v>43755.9209375</v>
      </c>
      <c r="X318" s="82" t="s">
        <v>1548</v>
      </c>
      <c r="Y318" s="79"/>
      <c r="Z318" s="79"/>
      <c r="AA318" s="85" t="s">
        <v>1864</v>
      </c>
      <c r="AB318" s="85" t="s">
        <v>1937</v>
      </c>
      <c r="AC318" s="79" t="b">
        <v>0</v>
      </c>
      <c r="AD318" s="79">
        <v>2</v>
      </c>
      <c r="AE318" s="85" t="s">
        <v>2019</v>
      </c>
      <c r="AF318" s="79" t="b">
        <v>0</v>
      </c>
      <c r="AG318" s="79" t="s">
        <v>2020</v>
      </c>
      <c r="AH318" s="79"/>
      <c r="AI318" s="85" t="s">
        <v>1939</v>
      </c>
      <c r="AJ318" s="79" t="b">
        <v>0</v>
      </c>
      <c r="AK318" s="79">
        <v>0</v>
      </c>
      <c r="AL318" s="85" t="s">
        <v>1939</v>
      </c>
      <c r="AM318" s="79" t="s">
        <v>2038</v>
      </c>
      <c r="AN318" s="79" t="b">
        <v>0</v>
      </c>
      <c r="AO318" s="85" t="s">
        <v>1937</v>
      </c>
      <c r="AP318" s="79" t="s">
        <v>176</v>
      </c>
      <c r="AQ318" s="79">
        <v>0</v>
      </c>
      <c r="AR318" s="79">
        <v>0</v>
      </c>
      <c r="AS318" s="79"/>
      <c r="AT318" s="79"/>
      <c r="AU318" s="79"/>
      <c r="AV318" s="79"/>
      <c r="AW318" s="79"/>
      <c r="AX318" s="79"/>
      <c r="AY318" s="79"/>
      <c r="AZ318" s="79"/>
      <c r="BA318">
        <v>1</v>
      </c>
      <c r="BB318" s="78" t="str">
        <f>REPLACE(INDEX(GroupVertices[Group],MATCH(Edges25[[#This Row],[Vertex 1]],GroupVertices[Vertex],0)),1,1,"")</f>
        <v>2</v>
      </c>
      <c r="BC318" s="78" t="str">
        <f>REPLACE(INDEX(GroupVertices[Group],MATCH(Edges25[[#This Row],[Vertex 2]],GroupVertices[Vertex],0)),1,1,"")</f>
        <v>2</v>
      </c>
      <c r="BD318" s="48"/>
      <c r="BE318" s="49"/>
      <c r="BF318" s="48"/>
      <c r="BG318" s="49"/>
      <c r="BH318" s="48"/>
      <c r="BI318" s="49"/>
      <c r="BJ318" s="48"/>
      <c r="BK318" s="49"/>
      <c r="BL318" s="4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allowBlank="1" showInputMessage="1" showErrorMessage="1" promptTitle="Vertex 2 Name" prompt="Enter the name of the edge's second vertex." sqref="B3:B318"/>
    <dataValidation allowBlank="1" showInputMessage="1" showErrorMessage="1" promptTitle="Vertex 1 Name" prompt="Enter the name of the edge's first vertex." sqref="A3:A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Color" prompt="To select an optional edge color, right-click and select Select Color on the right-click menu." sqref="C3:C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ErrorMessage="1" sqref="N2:N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s>
  <hyperlinks>
    <hyperlink ref="Q166" r:id="rId1" display="https://t.co/1xGuAwJW47"/>
    <hyperlink ref="Q220" r:id="rId2" display="https://t.co/rvElDyl7dA"/>
    <hyperlink ref="Q257" r:id="rId3" display="https://t.co/ij9mInWZxy"/>
    <hyperlink ref="R4" r:id="rId4" display="https://twitter.com/cajun4trump/status/1179952430215303170"/>
    <hyperlink ref="R7" r:id="rId5" display="https://twitter.com/nadsjohnny/status/1179962363069550593"/>
    <hyperlink ref="R8" r:id="rId6" display="https://enterandwin.co.za/?p=8648"/>
    <hyperlink ref="R13" r:id="rId7" display="https://twitter.com/CassandraYoung/status/1180073562671067136"/>
    <hyperlink ref="R19" r:id="rId8" display="https://twitter.com/bryblog/status/1180076851181625345"/>
    <hyperlink ref="R23" r:id="rId9" display="https://www.eventbrite.com/e/birth-fair-2019-tickets-67366574237"/>
    <hyperlink ref="R29" r:id="rId10" display="https://www.facebook.com/5315667/posts/10105632285476604/"/>
    <hyperlink ref="R51" r:id="rId11" display="https://soundcloud.com/user-672357623/episode-45-baby-of-the-bride"/>
    <hyperlink ref="R53" r:id="rId12" display="https://www.amazon.co.uk/dp/B00HXBKTZU?tag=droppeduktw-21"/>
    <hyperlink ref="R56" r:id="rId13" display="https://parentinghub.co.za/win-with-lamaze/"/>
    <hyperlink ref="R58" r:id="rId14" display="https://parentinghub.co.za/win-with-lamaze/"/>
    <hyperlink ref="R59" r:id="rId15" display="https://www.youtube.com/watch?v=2qb4ODo1jYM&amp;feature=youtu.be"/>
    <hyperlink ref="R60" r:id="rId16" display="https://parentinghub.co.za/win-with-lamaze/"/>
    <hyperlink ref="R67" r:id="rId17" display="https://antrasmn01.ebookmarket.pro/?book=B0043D28B4"/>
    <hyperlink ref="R69" r:id="rId18" display="https://babytotoddlers.com/maternity/lamaze-cotton-spandex-sleep-bra-for-nursing-and-maternity-heather-grey-l/"/>
    <hyperlink ref="R71" r:id="rId19" display="https://www.lamaze.org/Connecting-the-Dots/common-objections-to-delayed-cord-clamping-whats-the-evidence-say?fbclid=IwAR3HgZbyVsq_X_6JCecbhU5TI8towKTiiPoJ3UCXoblSOiGffOuBpzoeHCU&amp;utm_medium=social&amp;utm_source=twitter&amp;utm_campaign=postfity&amp;utm_content=postfityf5082"/>
    <hyperlink ref="R82" r:id="rId20" display="https://www.youtube.com/watch?v=K41mXrwX_ns&amp;feature=youtu.be"/>
    <hyperlink ref="R90" r:id="rId21" display="https://twitter.com/patriciasinglet/status/1181559756932161538"/>
    <hyperlink ref="R101" r:id="rId22" display="https://www.youtube.com/watch?v=-0OaOOuoAyE&amp;feature=youtu.be"/>
    <hyperlink ref="R102" r:id="rId23" display="https://www.youtube.com/watch?v=-0OaOOuoAyE&amp;feature=youtu.be"/>
    <hyperlink ref="R103" r:id="rId24" display="https://www.youtube.com/watch?v=-0OaOOuoAyE&amp;feature=youtu.be"/>
    <hyperlink ref="R104" r:id="rId25" display="https://www.youtube.com/watch?v=Mid0ShrfPMs&amp;feature=youtu.be"/>
    <hyperlink ref="R106" r:id="rId26" display="https://www.youtube.com/watch?v=Mid0ShrfPMs&amp;feature=youtu.be"/>
    <hyperlink ref="R107" r:id="rId27" display="https://www.youtube.com/watch?v=K41mXrwX_ns&amp;feature=youtu.be"/>
    <hyperlink ref="R110" r:id="rId28" display="http://rover.ebay.com/rover/1/710-53481-19255-0/1?ff3=2&amp;toolid=10039&amp;campid=5337424366&amp;item=401916138971&amp;vectorid=229508&amp;lgeo=1"/>
    <hyperlink ref="R111" r:id="rId29" display="http://rover.ebay.com/rover/1/710-53481-19255-0/1?ff3=2&amp;toolid=10039&amp;campid=5337424366&amp;item=401916138971&amp;vectorid=229508&amp;lgeo=1"/>
    <hyperlink ref="R113" r:id="rId30" display="https://www.amazon.com/LAMAZE-L27901-Lamaze-Peek-A-Boo-Forest/dp/B0043D28B4?pf_rd_p=54583f0b-2550-4320-90d9-99a4f807d451&amp;pf_rd_r=HRF347JBNVWRS5QPTSYC"/>
    <hyperlink ref="R114" r:id="rId31" display="https://www.amazon.com/dp/B072YXBKKP/ref=as_li_ss_tl?ie=UTF8&amp;linkCode=ll1&amp;tag=naughladiepub-20&amp;linkId=b14353015ca6e00216f734ddf58302ef"/>
    <hyperlink ref="R115" r:id="rId32" display="https://poshmark.com/listing/Nurture-by-Lamaze-Leather-Mules-Clogs-5d576cf710f00fea0f007d03?utm_campaign=referral_code%3DLUCKYGIRL122&amp;utm_content=feature%3Dsh_li_el_ios%26rfuid%3D5c8040fd3e81418865cc0bcb%26ext_trk%3Dbranch&amp;utm_source=tw_sh"/>
    <hyperlink ref="R116" r:id="rId33" display="http://www.lamaze.jp/"/>
    <hyperlink ref="R117" r:id="rId34" display="http://www.lamaze.jp/"/>
    <hyperlink ref="R129" r:id="rId35" display="https://bitly.com/a/warning?hash=35swDgC&amp;url=https%3A%2F%2Fall4babies.co.business%2Flamaze-fifi-the-firefly%2F"/>
    <hyperlink ref="R131" r:id="rId36" display="http://www.usharethis.net/648/Lamaze-Wrist-Rattles-red-and-yellow-straps.html"/>
    <hyperlink ref="R132" r:id="rId37" display="http://www.usharethis.net/649/Ladybug-and-Butterfly-Pair-Lamaze-Foot-FInder.html"/>
    <hyperlink ref="R133" r:id="rId38" display="http://www.usharethis.net/649/Ladybug-and-Butterfly-Pair-Lamaze-Foot-FInders.html"/>
    <hyperlink ref="R145" r:id="rId39" display="https://www.instagram.com/p/B3lIST5Anua/?igshid=13ektugca3sug"/>
    <hyperlink ref="R148" r:id="rId40" display="http://blog.naver.com/kierren/20155485261"/>
    <hyperlink ref="R149" r:id="rId41" display="http://blog.naver.com/kierren/20155485261"/>
    <hyperlink ref="R163" r:id="rId42" display="http://podcasts.tortoiseadvisors.com/12ba657f"/>
    <hyperlink ref="R164" r:id="rId43" display="https://finance.yahoo.com/news/pg-e-shows-wall-street-110000710.html"/>
    <hyperlink ref="R165" r:id="rId44" display="http://podcasts.tortoiseadvisors.com/12ba657f"/>
    <hyperlink ref="R166" r:id="rId45" display="https://giveawaygoat.co.za/2019/10/01/win-with-lamaze-and-parenting-hub/"/>
    <hyperlink ref="R181" r:id="rId46" display="https://giveawaygoat.co.za/2019/10/01/win-with-lamaze-and-parenting-hub/"/>
    <hyperlink ref="R182" r:id="rId47" display="https://parentinghub.co.za/win-with-lamaze/"/>
    <hyperlink ref="R183" r:id="rId48" display="https://parentinghub.co.za/win-with-lamaze/"/>
    <hyperlink ref="R184" r:id="rId49" display="https://parentinghub.co.za/win-with-lamaze/"/>
    <hyperlink ref="R186" r:id="rId50" display="https://www.instagram.com/p/B3o1fpuHAq6/?igshid=tfukyim2xmrt"/>
    <hyperlink ref="R187" r:id="rId51" display="https://www.horses.nl/springen/springen-overig/eric-lamaze-ik-gebruik-mijn-energie-voor-paarden-en-sport/?utm_source=dlvr.it&amp;utm_medium=twitter"/>
    <hyperlink ref="R190" r:id="rId52" display="https://finance.yahoo.com/news/pg-e-shows-wall-street-110000710.html"/>
    <hyperlink ref="R191" r:id="rId53" display="https://finance.yahoo.com/news/pg-e-shows-wall-street-110000710.html"/>
    <hyperlink ref="R200" r:id="rId54" display="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yperlink ref="R201" r:id="rId55" display="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yperlink ref="R202" r:id="rId56" display="https://rover.ebay.com/rover/1/711-127632-2357-0/16?itm=303316665737&amp;user_name=alyssas_treasures&amp;spid=6115&amp;mpre=https%3A%2F%2Fwww.ebay.com%2Fitm%2F303316665737&amp;swd=3&amp;mplxParams=user_name%2Citm%2Cswd%2Cmpre%2C&amp;sojTags=du%3Dmpre%2Citm%3Ditm%2Cuser_name%3Duser_name%2Csuri%3Dsuri%2Cspid%3Dspid%2Cswd%3Dswd%2C"/>
    <hyperlink ref="R209" r:id="rId57" display="https://www.e-nas.co.uk/shop/lamaze-cosimo-concerto-soft-touch-musical-baby-toy-from-ages-6-months/"/>
    <hyperlink ref="R210" r:id="rId58" display="https://www.e-nas.co.uk/shop/lamaze-octivity-baby-toy/"/>
    <hyperlink ref="R211" r:id="rId59" display="https://secure.jbs.elsevierhealth.com/action/getSharedSiteSession?redirect=https%3A%2F%2Fwww.jpeds.com%2Farticle%2FS0022-3476%2819%2931122-9%2Ffulltext&amp;rc=0"/>
    <hyperlink ref="R215" r:id="rId60" display="https://www.eventbrite.com/e/septoct-prenatal-lamaze-childbirth-workshops-low-cost-4-week-series-open-to-all-pls-share-tickets-62643303808"/>
    <hyperlink ref="R217" r:id="rId61" display="https://www.lamaze.org/Connecting-the-Dots/Post/expecting-more-a-new-ariadne-labs-campaign-that-intends-to-shift-the-narrative-around-childbirth"/>
    <hyperlink ref="R218" r:id="rId62" display="https://www.eventbrite.com/e/novdec-prenatal-lamaze-4-week-series-on-thursdays-tickets-70782368971?utm-medium=discovery&amp;utm-campaign=social&amp;utm-content=attendeeshare&amp;aff=estw&amp;utm-source=tw&amp;utm-term=listing"/>
    <hyperlink ref="R219" r:id="rId63" display="https://www.eventbrite.com/e/novdec-prenatal-lamaze-4-week-series-on-thursdays-tickets-70782368971"/>
    <hyperlink ref="R220" r:id="rId64" display="https://www.eventbrite.com/e/novdec-prenatal-lamaze-4-week-series-on-thursdays-tickets-70782368971"/>
    <hyperlink ref="R222" r:id="rId65" display="https://www.lamaze.org/Home/artmid/436/articleid/2440"/>
    <hyperlink ref="R266" r:id="rId66" display="https://www.wegotcharacter.com/products/lamaze-baby-musical-activity-toy-dog"/>
    <hyperlink ref="R297" r:id="rId67" display="https://www.unilad.co.uk/news/us-news/allyson-felix-breaks-usain-bolt-record-10-months-after-giving-birth/?fbclid=IwAR2ZOjPsU3cOFL19_LF7B9KXOKsmr7wuXiXa9VFpds8UtxwM9H6sbj4NWTs"/>
    <hyperlink ref="R298" r:id="rId68" display="https://www.instagram.com/p/B3Qr342JTaO/?utm_source=ig_web_button_share_sheet"/>
    <hyperlink ref="R299" r:id="rId69" display="https://www.lamaze.org/Giving-Birth-with-Confidence/GBWC-Post/what-does-it-mean-to-choose-a-midwife-for-your-birth?fbclid=IwAR17atloF82oS9Z44fVHskyRgxLnyxalxjluObeYjgLX9nUJr7bXyGsqcQc"/>
    <hyperlink ref="R302" r:id="rId70" display="https://www.lamaze.org/Parents"/>
    <hyperlink ref="R303" r:id="rId71" display="https://www.lamaze.org/Giving-Birth-with-Confidence/GBWC-Post/you-cant-prevent-sids-you-can-lower-your-risk-1"/>
    <hyperlink ref="R304" r:id="rId72" display="https://safetosleep.nichd.nih.gov/resources/caregivers/environment/look"/>
    <hyperlink ref="R305" r:id="rId73" display="https://www.lamaze.org/Giving-Birth-with-Confidence/GBWC-Post/how-to-survive-losing-a-baby-1"/>
    <hyperlink ref="R306" r:id="rId74" display="https://www.lamaze.org/Giving-Birth-with-Confidence/GBWC-Post/do-one-thing-this-month-to-improve-maternity-health-1"/>
    <hyperlink ref="R307" r:id="rId75" display="https://safetosleep.nichd.nih.gov/resources/caregivers/environment/look"/>
    <hyperlink ref="R308" r:id="rId76" display="http://rover.ebay.com/rover/1/711-53200-19255-0/1?ff3=2&amp;toolid=10039&amp;campid=5336982613&amp;item=293280398026&amp;vectorid=229466&amp;lgeo=1&amp;utm_source=dlvr.it&amp;utm_medium=twitter"/>
    <hyperlink ref="R309" r:id="rId77" display="http://rover.ebay.com/rover/1/711-53200-19255-0/1?ff3=2&amp;toolid=10039&amp;campid=5336982613&amp;item=153686313189&amp;vectorid=229466&amp;lgeo=1&amp;utm_source=dlvr.it&amp;utm_medium=twitter"/>
    <hyperlink ref="R310" r:id="rId78" display="http://rover.ebay.com/rover/1/711-53200-19255-0/1?ff3=2&amp;toolid=10039&amp;campid=5336982613&amp;item=174068038130&amp;vectorid=229466&amp;lgeo=1&amp;utm_source=dlvr.it&amp;utm_medium=twitter"/>
    <hyperlink ref="R311" r:id="rId79" display="http://rover.ebay.com/rover/1/711-53200-19255-0/1?ff3=2&amp;toolid=10039&amp;campid=5336982613&amp;item=202801583840&amp;vectorid=229466&amp;lgeo=1&amp;utm_source=dlvr.it&amp;utm_medium=twitter"/>
    <hyperlink ref="R314" r:id="rId80" display="https://twitter.com/thebaddestmitch/status/837114279782412289"/>
    <hyperlink ref="R315" r:id="rId81" display="https://www.lamaze.org/Connecting-the-Dots/parsing-the-arrive-trial-should-first-time-parents-be-routinely-induced-at-39-weeks"/>
    <hyperlink ref="R316" r:id="rId82" display="https://www.lamaze.org/Connecting-the-Dots/parsing-the-arrive-trial-should-first-time-parents-be-routinely-induced-at-39-weeks"/>
    <hyperlink ref="R317" r:id="rId83" display="https://www.pinterandmartin.com/vbp"/>
    <hyperlink ref="U53" r:id="rId84" display="https://pbs.twimg.com/media/EGO9FBWXUAAtJXW.jpg"/>
    <hyperlink ref="U68" r:id="rId85" display="https://pbs.twimg.com/media/EGWVx-YWwAE0Yz3.jpg"/>
    <hyperlink ref="U74" r:id="rId86" display="https://pbs.twimg.com/media/EGYFf1pWkAEIt79.jpg"/>
    <hyperlink ref="U78" r:id="rId87" display="https://pbs.twimg.com/media/EGZ13x2UwAAunfM.jpg"/>
    <hyperlink ref="U114" r:id="rId88" display="https://pbs.twimg.com/media/CKIlH8kVEAA7vXp.jpg"/>
    <hyperlink ref="U121" r:id="rId89" display="https://pbs.twimg.com/tweet_video_thumb/EGnA1VpWkAEYUxD.jpg"/>
    <hyperlink ref="U129" r:id="rId90" display="https://pbs.twimg.com/media/EGqLCK6UcAEY6qR.jpg"/>
    <hyperlink ref="U140" r:id="rId91" display="https://pbs.twimg.com/media/EGvWoI6U8AAUM4A.jpg"/>
    <hyperlink ref="U182" r:id="rId92" display="https://pbs.twimg.com/media/EFZMZxZWkAA6zh7.jpg"/>
    <hyperlink ref="U183" r:id="rId93" display="https://pbs.twimg.com/media/EFZMppFWwAEb22K.jpg"/>
    <hyperlink ref="U187" r:id="rId94" display="https://pbs.twimg.com/media/EG63ZZ8UUAAQKZG.jpg"/>
    <hyperlink ref="U189" r:id="rId95" display="https://pbs.twimg.com/media/EG7laMuX0AEyJ4P.jpg"/>
    <hyperlink ref="U211" r:id="rId96" display="https://pbs.twimg.com/media/EG__xwlXkAAltgI.jpg"/>
    <hyperlink ref="U215" r:id="rId97" display="https://pbs.twimg.com/media/D_nKzQGXsAAOYQ0.jpg"/>
    <hyperlink ref="U219" r:id="rId98" display="https://pbs.twimg.com/media/EGCTVN6XkAIbP8r.jpg"/>
    <hyperlink ref="U223" r:id="rId99" display="https://pbs.twimg.com/media/EHAtbAVUcAENtgU.jpg"/>
    <hyperlink ref="U229" r:id="rId100" display="https://pbs.twimg.com/ext_tw_video_thumb/1180180650885865479/pu/img/3ss54dzSA3O2eeyu.jpg"/>
    <hyperlink ref="U230" r:id="rId101" display="https://pbs.twimg.com/ext_tw_video_thumb/1180180650885865479/pu/img/3ss54dzSA3O2eeyu.jpg"/>
    <hyperlink ref="U233" r:id="rId102" display="https://pbs.twimg.com/media/EGxzgg0X0AMhYut.png"/>
    <hyperlink ref="U234" r:id="rId103" display="https://pbs.twimg.com/media/EGxzgg0X0AMhYut.png"/>
    <hyperlink ref="U248" r:id="rId104" display="https://pbs.twimg.com/media/EGx4QpuW4AQ9kcA.jpg"/>
    <hyperlink ref="U257" r:id="rId105" display="https://pbs.twimg.com/ext_tw_video_thumb/1184573657332494338/pu/img/UMOOKEqOtxSfjUcv.jpg"/>
    <hyperlink ref="U260" r:id="rId106" display="https://pbs.twimg.com/ext_tw_video_thumb/1184573657332494338/pu/img/UMOOKEqOtxSfjUcv.jpg"/>
    <hyperlink ref="U266" r:id="rId107" display="https://pbs.twimg.com/media/EHDxqrBW4AAhPOY.jpg"/>
    <hyperlink ref="U285" r:id="rId108" display="https://pbs.twimg.com/tweet_video_thumb/EHEM4RdWoAEfvcb.jpg"/>
    <hyperlink ref="U298" r:id="rId109" display="https://pbs.twimg.com/media/EG2PWvpX4AEG91R.jpg"/>
    <hyperlink ref="U299" r:id="rId110" display="https://pbs.twimg.com/media/EGCzkH2WwAAeBiN.jpg"/>
    <hyperlink ref="U300" r:id="rId111" display="https://pbs.twimg.com/media/EGH9KIKWwAECxmM.png"/>
    <hyperlink ref="U301" r:id="rId112" display="https://pbs.twimg.com/media/EGSQV7uW4AE80Tg.jpg"/>
    <hyperlink ref="U302" r:id="rId113" display="https://pbs.twimg.com/media/EGcjhUpWkAEIX5M.png"/>
    <hyperlink ref="U303" r:id="rId114" display="https://pbs.twimg.com/media/EGhoKIlWoAAoZXZ.jpg"/>
    <hyperlink ref="U304" r:id="rId115" display="https://pbs.twimg.com/media/EG7eM8qXkAUEcVz.png"/>
    <hyperlink ref="U305" r:id="rId116" display="https://pbs.twimg.com/media/EG70bOEXYAAoHWI.jpg"/>
    <hyperlink ref="U306" r:id="rId117" display="https://pbs.twimg.com/media/EHAnzAcWsAYvGKP.png"/>
    <hyperlink ref="U307" r:id="rId118" display="https://pbs.twimg.com/media/EHFxYYvXkAUQCqj.jpg"/>
    <hyperlink ref="U308" r:id="rId119" display="https://pbs.twimg.com/media/EG8MbS8U4AAundF.jpg"/>
    <hyperlink ref="U309" r:id="rId120" display="https://pbs.twimg.com/media/EHAS1tAUUAEFodm.jpg"/>
    <hyperlink ref="U310" r:id="rId121" display="https://pbs.twimg.com/media/EHEyNTWVUAAsBTC.jpg"/>
    <hyperlink ref="U311" r:id="rId122" display="https://pbs.twimg.com/media/EHF7jq6UEAARFiA.jpg"/>
    <hyperlink ref="V3" r:id="rId123" display="http://pbs.twimg.com/profile_images/1070337286338940929/2F7gZ9Cr_normal.jpg"/>
    <hyperlink ref="V4" r:id="rId124" display="http://pbs.twimg.com/profile_images/962253342465343488/H3DaFU2E_normal.jpg"/>
    <hyperlink ref="V5" r:id="rId125" display="http://pbs.twimg.com/profile_images/1112881773283823617/_6icT7qN_normal.jpg"/>
    <hyperlink ref="V6" r:id="rId126" display="http://pbs.twimg.com/profile_images/1071556681971191808/etIDMPBl_normal.jpg"/>
    <hyperlink ref="V7" r:id="rId127" display="http://pbs.twimg.com/profile_images/1177809757564014592/rOglaX9n_normal.jpg"/>
    <hyperlink ref="V8" r:id="rId128" display="http://pbs.twimg.com/profile_images/1101225453/EndW_normal.JPG"/>
    <hyperlink ref="V9" r:id="rId129" display="http://pbs.twimg.com/profile_images/1149666863946842112/adtUZFpC_normal.jpg"/>
    <hyperlink ref="V10" r:id="rId130" display="http://pbs.twimg.com/profile_images/1176713702558568448/V9ag5S5H_normal.jpg"/>
    <hyperlink ref="V11" r:id="rId131" display="http://pbs.twimg.com/profile_images/1175789261586436098/ynpYwIuj_normal.jpg"/>
    <hyperlink ref="V12" r:id="rId132" display="http://pbs.twimg.com/profile_images/1165651205869244417/sUBFNYr9_normal.jpg"/>
    <hyperlink ref="V13" r:id="rId133" display="http://pbs.twimg.com/profile_images/861005364849987586/MVOZCVIE_normal.jpg"/>
    <hyperlink ref="V14" r:id="rId134" display="http://pbs.twimg.com/profile_images/1177370444447571974/6roTwMSH_normal.jpg"/>
    <hyperlink ref="V15" r:id="rId135" display="http://pbs.twimg.com/profile_images/1125123030932389890/FMrQ5ctZ_normal.jpg"/>
    <hyperlink ref="V16" r:id="rId136" display="http://pbs.twimg.com/profile_images/1152260315234668544/tfdh4V1x_normal.jpg"/>
    <hyperlink ref="V17" r:id="rId137" display="http://pbs.twimg.com/profile_images/1182398791858696192/di_5nwGE_normal.jpg"/>
    <hyperlink ref="V18" r:id="rId138" display="http://pbs.twimg.com/profile_images/1162696286325186560/W1t4qnat_normal.jpg"/>
    <hyperlink ref="V19" r:id="rId139" display="http://pbs.twimg.com/profile_images/1089933046223007744/xN66Cb7A_normal.jpg"/>
    <hyperlink ref="V20" r:id="rId140" display="http://pbs.twimg.com/profile_images/1181321074832629760/3W66C320_normal.jpg"/>
    <hyperlink ref="V21" r:id="rId141" display="http://pbs.twimg.com/profile_images/1132029007002841088/BThDwZoc_normal.jpg"/>
    <hyperlink ref="V22" r:id="rId142" display="http://pbs.twimg.com/profile_images/1099754456537653248/KqjndLL__normal.png"/>
    <hyperlink ref="V23" r:id="rId143" display="http://pbs.twimg.com/profile_images/1179894937611046912/o8FfIW9e_normal.jpg"/>
    <hyperlink ref="V24" r:id="rId144" display="http://pbs.twimg.com/profile_images/1154947941590847488/Ll1y3J4G_normal.jpg"/>
    <hyperlink ref="V25" r:id="rId145" display="http://pbs.twimg.com/profile_images/1170152986275917829/8jropSNI_normal.jpg"/>
    <hyperlink ref="V26" r:id="rId146" display="http://abs.twimg.com/sticky/default_profile_images/default_profile_normal.png"/>
    <hyperlink ref="V27" r:id="rId147" display="http://pbs.twimg.com/profile_images/850464819350294530/OjBAdUhi_normal.jpg"/>
    <hyperlink ref="V28" r:id="rId148" display="http://pbs.twimg.com/profile_images/768069238208638976/hTUxOwKK_normal.png"/>
    <hyperlink ref="V29" r:id="rId149" display="http://pbs.twimg.com/profile_images/1074422603400519682/jWeIaN2__normal.jpg"/>
    <hyperlink ref="V30" r:id="rId150" display="http://pbs.twimg.com/profile_images/730110622222815234/9DbBMYLi_normal.jpg"/>
    <hyperlink ref="V31" r:id="rId151" display="http://pbs.twimg.com/profile_images/845837588908965888/0r9gA7mj_normal.jpg"/>
    <hyperlink ref="V32" r:id="rId152" display="http://pbs.twimg.com/profile_images/1171598847178629121/e3i-m2su_normal.jpg"/>
    <hyperlink ref="V33" r:id="rId153" display="http://pbs.twimg.com/profile_images/1175697228347740160/-9XmI3SN_normal.jpg"/>
    <hyperlink ref="V34" r:id="rId154" display="http://pbs.twimg.com/profile_images/1179176436063703040/w5wzKijm_normal.jpg"/>
    <hyperlink ref="V35" r:id="rId155" display="http://pbs.twimg.com/profile_images/1181382530555154433/0XMcZFa7_normal.jpg"/>
    <hyperlink ref="V36" r:id="rId156" display="http://pbs.twimg.com/profile_images/1182715280310591488/mWFLHJSQ_normal.jpg"/>
    <hyperlink ref="V37" r:id="rId157" display="http://pbs.twimg.com/profile_images/1179886206357655552/v37SLjTm_normal.jpg"/>
    <hyperlink ref="V38" r:id="rId158" display="http://pbs.twimg.com/profile_images/1124379814238900224/m4T7pJTj_normal.jpg"/>
    <hyperlink ref="V39" r:id="rId159" display="http://pbs.twimg.com/profile_images/760912014277509122/jcqh0kzt_normal.jpg"/>
    <hyperlink ref="V40" r:id="rId160" display="http://pbs.twimg.com/profile_images/1087222585648005121/RbiV7C0L_normal.jpg"/>
    <hyperlink ref="V41" r:id="rId161" display="http://pbs.twimg.com/profile_images/1147146483008827392/to8ENL3S_normal.jpg"/>
    <hyperlink ref="V42" r:id="rId162" display="http://pbs.twimg.com/profile_images/1181470713401593856/_fDF2y-t_normal.jpg"/>
    <hyperlink ref="V43" r:id="rId163" display="http://pbs.twimg.com/profile_images/1180282603028410373/iAOZ3Qi5_normal.png"/>
    <hyperlink ref="V44" r:id="rId164" display="http://pbs.twimg.com/profile_images/1180282603028410373/iAOZ3Qi5_normal.png"/>
    <hyperlink ref="V45" r:id="rId165" display="http://pbs.twimg.com/profile_images/1156494957881860101/5MpPuc72_normal.png"/>
    <hyperlink ref="V46" r:id="rId166" display="http://pbs.twimg.com/profile_images/871849184042913792/RQs93Oz6_normal.jpg"/>
    <hyperlink ref="V47" r:id="rId167" display="http://pbs.twimg.com/profile_images/871849184042913792/RQs93Oz6_normal.jpg"/>
    <hyperlink ref="V48" r:id="rId168" display="http://pbs.twimg.com/profile_images/1119338583469502464/d1Zwg9OO_normal.jpg"/>
    <hyperlink ref="V49" r:id="rId169" display="http://pbs.twimg.com/profile_images/862240836448333824/kBk418ge_normal.jpg"/>
    <hyperlink ref="V50" r:id="rId170" display="http://pbs.twimg.com/profile_images/1170179686732840961/nkGmUkle_normal.jpg"/>
    <hyperlink ref="V51" r:id="rId171" display="http://pbs.twimg.com/profile_images/927212051465990147/B_wmQx3R_normal.jpg"/>
    <hyperlink ref="V52" r:id="rId172" display="http://pbs.twimg.com/profile_images/3359588684/5e366a0f4ee2536286719bacbb725ba7_normal.jpeg"/>
    <hyperlink ref="V53" r:id="rId173" display="https://pbs.twimg.com/media/EGO9FBWXUAAtJXW.jpg"/>
    <hyperlink ref="V54" r:id="rId174" display="http://pbs.twimg.com/profile_images/1169646079975014400/3G9CYNA3_normal.jpg"/>
    <hyperlink ref="V55" r:id="rId175" display="http://pbs.twimg.com/profile_images/1180873810381299716/ZZBhwXmR_normal.png"/>
    <hyperlink ref="V56" r:id="rId176" display="http://pbs.twimg.com/profile_images/1174623682007916544/jhUXhIAR_normal.jpg"/>
    <hyperlink ref="V57" r:id="rId177" display="http://pbs.twimg.com/profile_images/1145892443096846340/G8mw4ACZ_normal.png"/>
    <hyperlink ref="V58" r:id="rId178" display="http://pbs.twimg.com/profile_images/1053157516241235968/a521p10J_normal.jpg"/>
    <hyperlink ref="V59" r:id="rId179" display="http://pbs.twimg.com/profile_images/1160088713038184448/9h6PVCLp_normal.jpg"/>
    <hyperlink ref="V60" r:id="rId180" display="http://pbs.twimg.com/profile_images/1174632426427113475/jZcwjPke_normal.jpg"/>
    <hyperlink ref="V61" r:id="rId181" display="http://pbs.twimg.com/profile_images/524187999387389954/lVGi7LDU_normal.jpeg"/>
    <hyperlink ref="V62" r:id="rId182" display="http://pbs.twimg.com/profile_images/1181653102560038913/tLvFljhW_normal.jpg"/>
    <hyperlink ref="V63" r:id="rId183" display="http://pbs.twimg.com/profile_images/1058585000357040129/ByMfa00M_normal.jpg"/>
    <hyperlink ref="V64" r:id="rId184" display="http://pbs.twimg.com/profile_images/961820090197975040/0ZxZFYFc_normal.jpg"/>
    <hyperlink ref="V65" r:id="rId185" display="http://pbs.twimg.com/profile_images/1118161015634632704/cat06dXj_normal.jpg"/>
    <hyperlink ref="V66" r:id="rId186" display="http://pbs.twimg.com/profile_images/896140932784848896/A313mPnl_normal.jpg"/>
    <hyperlink ref="V67" r:id="rId187" display="http://pbs.twimg.com/profile_images/1181380354289963008/5fDH4U2Y_normal.jpg"/>
    <hyperlink ref="V68" r:id="rId188" display="https://pbs.twimg.com/media/EGWVx-YWwAE0Yz3.jpg"/>
    <hyperlink ref="V69" r:id="rId189" display="http://pbs.twimg.com/profile_images/548421601155244033/CM8sKHn4_normal.png"/>
    <hyperlink ref="V70" r:id="rId190" display="http://pbs.twimg.com/profile_images/378800000565489876/a7249a2138a688e6bdb51342787dd4fd_normal.jpeg"/>
    <hyperlink ref="V71" r:id="rId191" display="http://pbs.twimg.com/profile_images/1157384334371778565/dAQwtNLK_normal.jpg"/>
    <hyperlink ref="V72" r:id="rId192" display="http://pbs.twimg.com/profile_images/807923334256230404/gER_1m1P_normal.jpg"/>
    <hyperlink ref="V73" r:id="rId193" display="http://pbs.twimg.com/profile_images/963620395931881472/ekZ171aA_normal.jpg"/>
    <hyperlink ref="V74" r:id="rId194" display="https://pbs.twimg.com/media/EGYFf1pWkAEIt79.jpg"/>
    <hyperlink ref="V75" r:id="rId195" display="http://pbs.twimg.com/profile_images/699643485/mini-nursin-blocks01_normal.jpg"/>
    <hyperlink ref="V76" r:id="rId196" display="http://pbs.twimg.com/profile_images/660167234313166853/s4Z2K3sw_normal.jpg"/>
    <hyperlink ref="V77" r:id="rId197" display="http://pbs.twimg.com/profile_images/1165368483661733888/olAsBODy_normal.jpg"/>
    <hyperlink ref="V78" r:id="rId198" display="https://pbs.twimg.com/media/EGZ13x2UwAAunfM.jpg"/>
    <hyperlink ref="V79" r:id="rId199" display="http://pbs.twimg.com/profile_images/1130700760268853253/Vaf_8yf9_normal.png"/>
    <hyperlink ref="V80" r:id="rId200" display="http://pbs.twimg.com/profile_images/513783012408823809/IR6SpqiA_normal.jpeg"/>
    <hyperlink ref="V81" r:id="rId201" display="http://pbs.twimg.com/profile_images/509553094904905728/aQdfngly_normal.jpeg"/>
    <hyperlink ref="V82" r:id="rId202" display="http://pbs.twimg.com/profile_images/509553094904905728/aQdfngly_normal.jpeg"/>
    <hyperlink ref="V83" r:id="rId203" display="http://pbs.twimg.com/profile_images/683768168662171648/nSOMrx3l_normal.jpg"/>
    <hyperlink ref="V84" r:id="rId204" display="http://pbs.twimg.com/profile_images/1017592184034521088/5SB1rijr_normal.jpg"/>
    <hyperlink ref="V85" r:id="rId205" display="http://pbs.twimg.com/profile_images/872934835169497088/HXU2PaxD_normal.jpg"/>
    <hyperlink ref="V86" r:id="rId206" display="http://pbs.twimg.com/profile_images/1182383074635476998/0xxas7Dj_normal.jpg"/>
    <hyperlink ref="V87" r:id="rId207" display="http://pbs.twimg.com/profile_images/790307884177383425/ENCx5yve_normal.jpg"/>
    <hyperlink ref="V88" r:id="rId208" display="http://pbs.twimg.com/profile_images/1159145926771875840/JeWEpMmB_normal.png"/>
    <hyperlink ref="V89" r:id="rId209" display="http://pbs.twimg.com/profile_images/1159145926771875840/JeWEpMmB_normal.png"/>
    <hyperlink ref="V90" r:id="rId210" display="http://pbs.twimg.com/profile_images/1139911314862759936/TpNx1aHX_normal.jpg"/>
    <hyperlink ref="V91" r:id="rId211" display="http://pbs.twimg.com/profile_images/1159145926771875840/JeWEpMmB_normal.png"/>
    <hyperlink ref="V92" r:id="rId212" display="http://pbs.twimg.com/profile_images/1179056539832930306/soWahY_9_normal.jpg"/>
    <hyperlink ref="V93" r:id="rId213" display="http://pbs.twimg.com/profile_images/918908948559880192/CpmDULMK_normal.jpg"/>
    <hyperlink ref="V94" r:id="rId214" display="http://pbs.twimg.com/profile_images/1181301809190559744/bkfO2WZV_normal.jpg"/>
    <hyperlink ref="V95" r:id="rId215" display="http://pbs.twimg.com/profile_images/1127733624613294082/ZmDLVlYj_normal.jpg"/>
    <hyperlink ref="V96" r:id="rId216" display="http://pbs.twimg.com/profile_images/1107619244739452929/F6HFr3AS_normal.jpg"/>
    <hyperlink ref="V97" r:id="rId217" display="http://pbs.twimg.com/profile_images/803586875617329152/ozFKFBv2_normal.jpg"/>
    <hyperlink ref="V98" r:id="rId218" display="http://pbs.twimg.com/profile_images/1114664537037447169/_mpWV6cD_normal.jpg"/>
    <hyperlink ref="V99" r:id="rId219" display="http://pbs.twimg.com/profile_images/1057255110009651202/Cq2Pem2q_normal.jpg"/>
    <hyperlink ref="V100" r:id="rId220" display="http://pbs.twimg.com/profile_images/1024196740503617536/T8TylJOG_normal.jpg"/>
    <hyperlink ref="V101" r:id="rId221" display="http://pbs.twimg.com/profile_images/1168307154362613760/HzQbEbTD_normal.jpg"/>
    <hyperlink ref="V102" r:id="rId222" display="http://pbs.twimg.com/profile_images/685352535457042432/DKdgIkUM_normal.jpg"/>
    <hyperlink ref="V103" r:id="rId223" display="http://pbs.twimg.com/profile_images/587094799326392320/d8orc6ur_normal.jpg"/>
    <hyperlink ref="V104" r:id="rId224" display="http://pbs.twimg.com/profile_images/509676834246504449/MgqtsnAe_normal.jpeg"/>
    <hyperlink ref="V105" r:id="rId225" display="http://pbs.twimg.com/profile_images/587094799326392320/d8orc6ur_normal.jpg"/>
    <hyperlink ref="V106" r:id="rId226" display="http://pbs.twimg.com/profile_images/587094799326392320/d8orc6ur_normal.jpg"/>
    <hyperlink ref="V107" r:id="rId227" display="http://pbs.twimg.com/profile_images/587094799326392320/d8orc6ur_normal.jpg"/>
    <hyperlink ref="V108" r:id="rId228" display="http://pbs.twimg.com/profile_images/587094799326392320/d8orc6ur_normal.jpg"/>
    <hyperlink ref="V109" r:id="rId229" display="http://pbs.twimg.com/profile_images/1178598279681986561/xqHcHBTA_normal.jpg"/>
    <hyperlink ref="V110" r:id="rId230" display="http://pbs.twimg.com/profile_images/3493714640/b62b8b96158496595ff7d98335d06585_normal.jpeg"/>
    <hyperlink ref="V111" r:id="rId231" display="http://pbs.twimg.com/profile_images/3493714640/b62b8b96158496595ff7d98335d06585_normal.jpeg"/>
    <hyperlink ref="V112" r:id="rId232" display="http://pbs.twimg.com/profile_images/1179515625078689793/3hUVfNCU_normal.jpg"/>
    <hyperlink ref="V113" r:id="rId233" display="http://pbs.twimg.com/profile_images/1122908745124712451/fvRKpODW_normal.png"/>
    <hyperlink ref="V114" r:id="rId234" display="https://pbs.twimg.com/media/CKIlH8kVEAA7vXp.jpg"/>
    <hyperlink ref="V115" r:id="rId235" display="http://pbs.twimg.com/profile_images/732778663444402176/lMzQ7Xx__normal.jpg"/>
    <hyperlink ref="V116" r:id="rId236" display="http://pbs.twimg.com/profile_images/470505987430817792/UrFPsAOp_normal.jpeg"/>
    <hyperlink ref="V117" r:id="rId237" display="http://pbs.twimg.com/profile_images/470505987430817792/UrFPsAOp_normal.jpeg"/>
    <hyperlink ref="V118" r:id="rId238" display="http://pbs.twimg.com/profile_images/1051703144072134656/0su9c2hH_normal.jpg"/>
    <hyperlink ref="V119" r:id="rId239" display="http://pbs.twimg.com/profile_images/871864881108180994/jdn52Eeu_normal.jpg"/>
    <hyperlink ref="V120" r:id="rId240" display="http://pbs.twimg.com/profile_images/1180611535615528961/yWgHZmK5_normal.jpg"/>
    <hyperlink ref="V121" r:id="rId241" display="https://pbs.twimg.com/tweet_video_thumb/EGnA1VpWkAEYUxD.jpg"/>
    <hyperlink ref="V122" r:id="rId242" display="http://pbs.twimg.com/profile_images/1182291102528880640/RdriXjOh_normal.jpg"/>
    <hyperlink ref="V123" r:id="rId243" display="http://pbs.twimg.com/profile_images/1145510535305338880/-X1F-R86_normal.jpg"/>
    <hyperlink ref="V124" r:id="rId244" display="http://pbs.twimg.com/profile_images/1181671349607116805/pWxVZApm_normal.jpg"/>
    <hyperlink ref="V125" r:id="rId245" display="http://pbs.twimg.com/profile_images/1182395682310774784/KyfhHZ-c_normal.jpg"/>
    <hyperlink ref="V126" r:id="rId246" display="http://pbs.twimg.com/profile_images/771980338662780928/Hi0jlp96_normal.jpg"/>
    <hyperlink ref="V127" r:id="rId247" display="http://pbs.twimg.com/profile_images/1166461769260425218/p4w7i0KQ_normal.jpg"/>
    <hyperlink ref="V128" r:id="rId248" display="http://pbs.twimg.com/profile_images/1158250519502249985/x_wQTM_2_normal.jpg"/>
    <hyperlink ref="V129" r:id="rId249" display="https://pbs.twimg.com/media/EGqLCK6UcAEY6qR.jpg"/>
    <hyperlink ref="V130" r:id="rId250" display="http://pbs.twimg.com/profile_images/1011711601513238533/hKeLVwYb_normal.jpg"/>
    <hyperlink ref="V131" r:id="rId251" display="http://pbs.twimg.com/profile_images/1883124661/2228497577_4c1a7f68c3_normal.jpg"/>
    <hyperlink ref="V132" r:id="rId252" display="http://pbs.twimg.com/profile_images/1883124661/2228497577_4c1a7f68c3_normal.jpg"/>
    <hyperlink ref="V133" r:id="rId253" display="http://pbs.twimg.com/profile_images/1883124661/2228497577_4c1a7f68c3_normal.jpg"/>
    <hyperlink ref="V134" r:id="rId254" display="http://pbs.twimg.com/profile_images/1146750797209841664/MeJo9URK_normal.jpg"/>
    <hyperlink ref="V135" r:id="rId255" display="http://pbs.twimg.com/profile_images/1146750797209841664/MeJo9URK_normal.jpg"/>
    <hyperlink ref="V136" r:id="rId256" display="http://pbs.twimg.com/profile_images/1117497077959991297/rDkwSmCS_normal.jpg"/>
    <hyperlink ref="V137" r:id="rId257" display="http://pbs.twimg.com/profile_images/795311166776086534/3QLk62Gt_normal.jpg"/>
    <hyperlink ref="V138" r:id="rId258" display="http://pbs.twimg.com/profile_images/412607773273096192/RtRqd6ov_normal.jpeg"/>
    <hyperlink ref="V139" r:id="rId259" display="http://pbs.twimg.com/profile_images/1153895348756074496/ThNvtpsn_normal.jpg"/>
    <hyperlink ref="V140" r:id="rId260" display="https://pbs.twimg.com/media/EGvWoI6U8AAUM4A.jpg"/>
    <hyperlink ref="V141" r:id="rId261" display="http://pbs.twimg.com/profile_images/1183485157480624128/4sbi8LJL_normal.jpg"/>
    <hyperlink ref="V142" r:id="rId262" display="http://pbs.twimg.com/profile_images/748099556781350912/3z5MEmY-_normal.jpg"/>
    <hyperlink ref="V143" r:id="rId263" display="http://pbs.twimg.com/profile_images/1151317561994305536/LS2tXNp6_normal.jpg"/>
    <hyperlink ref="V144" r:id="rId264" display="http://pbs.twimg.com/profile_images/1182076556883177472/yfXfWuhY_normal.jpg"/>
    <hyperlink ref="V145" r:id="rId265" display="http://pbs.twimg.com/profile_images/740575280972976130/CE6e8BAc_normal.jpg"/>
    <hyperlink ref="V146" r:id="rId266" display="http://pbs.twimg.com/profile_images/1151747981013606400/Kil1hlJa_normal.jpg"/>
    <hyperlink ref="V147" r:id="rId267" display="http://pbs.twimg.com/profile_images/1053347767450562560/M7cQrLWC_normal.jpg"/>
    <hyperlink ref="V148" r:id="rId268" display="http://pbs.twimg.com/profile_images/2125300869/e0088742_8495855_normal.png"/>
    <hyperlink ref="V149" r:id="rId269" display="http://pbs.twimg.com/profile_images/2125300869/e0088742_8495855_normal.png"/>
    <hyperlink ref="V150" r:id="rId270" display="http://pbs.twimg.com/profile_images/1109582854328143872/wfwW_qeg_normal.jpg"/>
    <hyperlink ref="V151" r:id="rId271" display="http://pbs.twimg.com/profile_images/2183154926/marj_normal.jpg"/>
    <hyperlink ref="V152" r:id="rId272" display="http://pbs.twimg.com/profile_images/800285361540894720/lQWNPjzW_normal.jpg"/>
    <hyperlink ref="V153" r:id="rId273" display="http://pbs.twimg.com/profile_images/1181515717507727360/7Xnbb_b2_normal.jpg"/>
    <hyperlink ref="V154" r:id="rId274" display="http://pbs.twimg.com/profile_images/1150023094725238784/qxgJpT1u_normal.jpg"/>
    <hyperlink ref="V155" r:id="rId275" display="http://pbs.twimg.com/profile_images/1175819822971674628/2Gb0Oshz_normal.jpg"/>
    <hyperlink ref="V156" r:id="rId276" display="http://pbs.twimg.com/profile_images/1084568287256760321/SKY37u9V_normal.jpg"/>
    <hyperlink ref="V157" r:id="rId277" display="http://pbs.twimg.com/profile_images/1171325199729471488/cNgmsrx0_normal.jpg"/>
    <hyperlink ref="V158" r:id="rId278" display="http://pbs.twimg.com/profile_images/994619140215332864/NbGgiz8T_normal.jpg"/>
    <hyperlink ref="V159" r:id="rId279" display="http://pbs.twimg.com/profile_images/901866483906727936/g6Mq1SNx_normal.jpg"/>
    <hyperlink ref="V160" r:id="rId280" display="http://pbs.twimg.com/profile_images/1083163640294002689/Jo4toSj5_normal.jpg"/>
    <hyperlink ref="V161" r:id="rId281" display="http://pbs.twimg.com/profile_images/567144679180079104/cQTKMxyx_normal.jpeg"/>
    <hyperlink ref="V162" r:id="rId282" display="http://pbs.twimg.com/profile_images/892452727858511872/W2MK7DEy_normal.jpg"/>
    <hyperlink ref="V163" r:id="rId283" display="http://pbs.twimg.com/profile_images/3345581694/c1e585e40046c0b44769a04ac8f43f47_normal.jpeg"/>
    <hyperlink ref="V164" r:id="rId284" display="http://pbs.twimg.com/profile_images/3345581694/c1e585e40046c0b44769a04ac8f43f47_normal.jpeg"/>
    <hyperlink ref="V165" r:id="rId285" display="http://pbs.twimg.com/profile_images/3345581694/c1e585e40046c0b44769a04ac8f43f47_normal.jpeg"/>
    <hyperlink ref="V166" r:id="rId286" display="http://pbs.twimg.com/profile_images/1176873136098332677/u_x4iNcn_normal.jpg"/>
    <hyperlink ref="V167" r:id="rId287" display="http://pbs.twimg.com/profile_images/838038644036366337/P-qBVD4__normal.jpg"/>
    <hyperlink ref="V168" r:id="rId288" display="http://pbs.twimg.com/profile_images/1179170217571897346/YE8-kZma_normal.jpg"/>
    <hyperlink ref="V169" r:id="rId289" display="http://pbs.twimg.com/profile_images/1156201910124339202/4E1J8TWk_normal.jpg"/>
    <hyperlink ref="V170" r:id="rId290" display="http://pbs.twimg.com/profile_images/1142982137978769408/0mg2xL-H_normal.jpg"/>
    <hyperlink ref="V171" r:id="rId291" display="http://pbs.twimg.com/profile_images/1142982137978769408/0mg2xL-H_normal.jpg"/>
    <hyperlink ref="V172" r:id="rId292" display="http://pbs.twimg.com/profile_images/1153000320223645696/6_NhB7cr_normal.jpg"/>
    <hyperlink ref="V173" r:id="rId293" display="http://pbs.twimg.com/profile_images/1050195538744885248/_Sk28Jwn_normal.jpg"/>
    <hyperlink ref="V174" r:id="rId294" display="http://pbs.twimg.com/profile_images/1055931740471074816/sFh_oMsj_normal.jpg"/>
    <hyperlink ref="V175" r:id="rId295" display="http://pbs.twimg.com/profile_images/1093249970055118857/3q5QQ6lw_normal.jpg"/>
    <hyperlink ref="V176" r:id="rId296" display="http://pbs.twimg.com/profile_images/866354111519875072/bBXEiWvS_normal.jpg"/>
    <hyperlink ref="V177" r:id="rId297" display="http://pbs.twimg.com/profile_images/1093971681075437570/I4sdBGYe_normal.jpg"/>
    <hyperlink ref="V178" r:id="rId298" display="http://pbs.twimg.com/profile_images/840649978729115648/RuMDFZIp_normal.jpg"/>
    <hyperlink ref="V179" r:id="rId299" display="http://pbs.twimg.com/profile_images/1063470872722202624/wsTKjSVw_normal.jpg"/>
    <hyperlink ref="V180" r:id="rId300" display="http://pbs.twimg.com/profile_images/1151470985033506816/M5kfS4Qw_normal.png"/>
    <hyperlink ref="V181" r:id="rId301" display="http://pbs.twimg.com/profile_images/1143102394772938757/8p7l5xI6_normal.png"/>
    <hyperlink ref="V182" r:id="rId302" display="https://pbs.twimg.com/media/EFZMZxZWkAA6zh7.jpg"/>
    <hyperlink ref="V183" r:id="rId303" display="https://pbs.twimg.com/media/EFZMppFWwAEb22K.jpg"/>
    <hyperlink ref="V184" r:id="rId304" display="http://pbs.twimg.com/profile_images/1180567778471874561/C-tv5ONR_normal.jpg"/>
    <hyperlink ref="V185" r:id="rId305" display="http://pbs.twimg.com/profile_images/1165582355530039297/SIZ2H7iu_normal.jpg"/>
    <hyperlink ref="V186" r:id="rId306" display="http://pbs.twimg.com/profile_images/763962010107207680/m2kwQYkk_normal.jpg"/>
    <hyperlink ref="V187" r:id="rId307" display="https://pbs.twimg.com/media/EG63ZZ8UUAAQKZG.jpg"/>
    <hyperlink ref="V188" r:id="rId308" display="http://pbs.twimg.com/profile_images/473445359214018561/qMSIEbg7_normal.png"/>
    <hyperlink ref="V189" r:id="rId309" display="https://pbs.twimg.com/media/EG7laMuX0AEyJ4P.jpg"/>
    <hyperlink ref="V190" r:id="rId310" display="http://pbs.twimg.com/profile_images/3252984819/d9170b0629f5d56720a8807b0e4ad701_normal.jpeg"/>
    <hyperlink ref="V191" r:id="rId311" display="http://pbs.twimg.com/profile_images/1056273050927271936/7jV1oq0F_normal.jpg"/>
    <hyperlink ref="V192" r:id="rId312" display="http://pbs.twimg.com/profile_images/1175060567901507590/x4xzew7t_normal.jpg"/>
    <hyperlink ref="V193" r:id="rId313" display="http://pbs.twimg.com/profile_images/1173059230334640128/pYo4H0m9_normal.jpg"/>
    <hyperlink ref="V194" r:id="rId314" display="http://pbs.twimg.com/profile_images/1150630641341542402/nbYrKLjv_normal.jpg"/>
    <hyperlink ref="V195" r:id="rId315" display="http://pbs.twimg.com/profile_images/1127679871986143233/kt9E70dC_normal.jpg"/>
    <hyperlink ref="V196" r:id="rId316" display="http://pbs.twimg.com/profile_images/1180268486762868737/-TjdH925_normal.jpg"/>
    <hyperlink ref="V197" r:id="rId317" display="http://pbs.twimg.com/profile_images/1024036664216150017/wcNTSLSv_normal.jpg"/>
    <hyperlink ref="V198" r:id="rId318" display="http://pbs.twimg.com/profile_images/1160609097743384576/rr_gfZgG_normal.jpg"/>
    <hyperlink ref="V199" r:id="rId319" display="http://pbs.twimg.com/profile_images/957976460328947712/m24rbtcl_normal.jpg"/>
    <hyperlink ref="V200" r:id="rId320" display="http://pbs.twimg.com/profile_images/54466527/051808_001_normal.jpg"/>
    <hyperlink ref="V201" r:id="rId321" display="http://pbs.twimg.com/profile_images/54466527/051808_001_normal.jpg"/>
    <hyperlink ref="V202" r:id="rId322" display="http://pbs.twimg.com/profile_images/54466527/051808_001_normal.jpg"/>
    <hyperlink ref="V203" r:id="rId323" display="http://pbs.twimg.com/profile_images/1125296824263245824/OD3qANN5_normal.jpg"/>
    <hyperlink ref="V204" r:id="rId324" display="http://pbs.twimg.com/profile_images/1063664382440177669/rZq8bLb0_normal.jpg"/>
    <hyperlink ref="V205" r:id="rId325" display="http://pbs.twimg.com/profile_images/876817021954015232/7ndv4iOl_normal.jpg"/>
    <hyperlink ref="V206" r:id="rId326" display="http://pbs.twimg.com/profile_images/1008805880282931201/WZl1eZHa_normal.jpg"/>
    <hyperlink ref="V207" r:id="rId327" display="http://pbs.twimg.com/profile_images/1149087377861693440/16Kq-Yow_normal.jpg"/>
    <hyperlink ref="V208" r:id="rId328" display="http://pbs.twimg.com/profile_images/1099954329190985728/5xeD1bt5_normal.png"/>
    <hyperlink ref="V209" r:id="rId329" display="http://pbs.twimg.com/profile_images/847189597092270080/x_GNpBQ4_normal.jpg"/>
    <hyperlink ref="V210" r:id="rId330" display="http://pbs.twimg.com/profile_images/847189597092270080/x_GNpBQ4_normal.jpg"/>
    <hyperlink ref="V211" r:id="rId331" display="https://pbs.twimg.com/media/EG__xwlXkAAltgI.jpg"/>
    <hyperlink ref="V212" r:id="rId332" display="http://pbs.twimg.com/profile_images/1056329011050278912/KX7Jpn-F_normal.jpg"/>
    <hyperlink ref="V213" r:id="rId333" display="http://pbs.twimg.com/profile_images/1174131776689541121/UhgtyArc_normal.jpg"/>
    <hyperlink ref="V214" r:id="rId334" display="http://pbs.twimg.com/profile_images/1114209245510217728/Sw3xRBK6_normal.jpg"/>
    <hyperlink ref="V215" r:id="rId335" display="https://pbs.twimg.com/media/D_nKzQGXsAAOYQ0.jpg"/>
    <hyperlink ref="V216" r:id="rId336" display="http://pbs.twimg.com/profile_images/591575412880191490/eVU41ZDR_normal.jpg"/>
    <hyperlink ref="V217" r:id="rId337" display="http://pbs.twimg.com/profile_images/591575412880191490/eVU41ZDR_normal.jpg"/>
    <hyperlink ref="V218" r:id="rId338" display="http://pbs.twimg.com/profile_images/591575412880191490/eVU41ZDR_normal.jpg"/>
    <hyperlink ref="V219" r:id="rId339" display="https://pbs.twimg.com/media/EGCTVN6XkAIbP8r.jpg"/>
    <hyperlink ref="V220" r:id="rId340" display="http://pbs.twimg.com/profile_images/591575412880191490/eVU41ZDR_normal.jpg"/>
    <hyperlink ref="V221" r:id="rId341" display="http://pbs.twimg.com/profile_images/591575412880191490/eVU41ZDR_normal.jpg"/>
    <hyperlink ref="V222" r:id="rId342" display="http://pbs.twimg.com/profile_images/591575412880191490/eVU41ZDR_normal.jpg"/>
    <hyperlink ref="V223" r:id="rId343" display="https://pbs.twimg.com/media/EHAtbAVUcAENtgU.jpg"/>
    <hyperlink ref="V224" r:id="rId344" display="http://pbs.twimg.com/profile_images/1115091676446502912/wrw5aUas_normal.jpg"/>
    <hyperlink ref="V225" r:id="rId345" display="http://pbs.twimg.com/profile_images/1166091899096244227/VRL5Woq-_normal.jpg"/>
    <hyperlink ref="V226" r:id="rId346" display="http://pbs.twimg.com/profile_images/1166091899096244227/VRL5Woq-_normal.jpg"/>
    <hyperlink ref="V227" r:id="rId347" display="http://pbs.twimg.com/profile_images/1170914892691329025/_BFm9ACW_normal.jpg"/>
    <hyperlink ref="V228" r:id="rId348" display="http://pbs.twimg.com/profile_images/922490786863767552/Ozh2mspI_normal.jpg"/>
    <hyperlink ref="V229" r:id="rId349" display="https://pbs.twimg.com/ext_tw_video_thumb/1180180650885865479/pu/img/3ss54dzSA3O2eeyu.jpg"/>
    <hyperlink ref="V230" r:id="rId350" display="https://pbs.twimg.com/ext_tw_video_thumb/1180180650885865479/pu/img/3ss54dzSA3O2eeyu.jpg"/>
    <hyperlink ref="V231" r:id="rId351" display="http://pbs.twimg.com/profile_images/1158314053544140801/mOIvmQDB_normal.jpg"/>
    <hyperlink ref="V232" r:id="rId352" display="http://pbs.twimg.com/profile_images/1175543156101799936/1bkCOhh-_normal.jpg"/>
    <hyperlink ref="V233" r:id="rId353" display="https://pbs.twimg.com/media/EGxzgg0X0AMhYut.png"/>
    <hyperlink ref="V234" r:id="rId354" display="https://pbs.twimg.com/media/EGxzgg0X0AMhYut.png"/>
    <hyperlink ref="V235" r:id="rId355" display="http://pbs.twimg.com/profile_images/1075046191262588928/YrlYkK2W_normal.jpg"/>
    <hyperlink ref="V236" r:id="rId356" display="http://pbs.twimg.com/profile_images/1175543156101799936/1bkCOhh-_normal.jpg"/>
    <hyperlink ref="V237" r:id="rId357" display="http://pbs.twimg.com/profile_images/1092505802965946370/RCYtBq7m_normal.jpg"/>
    <hyperlink ref="V238" r:id="rId358" display="http://pbs.twimg.com/profile_images/1175543156101799936/1bkCOhh-_normal.jpg"/>
    <hyperlink ref="V239" r:id="rId359" display="http://pbs.twimg.com/profile_images/1175543156101799936/1bkCOhh-_normal.jpg"/>
    <hyperlink ref="V240" r:id="rId360" display="http://pbs.twimg.com/profile_images/1113114796000505857/beDbK9tI_normal.png"/>
    <hyperlink ref="V241" r:id="rId361" display="http://pbs.twimg.com/profile_images/1175543156101799936/1bkCOhh-_normal.jpg"/>
    <hyperlink ref="V242" r:id="rId362" display="http://pbs.twimg.com/profile_images/1113114796000505857/beDbK9tI_normal.png"/>
    <hyperlink ref="V243" r:id="rId363" display="http://pbs.twimg.com/profile_images/1113114796000505857/beDbK9tI_normal.png"/>
    <hyperlink ref="V244" r:id="rId364" display="http://pbs.twimg.com/profile_images/1175543156101799936/1bkCOhh-_normal.jpg"/>
    <hyperlink ref="V245" r:id="rId365" display="http://pbs.twimg.com/profile_images/1175543156101799936/1bkCOhh-_normal.jpg"/>
    <hyperlink ref="V246" r:id="rId366" display="http://pbs.twimg.com/profile_images/1175543156101799936/1bkCOhh-_normal.jpg"/>
    <hyperlink ref="V247" r:id="rId367" display="http://pbs.twimg.com/profile_images/1175543156101799936/1bkCOhh-_normal.jpg"/>
    <hyperlink ref="V248" r:id="rId368" display="https://pbs.twimg.com/media/EGx4QpuW4AQ9kcA.jpg"/>
    <hyperlink ref="V249" r:id="rId369" display="http://pbs.twimg.com/profile_images/1175543156101799936/1bkCOhh-_normal.jpg"/>
    <hyperlink ref="V250" r:id="rId370" display="http://pbs.twimg.com/profile_images/1175543156101799936/1bkCOhh-_normal.jpg"/>
    <hyperlink ref="V251" r:id="rId371" display="http://pbs.twimg.com/profile_images/1173352540274143232/VEw6-1SN_normal.jpg"/>
    <hyperlink ref="V252" r:id="rId372" display="http://pbs.twimg.com/profile_images/1175543156101799936/1bkCOhh-_normal.jpg"/>
    <hyperlink ref="V253" r:id="rId373" display="http://pbs.twimg.com/profile_images/1140014550223347713/9qxKwM_1_normal.jpg"/>
    <hyperlink ref="V254" r:id="rId374" display="http://pbs.twimg.com/profile_images/1175543156101799936/1bkCOhh-_normal.jpg"/>
    <hyperlink ref="V255" r:id="rId375" display="http://pbs.twimg.com/profile_images/1142256448124137472/plWOKV2Z_normal.png"/>
    <hyperlink ref="V256" r:id="rId376" display="http://pbs.twimg.com/profile_images/1142256448124137472/plWOKV2Z_normal.png"/>
    <hyperlink ref="V257" r:id="rId377" display="https://pbs.twimg.com/ext_tw_video_thumb/1184573657332494338/pu/img/UMOOKEqOtxSfjUcv.jpg"/>
    <hyperlink ref="V258" r:id="rId378" display="http://pbs.twimg.com/profile_images/1175543156101799936/1bkCOhh-_normal.jpg"/>
    <hyperlink ref="V259" r:id="rId379" display="http://pbs.twimg.com/profile_images/1175543156101799936/1bkCOhh-_normal.jpg"/>
    <hyperlink ref="V260" r:id="rId380" display="https://pbs.twimg.com/ext_tw_video_thumb/1184573657332494338/pu/img/UMOOKEqOtxSfjUcv.jpg"/>
    <hyperlink ref="V261" r:id="rId381" display="http://pbs.twimg.com/profile_images/1171923535356317696/R1CaoIv-_normal.jpg"/>
    <hyperlink ref="V262" r:id="rId382" display="http://pbs.twimg.com/profile_images/957452902754168833/HK6yBieq_normal.jpg"/>
    <hyperlink ref="V263" r:id="rId383" display="http://pbs.twimg.com/profile_images/1183558645067538435/B9P2uiED_normal.jpg"/>
    <hyperlink ref="V264" r:id="rId384" display="http://pbs.twimg.com/profile_images/885197606149914629/1JqNdq2o_normal.jpg"/>
    <hyperlink ref="V265" r:id="rId385" display="http://pbs.twimg.com/profile_images/1179495510509531136/-sSlI_Kz_normal.jpg"/>
    <hyperlink ref="V266" r:id="rId386" display="https://pbs.twimg.com/media/EHDxqrBW4AAhPOY.jpg"/>
    <hyperlink ref="V267" r:id="rId387" display="http://pbs.twimg.com/profile_images/897485156004413441/DmqhQjsY_normal.jpg"/>
    <hyperlink ref="V268" r:id="rId388" display="http://pbs.twimg.com/profile_images/1184994387438256128/tAUJ3-Ds_normal.jpg"/>
    <hyperlink ref="V269" r:id="rId389" display="http://pbs.twimg.com/profile_images/1181191845520576513/dHBXu8bf_normal.jpg"/>
    <hyperlink ref="V270" r:id="rId390" display="http://pbs.twimg.com/profile_images/633071996729864192/yyXn67jU_normal.jpg"/>
    <hyperlink ref="V271" r:id="rId391" display="http://pbs.twimg.com/profile_images/3659167314/66eeef62767ff827a5e76e100cb91dd7_normal.jpeg"/>
    <hyperlink ref="V272" r:id="rId392" display="http://pbs.twimg.com/profile_images/3659167314/66eeef62767ff827a5e76e100cb91dd7_normal.jpeg"/>
    <hyperlink ref="V273" r:id="rId393" display="http://pbs.twimg.com/profile_images/3659167314/66eeef62767ff827a5e76e100cb91dd7_normal.jpeg"/>
    <hyperlink ref="V274" r:id="rId394" display="http://pbs.twimg.com/profile_images/3659167314/66eeef62767ff827a5e76e100cb91dd7_normal.jpeg"/>
    <hyperlink ref="V275" r:id="rId395" display="http://pbs.twimg.com/profile_images/3659167314/66eeef62767ff827a5e76e100cb91dd7_normal.jpeg"/>
    <hyperlink ref="V276" r:id="rId396" display="http://pbs.twimg.com/profile_images/3659167314/66eeef62767ff827a5e76e100cb91dd7_normal.jpeg"/>
    <hyperlink ref="V277" r:id="rId397" display="http://pbs.twimg.com/profile_images/3659167314/66eeef62767ff827a5e76e100cb91dd7_normal.jpeg"/>
    <hyperlink ref="V278" r:id="rId398" display="http://pbs.twimg.com/profile_images/3659167314/66eeef62767ff827a5e76e100cb91dd7_normal.jpeg"/>
    <hyperlink ref="V279" r:id="rId399" display="http://pbs.twimg.com/profile_images/3659167314/66eeef62767ff827a5e76e100cb91dd7_normal.jpeg"/>
    <hyperlink ref="V280" r:id="rId400" display="http://pbs.twimg.com/profile_images/3659167314/66eeef62767ff827a5e76e100cb91dd7_normal.jpeg"/>
    <hyperlink ref="V281" r:id="rId401" display="http://pbs.twimg.com/profile_images/3659167314/66eeef62767ff827a5e76e100cb91dd7_normal.jpeg"/>
    <hyperlink ref="V282" r:id="rId402" display="http://pbs.twimg.com/profile_images/3659167314/66eeef62767ff827a5e76e100cb91dd7_normal.jpeg"/>
    <hyperlink ref="V283" r:id="rId403" display="http://pbs.twimg.com/profile_images/3659167314/66eeef62767ff827a5e76e100cb91dd7_normal.jpeg"/>
    <hyperlink ref="V284" r:id="rId404" display="http://pbs.twimg.com/profile_images/3659167314/66eeef62767ff827a5e76e100cb91dd7_normal.jpeg"/>
    <hyperlink ref="V285" r:id="rId405" display="https://pbs.twimg.com/tweet_video_thumb/EHEM4RdWoAEfvcb.jpg"/>
    <hyperlink ref="V286" r:id="rId406" display="http://pbs.twimg.com/profile_images/1160545934482333696/KNXOs1A8_normal.jpg"/>
    <hyperlink ref="V287" r:id="rId407" display="http://pbs.twimg.com/profile_images/1160545934482333696/KNXOs1A8_normal.jpg"/>
    <hyperlink ref="V288" r:id="rId408" display="http://pbs.twimg.com/profile_images/1160545934482333696/KNXOs1A8_normal.jpg"/>
    <hyperlink ref="V289" r:id="rId409" display="http://pbs.twimg.com/profile_images/1160545934482333696/KNXOs1A8_normal.jpg"/>
    <hyperlink ref="V290" r:id="rId410" display="http://pbs.twimg.com/profile_images/1160545934482333696/KNXOs1A8_normal.jpg"/>
    <hyperlink ref="V291" r:id="rId411" display="http://pbs.twimg.com/profile_images/1160545934482333696/KNXOs1A8_normal.jpg"/>
    <hyperlink ref="V292" r:id="rId412" display="http://pbs.twimg.com/profile_images/1160545934482333696/KNXOs1A8_normal.jpg"/>
    <hyperlink ref="V293" r:id="rId413" display="http://pbs.twimg.com/profile_images/1160545934482333696/KNXOs1A8_normal.jpg"/>
    <hyperlink ref="V294" r:id="rId414" display="http://pbs.twimg.com/profile_images/1160545934482333696/KNXOs1A8_normal.jpg"/>
    <hyperlink ref="V295" r:id="rId415" display="http://pbs.twimg.com/profile_images/1160545934482333696/KNXOs1A8_normal.jpg"/>
    <hyperlink ref="V296" r:id="rId416" display="http://pbs.twimg.com/profile_images/1160545934482333696/KNXOs1A8_normal.jpg"/>
    <hyperlink ref="V297" r:id="rId417" display="http://pbs.twimg.com/profile_images/971034496555454464/hUTGTkpJ_normal.jpg"/>
    <hyperlink ref="V298" r:id="rId418" display="https://pbs.twimg.com/media/EG2PWvpX4AEG91R.jpg"/>
    <hyperlink ref="V299" r:id="rId419" display="https://pbs.twimg.com/media/EGCzkH2WwAAeBiN.jpg"/>
    <hyperlink ref="V300" r:id="rId420" display="https://pbs.twimg.com/media/EGH9KIKWwAECxmM.png"/>
    <hyperlink ref="V301" r:id="rId421" display="https://pbs.twimg.com/media/EGSQV7uW4AE80Tg.jpg"/>
    <hyperlink ref="V302" r:id="rId422" display="https://pbs.twimg.com/media/EGcjhUpWkAEIX5M.png"/>
    <hyperlink ref="V303" r:id="rId423" display="https://pbs.twimg.com/media/EGhoKIlWoAAoZXZ.jpg"/>
    <hyperlink ref="V304" r:id="rId424" display="https://pbs.twimg.com/media/EG7eM8qXkAUEcVz.png"/>
    <hyperlink ref="V305" r:id="rId425" display="https://pbs.twimg.com/media/EG70bOEXYAAoHWI.jpg"/>
    <hyperlink ref="V306" r:id="rId426" display="https://pbs.twimg.com/media/EHAnzAcWsAYvGKP.png"/>
    <hyperlink ref="V307" r:id="rId427" display="https://pbs.twimg.com/media/EHFxYYvXkAUQCqj.jpg"/>
    <hyperlink ref="V308" r:id="rId428" display="https://pbs.twimg.com/media/EG8MbS8U4AAundF.jpg"/>
    <hyperlink ref="V309" r:id="rId429" display="https://pbs.twimg.com/media/EHAS1tAUUAEFodm.jpg"/>
    <hyperlink ref="V310" r:id="rId430" display="https://pbs.twimg.com/media/EHEyNTWVUAAsBTC.jpg"/>
    <hyperlink ref="V311" r:id="rId431" display="https://pbs.twimg.com/media/EHF7jq6UEAARFiA.jpg"/>
    <hyperlink ref="V312" r:id="rId432" display="http://abs.twimg.com/sticky/default_profile_images/default_profile_normal.png"/>
    <hyperlink ref="V313" r:id="rId433" display="http://pbs.twimg.com/profile_images/1182013002637201408/vw9JfQCe_normal.jpg"/>
    <hyperlink ref="V314" r:id="rId434" display="http://pbs.twimg.com/profile_images/1182387654807023616/wKUQ1jWQ_normal.jpg"/>
    <hyperlink ref="V315" r:id="rId435" display="http://pbs.twimg.com/profile_images/1002484130632949760/-wc-oJvP_normal.jpg"/>
    <hyperlink ref="V316" r:id="rId436" display="http://pbs.twimg.com/profile_images/1002484130632949760/-wc-oJvP_normal.jpg"/>
    <hyperlink ref="V317" r:id="rId437" display="http://pbs.twimg.com/profile_images/1002484130632949760/-wc-oJvP_normal.jpg"/>
    <hyperlink ref="V318" r:id="rId438" display="http://pbs.twimg.com/profile_images/1002484130632949760/-wc-oJvP_normal.jpg"/>
    <hyperlink ref="X3" r:id="rId439" display="https://twitter.com/#!/rolex/status/1169256887587676161"/>
    <hyperlink ref="X4" r:id="rId440" display="https://twitter.com/#!/larryneelis/status/1179958485263323137"/>
    <hyperlink ref="X5" r:id="rId441" display="https://twitter.com/#!/rashawnscott/status/1179990249700651008"/>
    <hyperlink ref="X6" r:id="rId442" display="https://twitter.com/#!/kelle938/status/1179997627242483712"/>
    <hyperlink ref="X7" r:id="rId443" display="https://twitter.com/#!/jcw05887206/status/1180017216999378944"/>
    <hyperlink ref="X8" r:id="rId444" display="https://twitter.com/#!/enterandwincoza/status/1180076348556972032"/>
    <hyperlink ref="X9" r:id="rId445" display="https://twitter.com/#!/djseanswift1/status/1180102821351436299"/>
    <hyperlink ref="X10" r:id="rId446" display="https://twitter.com/#!/clark_gasm/status/1180133679798067201"/>
    <hyperlink ref="X11" r:id="rId447" display="https://twitter.com/#!/tafkabdhcg73/status/1180134481459630080"/>
    <hyperlink ref="X12" r:id="rId448" display="https://twitter.com/#!/impettyasfuck/status/1180150920602095616"/>
    <hyperlink ref="X13" r:id="rId449" display="https://twitter.com/#!/wthompsonjd/status/1180162137202860032"/>
    <hyperlink ref="X14" r:id="rId450" display="https://twitter.com/#!/bmwillz1/status/1180176580452196354"/>
    <hyperlink ref="X15" r:id="rId451" display="https://twitter.com/#!/aubboq/status/1180182031583584257"/>
    <hyperlink ref="X16" r:id="rId452" display="https://twitter.com/#!/cortessemia/status/1180191512614686720"/>
    <hyperlink ref="X17" r:id="rId453" display="https://twitter.com/#!/jodingerscat/status/1175408248419168256"/>
    <hyperlink ref="X18" r:id="rId454" display="https://twitter.com/#!/maybepilejokes/status/1180208732002648064"/>
    <hyperlink ref="X19" r:id="rId455" display="https://twitter.com/#!/cffschroeder/status/1180248192803147776"/>
    <hyperlink ref="X20" r:id="rId456" display="https://twitter.com/#!/cherrycordial98/status/1180250056940634112"/>
    <hyperlink ref="X21" r:id="rId457" display="https://twitter.com/#!/meladalklimat/status/1180250160540114945"/>
    <hyperlink ref="X22" r:id="rId458" display="https://twitter.com/#!/cindizzi/status/1180261672331538432"/>
    <hyperlink ref="X23" r:id="rId459" display="https://twitter.com/#!/younglistener/status/1180269967645839360"/>
    <hyperlink ref="X24" r:id="rId460" display="https://twitter.com/#!/migali/status/1180283466627391488"/>
    <hyperlink ref="X25" r:id="rId461" display="https://twitter.com/#!/gk73986146/status/1180305437062844418"/>
    <hyperlink ref="X26" r:id="rId462" display="https://twitter.com/#!/entitybeyond/status/1180345959286329344"/>
    <hyperlink ref="X27" r:id="rId463" display="https://twitter.com/#!/jeggit/status/1180458047539482627"/>
    <hyperlink ref="X28" r:id="rId464" display="https://twitter.com/#!/madmontesaurus/status/1180460873787351040"/>
    <hyperlink ref="X29" r:id="rId465" display="https://twitter.com/#!/lyricsbytia/status/1180471072103288832"/>
    <hyperlink ref="X30" r:id="rId466" display="https://twitter.com/#!/scottglasspool/status/1180478245164081152"/>
    <hyperlink ref="X31" r:id="rId467" display="https://twitter.com/#!/bear1forty1/status/1180484592169447424"/>
    <hyperlink ref="X32" r:id="rId468" display="https://twitter.com/#!/dragonsexclndr/status/1180503259150258182"/>
    <hyperlink ref="X33" r:id="rId469" display="https://twitter.com/#!/drkajalsingh1/status/1180504173919363077"/>
    <hyperlink ref="X34" r:id="rId470" display="https://twitter.com/#!/dustymoonshine/status/1180520491687333888"/>
    <hyperlink ref="X35" r:id="rId471" display="https://twitter.com/#!/scottiemcscoots/status/1180554195130298368"/>
    <hyperlink ref="X36" r:id="rId472" display="https://twitter.com/#!/ludosbestfriend/status/1180593937183981572"/>
    <hyperlink ref="X37" r:id="rId473" display="https://twitter.com/#!/supgirl/status/1180624410656403457"/>
    <hyperlink ref="X38" r:id="rId474" display="https://twitter.com/#!/taylorctaylor67/status/1180645341550518272"/>
    <hyperlink ref="X39" r:id="rId475" display="https://twitter.com/#!/cdnolympichorse/status/1180650717784219651"/>
    <hyperlink ref="X40" r:id="rId476" display="https://twitter.com/#!/itsjustisaac_/status/1180670594016145408"/>
    <hyperlink ref="X41" r:id="rId477" display="https://twitter.com/#!/hildedonnak/status/1180697952253169664"/>
    <hyperlink ref="X42" r:id="rId478" display="https://twitter.com/#!/nocontxtbilly/status/1180722205329506305"/>
    <hyperlink ref="X43" r:id="rId479" display="https://twitter.com/#!/8bitcanvas/status/1180086952801865729"/>
    <hyperlink ref="X44" r:id="rId480" display="https://twitter.com/#!/8bitcanvas/status/1180087208138567680"/>
    <hyperlink ref="X45" r:id="rId481" display="https://twitter.com/#!/9888/status/1180736160089268224"/>
    <hyperlink ref="X46" r:id="rId482" display="https://twitter.com/#!/sisteragm/status/1180804930216562689"/>
    <hyperlink ref="X47" r:id="rId483" display="https://twitter.com/#!/sisteragm/status/1180805519277219840"/>
    <hyperlink ref="X48" r:id="rId484" display="https://twitter.com/#!/shellz_gotcheez/status/1180857222823337992"/>
    <hyperlink ref="X49" r:id="rId485" display="https://twitter.com/#!/hallmum5/status/1180894221793935360"/>
    <hyperlink ref="X50" r:id="rId486" display="https://twitter.com/#!/nmoorewrites/status/1180903355872432128"/>
    <hyperlink ref="X51" r:id="rId487" display="https://twitter.com/#!/cyberbulliespod/status/1180937322172428289"/>
    <hyperlink ref="X52" r:id="rId488" display="https://twitter.com/#!/kenny973/status/1180953305532555265"/>
    <hyperlink ref="X53" r:id="rId489" display="https://twitter.com/#!/appdropped_uk/status/1180995423131115522"/>
    <hyperlink ref="X54" r:id="rId490" display="https://twitter.com/#!/lzats/status/1180997498388799488"/>
    <hyperlink ref="X55" r:id="rId491" display="https://twitter.com/#!/magicantmelody/status/1181048938788511744"/>
    <hyperlink ref="X56" r:id="rId492" display="https://twitter.com/#!/littleroc02/status/1181107593214865408"/>
    <hyperlink ref="X57" r:id="rId493" display="https://twitter.com/#!/dark_kudoh/status/1181121321947860992"/>
    <hyperlink ref="X58" r:id="rId494" display="https://twitter.com/#!/sandtonseedlin1/status/1181140934198734848"/>
    <hyperlink ref="X59" r:id="rId495" display="https://twitter.com/#!/drug8514/status/1181150946052595712"/>
    <hyperlink ref="X60" r:id="rId496" display="https://twitter.com/#!/pinkstips/status/1181162818940407808"/>
    <hyperlink ref="X61" r:id="rId497" display="https://twitter.com/#!/phillylama/status/1181173299889496064"/>
    <hyperlink ref="X62" r:id="rId498" display="https://twitter.com/#!/avinash91251851/status/1181181249018155008"/>
    <hyperlink ref="X63" r:id="rId499" display="https://twitter.com/#!/correctingnjt/status/1181222139044777984"/>
    <hyperlink ref="X64" r:id="rId500" display="https://twitter.com/#!/yilpy/status/1181312181876473856"/>
    <hyperlink ref="X65" r:id="rId501" display="https://twitter.com/#!/agentbigbutt/status/1181318628639162370"/>
    <hyperlink ref="X66" r:id="rId502" display="https://twitter.com/#!/thatcasshole/status/1181353901171195904"/>
    <hyperlink ref="X67" r:id="rId503" display="https://twitter.com/#!/jhonnyadawau/status/1181415196121849856"/>
    <hyperlink ref="X68" r:id="rId504" display="https://twitter.com/#!/themodelstore/status/1181515171052883968"/>
    <hyperlink ref="X69" r:id="rId505" display="https://twitter.com/#!/babytotoddlers/status/1181540688845950976"/>
    <hyperlink ref="X70" r:id="rId506" display="https://twitter.com/#!/liminaljustice/status/1181606210426068992"/>
    <hyperlink ref="X71" r:id="rId507" display="https://twitter.com/#!/hypnobabies/status/1181630469798019074"/>
    <hyperlink ref="X72" r:id="rId508" display="https://twitter.com/#!/csherbs19/status/1181638405735800833"/>
    <hyperlink ref="X73" r:id="rId509" display="https://twitter.com/#!/momandnewborn/status/1181641123716108288"/>
    <hyperlink ref="X74" r:id="rId510" display="https://twitter.com/#!/slidellmemorial/status/1181637998405996545"/>
    <hyperlink ref="X75" r:id="rId511" display="https://twitter.com/#!/nursinperson/status/1181642627625750528"/>
    <hyperlink ref="X76" r:id="rId512" display="https://twitter.com/#!/dnl62/status/1181661485174546432"/>
    <hyperlink ref="X77" r:id="rId513" display="https://twitter.com/#!/disneykid1955/status/1181667676629999616"/>
    <hyperlink ref="X78" r:id="rId514" display="https://twitter.com/#!/doulacareusa/status/1181761557849505792"/>
    <hyperlink ref="X79" r:id="rId515" display="https://twitter.com/#!/challengegodess/status/1181770123964813313"/>
    <hyperlink ref="X80" r:id="rId516" display="https://twitter.com/#!/misophonicspree/status/1181779284341350400"/>
    <hyperlink ref="X81" r:id="rId517" display="https://twitter.com/#!/golden_3tree/status/1181839219573981185"/>
    <hyperlink ref="X82" r:id="rId518" display="https://twitter.com/#!/golden_3tree/status/1181839225546665984"/>
    <hyperlink ref="X83" r:id="rId519" display="https://twitter.com/#!/8tama8tama/status/1181865404244713478"/>
    <hyperlink ref="X84" r:id="rId520" display="https://twitter.com/#!/neel_shah/status/1181937992967114752"/>
    <hyperlink ref="X85" r:id="rId521" display="https://twitter.com/#!/drmackendo/status/1181974701779931136"/>
    <hyperlink ref="X86" r:id="rId522" display="https://twitter.com/#!/justanoutlawfic/status/1181975697163788295"/>
    <hyperlink ref="X87" r:id="rId523" display="https://twitter.com/#!/girlygirlsguide/status/1181560154451582976"/>
    <hyperlink ref="X88" r:id="rId524" display="https://twitter.com/#!/patriciasinglet/status/1181559756932161538"/>
    <hyperlink ref="X89" r:id="rId525" display="https://twitter.com/#!/patriciasinglet/status/1181666382552997889"/>
    <hyperlink ref="X90" r:id="rId526" display="https://twitter.com/#!/survivor_mums/status/1182020523829669893"/>
    <hyperlink ref="X91" r:id="rId527" display="https://twitter.com/#!/patriciasinglet/status/1182024292361478145"/>
    <hyperlink ref="X92" r:id="rId528" display="https://twitter.com/#!/layingegg/status/1182040210705715200"/>
    <hyperlink ref="X93" r:id="rId529" display="https://twitter.com/#!/slackeyyyy/status/1182040832922341378"/>
    <hyperlink ref="X94" r:id="rId530" display="https://twitter.com/#!/expectmore/status/1181935055855374337"/>
    <hyperlink ref="X95" r:id="rId531" display="https://twitter.com/#!/caseycattell/status/1182083713913499648"/>
    <hyperlink ref="X96" r:id="rId532" display="https://twitter.com/#!/ko_ono/status/1182120039769464833"/>
    <hyperlink ref="X97" r:id="rId533" display="https://twitter.com/#!/torquetastic/status/1182145375118999553"/>
    <hyperlink ref="X98" r:id="rId534" display="https://twitter.com/#!/_kleos_/status/1182145310178648065"/>
    <hyperlink ref="X99" r:id="rId535" display="https://twitter.com/#!/sydrpfp/status/1182145533143592960"/>
    <hyperlink ref="X100" r:id="rId536" display="https://twitter.com/#!/40010gawa/status/1182156502422810625"/>
    <hyperlink ref="X101" r:id="rId537" display="https://twitter.com/#!/bends_the/status/1182215425683116032"/>
    <hyperlink ref="X102" r:id="rId538" display="https://twitter.com/#!/kouta_birth/status/1182191352655699968"/>
    <hyperlink ref="X103" r:id="rId539" display="https://twitter.com/#!/baruvola4/status/1182216787108085760"/>
    <hyperlink ref="X104" r:id="rId540" display="https://twitter.com/#!/baruvola/status/1182117843145412609"/>
    <hyperlink ref="X105" r:id="rId541" display="https://twitter.com/#!/baruvola4/status/1182217075307110401"/>
    <hyperlink ref="X106" r:id="rId542" display="https://twitter.com/#!/baruvola4/status/1181780167653384192"/>
    <hyperlink ref="X107" r:id="rId543" display="https://twitter.com/#!/baruvola4/status/1181786858918776833"/>
    <hyperlink ref="X108" r:id="rId544" display="https://twitter.com/#!/baruvola4/status/1182145705558695936"/>
    <hyperlink ref="X109" r:id="rId545" display="https://twitter.com/#!/fuji_latex/status/1182282750948069378"/>
    <hyperlink ref="X110" r:id="rId546" display="https://twitter.com/#!/gardencuts/status/1181939867212767232"/>
    <hyperlink ref="X111" r:id="rId547" display="https://twitter.com/#!/gardencuts/status/1182303689886900224"/>
    <hyperlink ref="X112" r:id="rId548" display="https://twitter.com/#!/warpaintdfs/status/1182317940970053633"/>
    <hyperlink ref="X113" r:id="rId549" display="https://twitter.com/#!/schmuckiiii/status/1182318251059109889"/>
    <hyperlink ref="X114" r:id="rId550" display="https://twitter.com/#!/nlpublications/status/1182385312338571265"/>
    <hyperlink ref="X115" r:id="rId551" display="https://twitter.com/#!/mandyshelton/status/1182385340725657600"/>
    <hyperlink ref="X116" r:id="rId552" display="https://twitter.com/#!/tetojouhou_bot/status/1180962003986202625"/>
    <hyperlink ref="X117" r:id="rId553" display="https://twitter.com/#!/tetojouhou_bot/status/1182411559605137408"/>
    <hyperlink ref="X118" r:id="rId554" display="https://twitter.com/#!/azaliahjsalleh/status/1182498048884129792"/>
    <hyperlink ref="X119" r:id="rId555" display="https://twitter.com/#!/hntrjmpr12/status/1182626947668611072"/>
    <hyperlink ref="X120" r:id="rId556" display="https://twitter.com/#!/capricezfloyd/status/1182639757794390016"/>
    <hyperlink ref="X121" r:id="rId557" display="https://twitter.com/#!/msenit4life/status/1182688404951228417"/>
    <hyperlink ref="X122" r:id="rId558" display="https://twitter.com/#!/miahandley_/status/1182693136776204290"/>
    <hyperlink ref="X123" r:id="rId559" display="https://twitter.com/#!/jeonbenet/status/1182730297437233153"/>
    <hyperlink ref="X124" r:id="rId560" display="https://twitter.com/#!/lorsque_le_jour/status/1182651516051775488"/>
    <hyperlink ref="X125" r:id="rId561" display="https://twitter.com/#!/aqualady_/status/1182745224889667591"/>
    <hyperlink ref="X126" r:id="rId562" display="https://twitter.com/#!/rupernino/status/1182777502659272704"/>
    <hyperlink ref="X127" r:id="rId563" display="https://twitter.com/#!/ariadnemaze/status/1182796229207560194"/>
    <hyperlink ref="X128" r:id="rId564" display="https://twitter.com/#!/dwaltondamem/status/1182812779880865793"/>
    <hyperlink ref="X129" r:id="rId565" display="https://twitter.com/#!/all4babies1/status/1182910723128578049"/>
    <hyperlink ref="X130" r:id="rId566" display="https://twitter.com/#!/jakelotusmusic/status/1182991423244787713"/>
    <hyperlink ref="X131" r:id="rId567" display="https://twitter.com/#!/newbestdeals2/status/1182978056039759872"/>
    <hyperlink ref="X132" r:id="rId568" display="https://twitter.com/#!/newbestdeals2/status/1182985574375780352"/>
    <hyperlink ref="X133" r:id="rId569" display="https://twitter.com/#!/newbestdeals2/status/1182993114668994570"/>
    <hyperlink ref="X134" r:id="rId570" display="https://twitter.com/#!/dior______/status/1182984986703650816"/>
    <hyperlink ref="X135" r:id="rId571" display="https://twitter.com/#!/dior______/status/1183004125488975873"/>
    <hyperlink ref="X136" r:id="rId572" display="https://twitter.com/#!/minibaby/status/1183030571028680709"/>
    <hyperlink ref="X137" r:id="rId573" display="https://twitter.com/#!/bowiecritic/status/1183125262642356224"/>
    <hyperlink ref="X138" r:id="rId574" display="https://twitter.com/#!/usbreastfeeding/status/1183185593204912128"/>
    <hyperlink ref="X139" r:id="rId575" display="https://twitter.com/#!/wendys_garden/status/1183236507475177472"/>
    <hyperlink ref="X140" r:id="rId576" display="https://twitter.com/#!/lady_nishaaa/status/1183275314798985216"/>
    <hyperlink ref="X141" r:id="rId577" display="https://twitter.com/#!/rahul96036194/status/1183282721763651585"/>
    <hyperlink ref="X142" r:id="rId578" display="https://twitter.com/#!/sheasy64/status/1183513217068232704"/>
    <hyperlink ref="X143" r:id="rId579" display="https://twitter.com/#!/tatsuhiisa/status/1183529320062562304"/>
    <hyperlink ref="X144" r:id="rId580" display="https://twitter.com/#!/heem_6k/status/1183543561679233026"/>
    <hyperlink ref="X145" r:id="rId581" display="https://twitter.com/#!/dcbirthdoulas/status/1183554837541093376"/>
    <hyperlink ref="X146" r:id="rId582" display="https://twitter.com/#!/xsuhoerx/status/1183594040018776065"/>
    <hyperlink ref="X147" r:id="rId583" display="https://twitter.com/#!/kyleriegel4/status/1183598001333456899"/>
    <hyperlink ref="X148" r:id="rId584" display="https://twitter.com/#!/hihuu_bgm_bot/status/1181436152475029505"/>
    <hyperlink ref="X149" r:id="rId585" display="https://twitter.com/#!/hihuu_bgm_bot/status/1183610476980129793"/>
    <hyperlink ref="X150" r:id="rId586" display="https://twitter.com/#!/beez2016/status/1183626320904892428"/>
    <hyperlink ref="X151" r:id="rId587" display="https://twitter.com/#!/marjpamintuan/status/1183632618589323264"/>
    <hyperlink ref="X152" r:id="rId588" display="https://twitter.com/#!/poetikmiss/status/1183688101727784961"/>
    <hyperlink ref="X153" r:id="rId589" display="https://twitter.com/#!/tumalizerza/status/1183688230467756032"/>
    <hyperlink ref="X154" r:id="rId590" display="https://twitter.com/#!/khuthalani_/status/1183689809367306240"/>
    <hyperlink ref="X155" r:id="rId591" display="https://twitter.com/#!/scumezza/status/1183690028884643840"/>
    <hyperlink ref="X156" r:id="rId592" display="https://twitter.com/#!/jesssysa/status/1183695694030348291"/>
    <hyperlink ref="X157" r:id="rId593" display="https://twitter.com/#!/sineshee/status/1183698720023552000"/>
    <hyperlink ref="X158" r:id="rId594" display="https://twitter.com/#!/deborahannsaint/status/1183707960616161280"/>
    <hyperlink ref="X159" r:id="rId595" display="https://twitter.com/#!/vernellgordon/status/1183708907874783234"/>
    <hyperlink ref="X160" r:id="rId596" display="https://twitter.com/#!/senor_phantom/status/1183714165183123457"/>
    <hyperlink ref="X161" r:id="rId597" display="https://twitter.com/#!/inboxva/status/1183718635581382656"/>
    <hyperlink ref="X162" r:id="rId598" display="https://twitter.com/#!/mariebo02802331/status/1183719024569376769"/>
    <hyperlink ref="X163" r:id="rId599" display="https://twitter.com/#!/tortoise_invest/status/1182351115628662785"/>
    <hyperlink ref="X164" r:id="rId600" display="https://twitter.com/#!/tortoise_invest/status/1183065160774144000"/>
    <hyperlink ref="X165" r:id="rId601" display="https://twitter.com/#!/tortoise_invest/status/1183745555702284289"/>
    <hyperlink ref="X166" r:id="rId602" display="https://twitter.com/#!/niela19910314/status/1183746750252797952"/>
    <hyperlink ref="X167" r:id="rId603" display="https://twitter.com/#!/shantelgovender/status/1183747509501476865"/>
    <hyperlink ref="X168" r:id="rId604" display="https://twitter.com/#!/iammissmichelle/status/1183751674059526144"/>
    <hyperlink ref="X169" r:id="rId605" display="https://twitter.com/#!/thatgirljade_/status/1183751733035425795"/>
    <hyperlink ref="X170" r:id="rId606" display="https://twitter.com/#!/shareefosexton/status/1183789276909191169"/>
    <hyperlink ref="X171" r:id="rId607" display="https://twitter.com/#!/shareefosexton/status/1183791280511508480"/>
    <hyperlink ref="X172" r:id="rId608" display="https://twitter.com/#!/cardiwithpearls/status/1183832794499301376"/>
    <hyperlink ref="X173" r:id="rId609" display="https://twitter.com/#!/lisaabrandt/status/1183843738017259520"/>
    <hyperlink ref="X174" r:id="rId610" display="https://twitter.com/#!/lamazingmedia/status/1183847254400143360"/>
    <hyperlink ref="X175" r:id="rId611" display="https://twitter.com/#!/getoffmyzickk/status/1183856790162808833"/>
    <hyperlink ref="X176" r:id="rId612" display="https://twitter.com/#!/zeropucksgivn/status/1183901370463719426"/>
    <hyperlink ref="X177" r:id="rId613" display="https://twitter.com/#!/bethmoorelpm/status/1183701274505678848"/>
    <hyperlink ref="X178" r:id="rId614" display="https://twitter.com/#!/restoration112/status/1183951257054142464"/>
    <hyperlink ref="X179" r:id="rId615" display="https://twitter.com/#!/dearmeaggy/status/1183955641783799808"/>
    <hyperlink ref="X180" r:id="rId616" display="https://twitter.com/#!/creativersis/status/1183968627655172096"/>
    <hyperlink ref="X181" r:id="rId617" display="https://twitter.com/#!/giveawaygoat/status/1183688016554016769"/>
    <hyperlink ref="X182" r:id="rId618" display="https://twitter.com/#!/parentinghub1/status/1181101852957372416"/>
    <hyperlink ref="X183" r:id="rId619" display="https://twitter.com/#!/parentinghub1/status/1184000955882209281"/>
    <hyperlink ref="X184" r:id="rId620" display="https://twitter.com/#!/zai_suleman/status/1184040496148221952"/>
    <hyperlink ref="X185" r:id="rId621" display="https://twitter.com/#!/japid421/status/1184064658178592769"/>
    <hyperlink ref="X186" r:id="rId622" display="https://twitter.com/#!/anzsy/status/1184076465001893893"/>
    <hyperlink ref="X187" r:id="rId623" display="https://twitter.com/#!/paarden/status/1184085400681242624"/>
    <hyperlink ref="X188" r:id="rId624" display="https://twitter.com/#!/themaddingkron/status/1184100597705801730"/>
    <hyperlink ref="X189" r:id="rId625" display="https://twitter.com/#!/lizpr/status/1184135994586681349"/>
    <hyperlink ref="X190" r:id="rId626" display="https://twitter.com/#!/teammfitz/status/1184156021062680576"/>
    <hyperlink ref="X191" r:id="rId627" display="https://twitter.com/#!/perkesindiego/status/1184172580539777024"/>
    <hyperlink ref="X192" r:id="rId628" display="https://twitter.com/#!/nanacastro_/status/1184199869617115136"/>
    <hyperlink ref="X193" r:id="rId629" display="https://twitter.com/#!/killalaura/status/1184200431372771333"/>
    <hyperlink ref="X194" r:id="rId630" display="https://twitter.com/#!/mortokaio/status/1184164099388825602"/>
    <hyperlink ref="X195" r:id="rId631" display="https://twitter.com/#!/msdotfit1/status/1184167276506996736"/>
    <hyperlink ref="X196" r:id="rId632" display="https://twitter.com/#!/cortez_hsp/status/1184217154708819969"/>
    <hyperlink ref="X197" r:id="rId633" display="https://twitter.com/#!/maryshuger/status/1184252139800891393"/>
    <hyperlink ref="X198" r:id="rId634" display="https://twitter.com/#!/quaffbeer/status/1184259013501784065"/>
    <hyperlink ref="X199" r:id="rId635" display="https://twitter.com/#!/3illsweet/status/1184259992561561601"/>
    <hyperlink ref="X200" r:id="rId636" display="https://twitter.com/#!/iluvfragrance/status/1180683240652382208"/>
    <hyperlink ref="X201" r:id="rId637" display="https://twitter.com/#!/iluvfragrance/status/1182385425262022659"/>
    <hyperlink ref="X202" r:id="rId638" display="https://twitter.com/#!/iluvfragrance/status/1184261701098770432"/>
    <hyperlink ref="X203" r:id="rId639" display="https://twitter.com/#!/gracesmom48/status/1184248406027460609"/>
    <hyperlink ref="X204" r:id="rId640" display="https://twitter.com/#!/mary_markssngr/status/1184264779692535808"/>
    <hyperlink ref="X205" r:id="rId641" display="https://twitter.com/#!/parentsbabyexpo/status/1184280502259331072"/>
    <hyperlink ref="X206" r:id="rId642" display="https://twitter.com/#!/gga2311/status/1184294948184743937"/>
    <hyperlink ref="X207" r:id="rId643" display="https://twitter.com/#!/dagnificent/status/1184362262187761665"/>
    <hyperlink ref="X208" r:id="rId644" display="https://twitter.com/#!/isabellecarasso/status/1184384647569870848"/>
    <hyperlink ref="X209" r:id="rId645" display="https://twitter.com/#!/enas_shop/status/1182716504212738048"/>
    <hyperlink ref="X210" r:id="rId646" display="https://twitter.com/#!/enas_shop/status/1184422749168635905"/>
    <hyperlink ref="X211" r:id="rId647" display="https://twitter.com/#!/rmatthewspsyedu/status/1184446483736727552"/>
    <hyperlink ref="X212" r:id="rId648" display="https://twitter.com/#!/rmatthewspsyedu/status/1184447597320265728"/>
    <hyperlink ref="X213" r:id="rId649" display="https://twitter.com/#!/jesus_buffet/status/1184470181629718533"/>
    <hyperlink ref="X214" r:id="rId650" display="https://twitter.com/#!/diegojoani/status/1184482065716260866"/>
    <hyperlink ref="X215" r:id="rId651" display="https://twitter.com/#!/msucehs/status/1179445438535077888"/>
    <hyperlink ref="X216" r:id="rId652" display="https://twitter.com/#!/jillgw/status/1181591317027135489"/>
    <hyperlink ref="X217" r:id="rId653" display="https://twitter.com/#!/jillgw/status/1181731543028568066"/>
    <hyperlink ref="X218" r:id="rId654" display="https://twitter.com/#!/jillgw/status/1181970790239088642"/>
    <hyperlink ref="X219" r:id="rId655" display="https://twitter.com/#!/jillgw/status/1180105098996932608"/>
    <hyperlink ref="X220" r:id="rId656" display="https://twitter.com/#!/jillgw/status/1180137129495728129"/>
    <hyperlink ref="X221" r:id="rId657" display="https://twitter.com/#!/jillgw/status/1184490865013731328"/>
    <hyperlink ref="X222" r:id="rId658" display="https://twitter.com/#!/jillgw/status/1184490992419921926"/>
    <hyperlink ref="X223" r:id="rId659" display="https://twitter.com/#!/coatclinic/status/1184496649894125568"/>
    <hyperlink ref="X224" r:id="rId660" display="https://twitter.com/#!/tfromthetdot/status/1184519690087010305"/>
    <hyperlink ref="X225" r:id="rId661" display="https://twitter.com/#!/kwholesaler/status/1184243340373573632"/>
    <hyperlink ref="X226" r:id="rId662" display="https://twitter.com/#!/kwholesaler/status/1184525051477086208"/>
    <hyperlink ref="X227" r:id="rId663" display="https://twitter.com/#!/joe43174234/status/1184549370202476544"/>
    <hyperlink ref="X228" r:id="rId664" display="https://twitter.com/#!/goodwomenhealth/status/1184550170710511616"/>
    <hyperlink ref="X229" r:id="rId665" display="https://twitter.com/#!/fnxfleder/status/1180180746654408704"/>
    <hyperlink ref="X230" r:id="rId666" display="https://twitter.com/#!/lamaze_lucas/status/1180367510975242240"/>
    <hyperlink ref="X231" r:id="rId667" display="https://twitter.com/#!/benjyfishy/status/1183448310725644289"/>
    <hyperlink ref="X232" r:id="rId668" display="https://twitter.com/#!/lamaze_lucas/status/1183448612736569345"/>
    <hyperlink ref="X233" r:id="rId669" display="https://twitter.com/#!/ewok/status/1183447809208586241"/>
    <hyperlink ref="X234" r:id="rId670" display="https://twitter.com/#!/lamaze_lucas/status/1183448814126075904"/>
    <hyperlink ref="X235" r:id="rId671" display="https://twitter.com/#!/sly_nikof/status/1183448819100536834"/>
    <hyperlink ref="X236" r:id="rId672" display="https://twitter.com/#!/lamaze_lucas/status/1183449426666446848"/>
    <hyperlink ref="X237" r:id="rId673" display="https://twitter.com/#!/prismteeqzy/status/1183449701003214848"/>
    <hyperlink ref="X238" r:id="rId674" display="https://twitter.com/#!/lamaze_lucas/status/1183449841076178962"/>
    <hyperlink ref="X239" r:id="rId675" display="https://twitter.com/#!/lamaze_lucas/status/1183449979274321924"/>
    <hyperlink ref="X240" r:id="rId676" display="https://twitter.com/#!/mitr0/status/1183453361749856257"/>
    <hyperlink ref="X241" r:id="rId677" display="https://twitter.com/#!/lamaze_lucas/status/1183453424488255494"/>
    <hyperlink ref="X242" r:id="rId678" display="https://twitter.com/#!/mitr0/status/1183448091502010368"/>
    <hyperlink ref="X243" r:id="rId679" display="https://twitter.com/#!/mitr0/status/1183448433153232904"/>
    <hyperlink ref="X244" r:id="rId680" display="https://twitter.com/#!/lamaze_lucas/status/1183448638615359488"/>
    <hyperlink ref="X245" r:id="rId681" display="https://twitter.com/#!/lamaze_lucas/status/1183448644927868928"/>
    <hyperlink ref="X246" r:id="rId682" display="https://twitter.com/#!/lamaze_lucas/status/1183016679674204160"/>
    <hyperlink ref="X247" r:id="rId683" display="https://twitter.com/#!/lamaze_lucas/status/1183453904450838528"/>
    <hyperlink ref="X248" r:id="rId684" display="https://twitter.com/#!/prismmushway/status/1183453056622563334"/>
    <hyperlink ref="X249" r:id="rId685" display="https://twitter.com/#!/lamaze_lucas/status/1183453183957491712"/>
    <hyperlink ref="X250" r:id="rId686" display="https://twitter.com/#!/lamaze_lucas/status/1183459503423049728"/>
    <hyperlink ref="X251" r:id="rId687" display="https://twitter.com/#!/bkalysseller/status/1183472736678625280"/>
    <hyperlink ref="X252" r:id="rId688" display="https://twitter.com/#!/lamaze_lucas/status/1183479547347570689"/>
    <hyperlink ref="X253" r:id="rId689" display="https://twitter.com/#!/prismpayam/status/1183788924541558784"/>
    <hyperlink ref="X254" r:id="rId690" display="https://twitter.com/#!/lamaze_lucas/status/1183791160277508098"/>
    <hyperlink ref="X255" r:id="rId691" display="https://twitter.com/#!/mongraal/status/1183448318338314245"/>
    <hyperlink ref="X256" r:id="rId692" display="https://twitter.com/#!/mongraal/status/1183452838778867715"/>
    <hyperlink ref="X257" r:id="rId693" display="https://twitter.com/#!/mongraal/status/1184573727817830400"/>
    <hyperlink ref="X258" r:id="rId694" display="https://twitter.com/#!/lamaze_lucas/status/1183448592884875266"/>
    <hyperlink ref="X259" r:id="rId695" display="https://twitter.com/#!/lamaze_lucas/status/1183453099664560128"/>
    <hyperlink ref="X260" r:id="rId696" display="https://twitter.com/#!/lamaze_lucas/status/1184573810592366593"/>
    <hyperlink ref="X261" r:id="rId697" display="https://twitter.com/#!/gutethegreat/status/1184617351808860161"/>
    <hyperlink ref="X262" r:id="rId698" display="https://twitter.com/#!/frecklesxx20/status/1184668135405711361"/>
    <hyperlink ref="X263" r:id="rId699" display="https://twitter.com/#!/katarinadramis/status/1184688310926696449"/>
    <hyperlink ref="X264" r:id="rId700" display="https://twitter.com/#!/randilynhh/status/1184582886516776961"/>
    <hyperlink ref="X265" r:id="rId701" display="https://twitter.com/#!/iamthewhistleb1/status/1184689118883676160"/>
    <hyperlink ref="X266" r:id="rId702" display="https://twitter.com/#!/wegotcharacter_/status/1184712419588923393"/>
    <hyperlink ref="X267" r:id="rId703" display="https://twitter.com/#!/photographerwrs/status/1184673986887602176"/>
    <hyperlink ref="X268" r:id="rId704" display="https://twitter.com/#!/mae_dayj/status/1184717335086501888"/>
    <hyperlink ref="X269" r:id="rId705" display="https://twitter.com/#!/bizelle_/status/1184726152881070081"/>
    <hyperlink ref="X270" r:id="rId706" display="https://twitter.com/#!/regularguy630/status/1184734450535419906"/>
    <hyperlink ref="X271" r:id="rId707" display="https://twitter.com/#!/ur_radio/status/1180024206014238721"/>
    <hyperlink ref="X272" r:id="rId708" display="https://twitter.com/#!/ur_radio/status/1180386218351190017"/>
    <hyperlink ref="X273" r:id="rId709" display="https://twitter.com/#!/ur_radio/status/1180748981162434561"/>
    <hyperlink ref="X274" r:id="rId710" display="https://twitter.com/#!/ur_radio/status/1181110994933882880"/>
    <hyperlink ref="X275" r:id="rId711" display="https://twitter.com/#!/ur_radio/status/1181473761272438785"/>
    <hyperlink ref="X276" r:id="rId712" display="https://twitter.com/#!/ur_radio/status/1181836143601561600"/>
    <hyperlink ref="X277" r:id="rId713" display="https://twitter.com/#!/ur_radio/status/1182198529277730816"/>
    <hyperlink ref="X278" r:id="rId714" display="https://twitter.com/#!/ur_radio/status/1182560919030845442"/>
    <hyperlink ref="X279" r:id="rId715" display="https://twitter.com/#!/ur_radio/status/1182923305193484288"/>
    <hyperlink ref="X280" r:id="rId716" display="https://twitter.com/#!/ur_radio/status/1183285695026208769"/>
    <hyperlink ref="X281" r:id="rId717" display="https://twitter.com/#!/ur_radio/status/1183647710194352129"/>
    <hyperlink ref="X282" r:id="rId718" display="https://twitter.com/#!/ur_radio/status/1184010098370383873"/>
    <hyperlink ref="X283" r:id="rId719" display="https://twitter.com/#!/ur_radio/status/1184372859625508864"/>
    <hyperlink ref="X284" r:id="rId720" display="https://twitter.com/#!/ur_radio/status/1184734872574873600"/>
    <hyperlink ref="X285" r:id="rId721" display="https://twitter.com/#!/catheternebula/status/1184742348967809024"/>
    <hyperlink ref="X286" r:id="rId722" display="https://twitter.com/#!/ucrstation/status/1180097488524591106"/>
    <hyperlink ref="X287" r:id="rId723" display="https://twitter.com/#!/ucrstation/status/1180892634182815750"/>
    <hyperlink ref="X288" r:id="rId724" display="https://twitter.com/#!/ucrstation/status/1181110794089586688"/>
    <hyperlink ref="X289" r:id="rId725" display="https://twitter.com/#!/ucrstation/status/1182217482330869761"/>
    <hyperlink ref="X290" r:id="rId726" display="https://twitter.com/#!/ucrstation/status/1183252586188759040"/>
    <hyperlink ref="X291" r:id="rId727" display="https://twitter.com/#!/ucrstation/status/1183392299679703040"/>
    <hyperlink ref="X292" r:id="rId728" display="https://twitter.com/#!/ucrstation/status/1183439802017955840"/>
    <hyperlink ref="X293" r:id="rId729" display="https://twitter.com/#!/ucrstation/status/1183744096973799425"/>
    <hyperlink ref="X294" r:id="rId730" display="https://twitter.com/#!/ucrstation/status/1183969653904809984"/>
    <hyperlink ref="X295" r:id="rId731" display="https://twitter.com/#!/ucrstation/status/1184624557971386369"/>
    <hyperlink ref="X296" r:id="rId732" display="https://twitter.com/#!/ucrstation/status/1184827211205021698"/>
    <hyperlink ref="X297" r:id="rId733" display="https://twitter.com/#!/lamazeonline/status/1182672555175530496"/>
    <hyperlink ref="X298" r:id="rId734" display="https://twitter.com/#!/lamazeonline/status/1183759900238893056"/>
    <hyperlink ref="X299" r:id="rId735" display="https://twitter.com/#!/lamazeonline/status/1180140536948281344"/>
    <hyperlink ref="X300" r:id="rId736" display="https://twitter.com/#!/lamazeonline/status/1180502932049018880"/>
    <hyperlink ref="X301" r:id="rId737" display="https://twitter.com/#!/lamazeonline/status/1181227709894135809"/>
    <hyperlink ref="X302" r:id="rId738" display="https://twitter.com/#!/lamazeonline/status/1181952484375486466"/>
    <hyperlink ref="X303" r:id="rId739" display="https://twitter.com/#!/lamazeonline/status/1182309427157913603"/>
    <hyperlink ref="X304" r:id="rId740" display="https://twitter.com/#!/lamazeonline/status/1184128067402371072"/>
    <hyperlink ref="X305" r:id="rId741" display="https://twitter.com/#!/lamazeonline/status/1184152502742278145"/>
    <hyperlink ref="X306" r:id="rId742" display="https://twitter.com/#!/lamazeonline/status/1184490462012497922"/>
    <hyperlink ref="X307" r:id="rId743" display="https://twitter.com/#!/lamazeonline/status/1184852842424815621"/>
    <hyperlink ref="X308" r:id="rId744" display="https://twitter.com/#!/finditatfilibi/status/1184178892514320384"/>
    <hyperlink ref="X309" r:id="rId745" display="https://twitter.com/#!/finditatfilibi/status/1184467418057281536"/>
    <hyperlink ref="X310" r:id="rId746" display="https://twitter.com/#!/finditatfilibi/status/1184783383164899329"/>
    <hyperlink ref="X311" r:id="rId747" display="https://twitter.com/#!/finditatfilibi/status/1184864032475336704"/>
    <hyperlink ref="X312" r:id="rId748" display="https://twitter.com/#!/tommyra27930311/status/1184878834082078720"/>
    <hyperlink ref="X313" r:id="rId749" display="https://twitter.com/#!/_sirhampton_/status/1184936374677327872"/>
    <hyperlink ref="X314" r:id="rId750" display="https://twitter.com/#!/bae___max/status/1184949766959947776"/>
    <hyperlink ref="X315" r:id="rId751" display="https://twitter.com/#!/berksmaternity/status/1180891656813514752"/>
    <hyperlink ref="X316" r:id="rId752" display="https://twitter.com/#!/berksmaternity/status/1183633208224763904"/>
    <hyperlink ref="X317" r:id="rId753" display="https://twitter.com/#!/berksmaternity/status/1184948472702746625"/>
    <hyperlink ref="X318" r:id="rId754" display="https://twitter.com/#!/berksmaternity/status/1184953774869303298"/>
    <hyperlink ref="AZ19" r:id="rId755" display="https://api.twitter.com/1.1/geo/id/0046bfef79c8e224.json"/>
    <hyperlink ref="AZ85" r:id="rId756" display="https://api.twitter.com/1.1/geo/id/7ae9e2f2ff7a87cd.json"/>
    <hyperlink ref="AZ127" r:id="rId757" display="https://api.twitter.com/1.1/geo/id/3bc1b6cfd27ef7f6.json"/>
  </hyperlinks>
  <printOptions/>
  <pageMargins left="0.7" right="0.7" top="0.75" bottom="0.75" header="0.3" footer="0.3"/>
  <pageSetup horizontalDpi="600" verticalDpi="600" orientation="portrait" r:id="rId761"/>
  <legacyDrawing r:id="rId759"/>
  <tableParts>
    <tablePart r:id="rId76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6114</v>
      </c>
      <c r="B1" s="13" t="s">
        <v>34</v>
      </c>
    </row>
    <row r="2" spans="1:2" ht="15">
      <c r="A2" s="114" t="s">
        <v>437</v>
      </c>
      <c r="B2" s="78">
        <v>498</v>
      </c>
    </row>
    <row r="3" spans="1:2" ht="15">
      <c r="A3" s="114" t="s">
        <v>409</v>
      </c>
      <c r="B3" s="78">
        <v>171</v>
      </c>
    </row>
    <row r="4" spans="1:2" ht="15">
      <c r="A4" s="114" t="s">
        <v>373</v>
      </c>
      <c r="B4" s="78">
        <v>91</v>
      </c>
    </row>
    <row r="5" spans="1:2" ht="15">
      <c r="A5" s="114" t="s">
        <v>372</v>
      </c>
      <c r="B5" s="78">
        <v>91</v>
      </c>
    </row>
    <row r="6" spans="1:2" ht="15">
      <c r="A6" s="114" t="s">
        <v>326</v>
      </c>
      <c r="B6" s="78">
        <v>90</v>
      </c>
    </row>
    <row r="7" spans="1:2" ht="15">
      <c r="A7" s="114" t="s">
        <v>402</v>
      </c>
      <c r="B7" s="78">
        <v>78.666667</v>
      </c>
    </row>
    <row r="8" spans="1:2" ht="15">
      <c r="A8" s="114" t="s">
        <v>432</v>
      </c>
      <c r="B8" s="78">
        <v>68</v>
      </c>
    </row>
    <row r="9" spans="1:2" ht="15">
      <c r="A9" s="114" t="s">
        <v>256</v>
      </c>
      <c r="B9" s="78">
        <v>36</v>
      </c>
    </row>
    <row r="10" spans="1:2" ht="15">
      <c r="A10" s="114" t="s">
        <v>307</v>
      </c>
      <c r="B10" s="78">
        <v>34</v>
      </c>
    </row>
    <row r="11" spans="1:2" ht="15">
      <c r="A11" s="114" t="s">
        <v>400</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6116</v>
      </c>
      <c r="B25" t="s">
        <v>6115</v>
      </c>
    </row>
    <row r="26" spans="1:2" ht="15">
      <c r="A26" s="125" t="s">
        <v>6118</v>
      </c>
      <c r="B26" s="3"/>
    </row>
    <row r="27" spans="1:2" ht="15">
      <c r="A27" s="126" t="s">
        <v>6119</v>
      </c>
      <c r="B27" s="3"/>
    </row>
    <row r="28" spans="1:2" ht="15">
      <c r="A28" s="127" t="s">
        <v>6120</v>
      </c>
      <c r="B28" s="3"/>
    </row>
    <row r="29" spans="1:2" ht="15">
      <c r="A29" s="128" t="s">
        <v>6121</v>
      </c>
      <c r="B29" s="3">
        <v>1</v>
      </c>
    </row>
    <row r="30" spans="1:2" ht="15">
      <c r="A30" s="127" t="s">
        <v>6122</v>
      </c>
      <c r="B30" s="3"/>
    </row>
    <row r="31" spans="1:2" ht="15">
      <c r="A31" s="128" t="s">
        <v>6123</v>
      </c>
      <c r="B31" s="3">
        <v>1</v>
      </c>
    </row>
    <row r="32" spans="1:2" ht="15">
      <c r="A32" s="126" t="s">
        <v>6124</v>
      </c>
      <c r="B32" s="3"/>
    </row>
    <row r="33" spans="1:2" ht="15">
      <c r="A33" s="127" t="s">
        <v>6125</v>
      </c>
      <c r="B33" s="3"/>
    </row>
    <row r="34" spans="1:2" ht="15">
      <c r="A34" s="128" t="s">
        <v>6126</v>
      </c>
      <c r="B34" s="3">
        <v>1</v>
      </c>
    </row>
    <row r="35" spans="1:2" ht="15">
      <c r="A35" s="127" t="s">
        <v>6127</v>
      </c>
      <c r="B35" s="3"/>
    </row>
    <row r="36" spans="1:2" ht="15">
      <c r="A36" s="128" t="s">
        <v>6128</v>
      </c>
      <c r="B36" s="3">
        <v>1</v>
      </c>
    </row>
    <row r="37" spans="1:2" ht="15">
      <c r="A37" s="128" t="s">
        <v>6129</v>
      </c>
      <c r="B37" s="3">
        <v>2</v>
      </c>
    </row>
    <row r="38" spans="1:2" ht="15">
      <c r="A38" s="128" t="s">
        <v>6130</v>
      </c>
      <c r="B38" s="3">
        <v>2</v>
      </c>
    </row>
    <row r="39" spans="1:2" ht="15">
      <c r="A39" s="128" t="s">
        <v>6131</v>
      </c>
      <c r="B39" s="3">
        <v>3</v>
      </c>
    </row>
    <row r="40" spans="1:2" ht="15">
      <c r="A40" s="128" t="s">
        <v>6132</v>
      </c>
      <c r="B40" s="3">
        <v>3</v>
      </c>
    </row>
    <row r="41" spans="1:2" ht="15">
      <c r="A41" s="128" t="s">
        <v>6121</v>
      </c>
      <c r="B41" s="3">
        <v>2</v>
      </c>
    </row>
    <row r="42" spans="1:2" ht="15">
      <c r="A42" s="128" t="s">
        <v>6133</v>
      </c>
      <c r="B42" s="3">
        <v>2</v>
      </c>
    </row>
    <row r="43" spans="1:2" ht="15">
      <c r="A43" s="128" t="s">
        <v>6134</v>
      </c>
      <c r="B43" s="3">
        <v>2</v>
      </c>
    </row>
    <row r="44" spans="1:2" ht="15">
      <c r="A44" s="128" t="s">
        <v>6126</v>
      </c>
      <c r="B44" s="3">
        <v>2</v>
      </c>
    </row>
    <row r="45" spans="1:2" ht="15">
      <c r="A45" s="128" t="s">
        <v>6135</v>
      </c>
      <c r="B45" s="3">
        <v>2</v>
      </c>
    </row>
    <row r="46" spans="1:2" ht="15">
      <c r="A46" s="128" t="s">
        <v>6136</v>
      </c>
      <c r="B46" s="3">
        <v>1</v>
      </c>
    </row>
    <row r="47" spans="1:2" ht="15">
      <c r="A47" s="128" t="s">
        <v>6137</v>
      </c>
      <c r="B47" s="3">
        <v>3</v>
      </c>
    </row>
    <row r="48" spans="1:2" ht="15">
      <c r="A48" s="128" t="s">
        <v>6138</v>
      </c>
      <c r="B48" s="3">
        <v>2</v>
      </c>
    </row>
    <row r="49" spans="1:2" ht="15">
      <c r="A49" s="127" t="s">
        <v>6139</v>
      </c>
      <c r="B49" s="3"/>
    </row>
    <row r="50" spans="1:2" ht="15">
      <c r="A50" s="128" t="s">
        <v>6140</v>
      </c>
      <c r="B50" s="3">
        <v>1</v>
      </c>
    </row>
    <row r="51" spans="1:2" ht="15">
      <c r="A51" s="128" t="s">
        <v>6141</v>
      </c>
      <c r="B51" s="3">
        <v>1</v>
      </c>
    </row>
    <row r="52" spans="1:2" ht="15">
      <c r="A52" s="128" t="s">
        <v>6142</v>
      </c>
      <c r="B52" s="3">
        <v>1</v>
      </c>
    </row>
    <row r="53" spans="1:2" ht="15">
      <c r="A53" s="128" t="s">
        <v>6143</v>
      </c>
      <c r="B53" s="3">
        <v>1</v>
      </c>
    </row>
    <row r="54" spans="1:2" ht="15">
      <c r="A54" s="128" t="s">
        <v>6130</v>
      </c>
      <c r="B54" s="3">
        <v>1</v>
      </c>
    </row>
    <row r="55" spans="1:2" ht="15">
      <c r="A55" s="128" t="s">
        <v>6132</v>
      </c>
      <c r="B55" s="3">
        <v>2</v>
      </c>
    </row>
    <row r="56" spans="1:2" ht="15">
      <c r="A56" s="128" t="s">
        <v>6123</v>
      </c>
      <c r="B56" s="3">
        <v>2</v>
      </c>
    </row>
    <row r="57" spans="1:2" ht="15">
      <c r="A57" s="128" t="s">
        <v>6121</v>
      </c>
      <c r="B57" s="3">
        <v>1</v>
      </c>
    </row>
    <row r="58" spans="1:2" ht="15">
      <c r="A58" s="128" t="s">
        <v>6133</v>
      </c>
      <c r="B58" s="3">
        <v>3</v>
      </c>
    </row>
    <row r="59" spans="1:2" ht="15">
      <c r="A59" s="128" t="s">
        <v>6134</v>
      </c>
      <c r="B59" s="3">
        <v>1</v>
      </c>
    </row>
    <row r="60" spans="1:2" ht="15">
      <c r="A60" s="128" t="s">
        <v>6135</v>
      </c>
      <c r="B60" s="3">
        <v>1</v>
      </c>
    </row>
    <row r="61" spans="1:2" ht="15">
      <c r="A61" s="128" t="s">
        <v>6144</v>
      </c>
      <c r="B61" s="3">
        <v>1</v>
      </c>
    </row>
    <row r="62" spans="1:2" ht="15">
      <c r="A62" s="128" t="s">
        <v>6138</v>
      </c>
      <c r="B62" s="3">
        <v>1</v>
      </c>
    </row>
    <row r="63" spans="1:2" ht="15">
      <c r="A63" s="127" t="s">
        <v>6145</v>
      </c>
      <c r="B63" s="3"/>
    </row>
    <row r="64" spans="1:2" ht="15">
      <c r="A64" s="128" t="s">
        <v>6140</v>
      </c>
      <c r="B64" s="3">
        <v>1</v>
      </c>
    </row>
    <row r="65" spans="1:2" ht="15">
      <c r="A65" s="128" t="s">
        <v>6146</v>
      </c>
      <c r="B65" s="3">
        <v>1</v>
      </c>
    </row>
    <row r="66" spans="1:2" ht="15">
      <c r="A66" s="128" t="s">
        <v>6141</v>
      </c>
      <c r="B66" s="3">
        <v>1</v>
      </c>
    </row>
    <row r="67" spans="1:2" ht="15">
      <c r="A67" s="128" t="s">
        <v>6128</v>
      </c>
      <c r="B67" s="3">
        <v>1</v>
      </c>
    </row>
    <row r="68" spans="1:2" ht="15">
      <c r="A68" s="128" t="s">
        <v>6142</v>
      </c>
      <c r="B68" s="3">
        <v>1</v>
      </c>
    </row>
    <row r="69" spans="1:2" ht="15">
      <c r="A69" s="128" t="s">
        <v>6129</v>
      </c>
      <c r="B69" s="3">
        <v>1</v>
      </c>
    </row>
    <row r="70" spans="1:2" ht="15">
      <c r="A70" s="128" t="s">
        <v>6143</v>
      </c>
      <c r="B70" s="3">
        <v>1</v>
      </c>
    </row>
    <row r="71" spans="1:2" ht="15">
      <c r="A71" s="128" t="s">
        <v>6130</v>
      </c>
      <c r="B71" s="3">
        <v>1</v>
      </c>
    </row>
    <row r="72" spans="1:2" ht="15">
      <c r="A72" s="128" t="s">
        <v>6131</v>
      </c>
      <c r="B72" s="3">
        <v>2</v>
      </c>
    </row>
    <row r="73" spans="1:2" ht="15">
      <c r="A73" s="128" t="s">
        <v>6121</v>
      </c>
      <c r="B73" s="3">
        <v>1</v>
      </c>
    </row>
    <row r="74" spans="1:2" ht="15">
      <c r="A74" s="128" t="s">
        <v>6126</v>
      </c>
      <c r="B74" s="3">
        <v>4</v>
      </c>
    </row>
    <row r="75" spans="1:2" ht="15">
      <c r="A75" s="128" t="s">
        <v>6147</v>
      </c>
      <c r="B75" s="3">
        <v>1</v>
      </c>
    </row>
    <row r="76" spans="1:2" ht="15">
      <c r="A76" s="128" t="s">
        <v>6144</v>
      </c>
      <c r="B76" s="3">
        <v>2</v>
      </c>
    </row>
    <row r="77" spans="1:2" ht="15">
      <c r="A77" s="128" t="s">
        <v>6138</v>
      </c>
      <c r="B77" s="3">
        <v>1</v>
      </c>
    </row>
    <row r="78" spans="1:2" ht="15">
      <c r="A78" s="127" t="s">
        <v>6148</v>
      </c>
      <c r="B78" s="3"/>
    </row>
    <row r="79" spans="1:2" ht="15">
      <c r="A79" s="128" t="s">
        <v>6140</v>
      </c>
      <c r="B79" s="3">
        <v>1</v>
      </c>
    </row>
    <row r="80" spans="1:2" ht="15">
      <c r="A80" s="128" t="s">
        <v>6128</v>
      </c>
      <c r="B80" s="3">
        <v>1</v>
      </c>
    </row>
    <row r="81" spans="1:2" ht="15">
      <c r="A81" s="128" t="s">
        <v>6130</v>
      </c>
      <c r="B81" s="3">
        <v>4</v>
      </c>
    </row>
    <row r="82" spans="1:2" ht="15">
      <c r="A82" s="128" t="s">
        <v>6149</v>
      </c>
      <c r="B82" s="3">
        <v>1</v>
      </c>
    </row>
    <row r="83" spans="1:2" ht="15">
      <c r="A83" s="128" t="s">
        <v>6150</v>
      </c>
      <c r="B83" s="3">
        <v>1</v>
      </c>
    </row>
    <row r="84" spans="1:2" ht="15">
      <c r="A84" s="128" t="s">
        <v>6151</v>
      </c>
      <c r="B84" s="3">
        <v>1</v>
      </c>
    </row>
    <row r="85" spans="1:2" ht="15">
      <c r="A85" s="128" t="s">
        <v>6131</v>
      </c>
      <c r="B85" s="3">
        <v>2</v>
      </c>
    </row>
    <row r="86" spans="1:2" ht="15">
      <c r="A86" s="128" t="s">
        <v>6132</v>
      </c>
      <c r="B86" s="3">
        <v>1</v>
      </c>
    </row>
    <row r="87" spans="1:2" ht="15">
      <c r="A87" s="128" t="s">
        <v>6121</v>
      </c>
      <c r="B87" s="3">
        <v>1</v>
      </c>
    </row>
    <row r="88" spans="1:2" ht="15">
      <c r="A88" s="128" t="s">
        <v>6133</v>
      </c>
      <c r="B88" s="3">
        <v>1</v>
      </c>
    </row>
    <row r="89" spans="1:2" ht="15">
      <c r="A89" s="128" t="s">
        <v>6147</v>
      </c>
      <c r="B89" s="3">
        <v>1</v>
      </c>
    </row>
    <row r="90" spans="1:2" ht="15">
      <c r="A90" s="128" t="s">
        <v>6144</v>
      </c>
      <c r="B90" s="3">
        <v>1</v>
      </c>
    </row>
    <row r="91" spans="1:2" ht="15">
      <c r="A91" s="128" t="s">
        <v>6138</v>
      </c>
      <c r="B91" s="3">
        <v>1</v>
      </c>
    </row>
    <row r="92" spans="1:2" ht="15">
      <c r="A92" s="127" t="s">
        <v>6152</v>
      </c>
      <c r="B92" s="3"/>
    </row>
    <row r="93" spans="1:2" ht="15">
      <c r="A93" s="128" t="s">
        <v>6128</v>
      </c>
      <c r="B93" s="3">
        <v>1</v>
      </c>
    </row>
    <row r="94" spans="1:2" ht="15">
      <c r="A94" s="128" t="s">
        <v>6129</v>
      </c>
      <c r="B94" s="3">
        <v>1</v>
      </c>
    </row>
    <row r="95" spans="1:2" ht="15">
      <c r="A95" s="128" t="s">
        <v>6130</v>
      </c>
      <c r="B95" s="3">
        <v>1</v>
      </c>
    </row>
    <row r="96" spans="1:2" ht="15">
      <c r="A96" s="128" t="s">
        <v>6151</v>
      </c>
      <c r="B96" s="3">
        <v>1</v>
      </c>
    </row>
    <row r="97" spans="1:2" ht="15">
      <c r="A97" s="128" t="s">
        <v>6132</v>
      </c>
      <c r="B97" s="3">
        <v>1</v>
      </c>
    </row>
    <row r="98" spans="1:2" ht="15">
      <c r="A98" s="128" t="s">
        <v>6123</v>
      </c>
      <c r="B98" s="3">
        <v>2</v>
      </c>
    </row>
    <row r="99" spans="1:2" ht="15">
      <c r="A99" s="128" t="s">
        <v>6133</v>
      </c>
      <c r="B99" s="3">
        <v>1</v>
      </c>
    </row>
    <row r="100" spans="1:2" ht="15">
      <c r="A100" s="128" t="s">
        <v>6134</v>
      </c>
      <c r="B100" s="3">
        <v>1</v>
      </c>
    </row>
    <row r="101" spans="1:2" ht="15">
      <c r="A101" s="128" t="s">
        <v>6135</v>
      </c>
      <c r="B101" s="3">
        <v>5</v>
      </c>
    </row>
    <row r="102" spans="1:2" ht="15">
      <c r="A102" s="128" t="s">
        <v>6147</v>
      </c>
      <c r="B102" s="3">
        <v>3</v>
      </c>
    </row>
    <row r="103" spans="1:2" ht="15">
      <c r="A103" s="127" t="s">
        <v>6153</v>
      </c>
      <c r="B103" s="3"/>
    </row>
    <row r="104" spans="1:2" ht="15">
      <c r="A104" s="128" t="s">
        <v>6140</v>
      </c>
      <c r="B104" s="3">
        <v>1</v>
      </c>
    </row>
    <row r="105" spans="1:2" ht="15">
      <c r="A105" s="128" t="s">
        <v>6141</v>
      </c>
      <c r="B105" s="3">
        <v>1</v>
      </c>
    </row>
    <row r="106" spans="1:2" ht="15">
      <c r="A106" s="128" t="s">
        <v>6128</v>
      </c>
      <c r="B106" s="3">
        <v>3</v>
      </c>
    </row>
    <row r="107" spans="1:2" ht="15">
      <c r="A107" s="128" t="s">
        <v>6142</v>
      </c>
      <c r="B107" s="3">
        <v>1</v>
      </c>
    </row>
    <row r="108" spans="1:2" ht="15">
      <c r="A108" s="128" t="s">
        <v>6130</v>
      </c>
      <c r="B108" s="3">
        <v>3</v>
      </c>
    </row>
    <row r="109" spans="1:2" ht="15">
      <c r="A109" s="128" t="s">
        <v>6150</v>
      </c>
      <c r="B109" s="3">
        <v>1</v>
      </c>
    </row>
    <row r="110" spans="1:2" ht="15">
      <c r="A110" s="128" t="s">
        <v>6121</v>
      </c>
      <c r="B110" s="3">
        <v>3</v>
      </c>
    </row>
    <row r="111" spans="1:2" ht="15">
      <c r="A111" s="128" t="s">
        <v>6133</v>
      </c>
      <c r="B111" s="3">
        <v>1</v>
      </c>
    </row>
    <row r="112" spans="1:2" ht="15">
      <c r="A112" s="128" t="s">
        <v>6134</v>
      </c>
      <c r="B112" s="3">
        <v>3</v>
      </c>
    </row>
    <row r="113" spans="1:2" ht="15">
      <c r="A113" s="128" t="s">
        <v>6136</v>
      </c>
      <c r="B113" s="3">
        <v>1</v>
      </c>
    </row>
    <row r="114" spans="1:2" ht="15">
      <c r="A114" s="128" t="s">
        <v>6147</v>
      </c>
      <c r="B114" s="3">
        <v>1</v>
      </c>
    </row>
    <row r="115" spans="1:2" ht="15">
      <c r="A115" s="128" t="s">
        <v>6144</v>
      </c>
      <c r="B115" s="3">
        <v>2</v>
      </c>
    </row>
    <row r="116" spans="1:2" ht="15">
      <c r="A116" s="127" t="s">
        <v>6154</v>
      </c>
      <c r="B116" s="3"/>
    </row>
    <row r="117" spans="1:2" ht="15">
      <c r="A117" s="128" t="s">
        <v>6140</v>
      </c>
      <c r="B117" s="3">
        <v>1</v>
      </c>
    </row>
    <row r="118" spans="1:2" ht="15">
      <c r="A118" s="128" t="s">
        <v>6141</v>
      </c>
      <c r="B118" s="3">
        <v>2</v>
      </c>
    </row>
    <row r="119" spans="1:2" ht="15">
      <c r="A119" s="128" t="s">
        <v>6142</v>
      </c>
      <c r="B119" s="3">
        <v>5</v>
      </c>
    </row>
    <row r="120" spans="1:2" ht="15">
      <c r="A120" s="128" t="s">
        <v>6130</v>
      </c>
      <c r="B120" s="3">
        <v>2</v>
      </c>
    </row>
    <row r="121" spans="1:2" ht="15">
      <c r="A121" s="128" t="s">
        <v>6149</v>
      </c>
      <c r="B121" s="3">
        <v>4</v>
      </c>
    </row>
    <row r="122" spans="1:2" ht="15">
      <c r="A122" s="128" t="s">
        <v>6123</v>
      </c>
      <c r="B122" s="3">
        <v>1</v>
      </c>
    </row>
    <row r="123" spans="1:2" ht="15">
      <c r="A123" s="128" t="s">
        <v>6121</v>
      </c>
      <c r="B123" s="3">
        <v>2</v>
      </c>
    </row>
    <row r="124" spans="1:2" ht="15">
      <c r="A124" s="128" t="s">
        <v>6133</v>
      </c>
      <c r="B124" s="3">
        <v>2</v>
      </c>
    </row>
    <row r="125" spans="1:2" ht="15">
      <c r="A125" s="128" t="s">
        <v>6126</v>
      </c>
      <c r="B125" s="3">
        <v>1</v>
      </c>
    </row>
    <row r="126" spans="1:2" ht="15">
      <c r="A126" s="128" t="s">
        <v>6147</v>
      </c>
      <c r="B126" s="3">
        <v>3</v>
      </c>
    </row>
    <row r="127" spans="1:2" ht="15">
      <c r="A127" s="128" t="s">
        <v>6144</v>
      </c>
      <c r="B127" s="3">
        <v>1</v>
      </c>
    </row>
    <row r="128" spans="1:2" ht="15">
      <c r="A128" s="127" t="s">
        <v>6155</v>
      </c>
      <c r="B128" s="3"/>
    </row>
    <row r="129" spans="1:2" ht="15">
      <c r="A129" s="128" t="s">
        <v>6128</v>
      </c>
      <c r="B129" s="3">
        <v>1</v>
      </c>
    </row>
    <row r="130" spans="1:2" ht="15">
      <c r="A130" s="128" t="s">
        <v>6130</v>
      </c>
      <c r="B130" s="3">
        <v>1</v>
      </c>
    </row>
    <row r="131" spans="1:2" ht="15">
      <c r="A131" s="128" t="s">
        <v>6132</v>
      </c>
      <c r="B131" s="3">
        <v>2</v>
      </c>
    </row>
    <row r="132" spans="1:2" ht="15">
      <c r="A132" s="128" t="s">
        <v>6123</v>
      </c>
      <c r="B132" s="3">
        <v>1</v>
      </c>
    </row>
    <row r="133" spans="1:2" ht="15">
      <c r="A133" s="128" t="s">
        <v>6133</v>
      </c>
      <c r="B133" s="3">
        <v>1</v>
      </c>
    </row>
    <row r="134" spans="1:2" ht="15">
      <c r="A134" s="128" t="s">
        <v>6134</v>
      </c>
      <c r="B134" s="3">
        <v>2</v>
      </c>
    </row>
    <row r="135" spans="1:2" ht="15">
      <c r="A135" s="128" t="s">
        <v>6126</v>
      </c>
      <c r="B135" s="3">
        <v>1</v>
      </c>
    </row>
    <row r="136" spans="1:2" ht="15">
      <c r="A136" s="128" t="s">
        <v>6135</v>
      </c>
      <c r="B136" s="3">
        <v>1</v>
      </c>
    </row>
    <row r="137" spans="1:2" ht="15">
      <c r="A137" s="128" t="s">
        <v>6136</v>
      </c>
      <c r="B137" s="3">
        <v>1</v>
      </c>
    </row>
    <row r="138" spans="1:2" ht="15">
      <c r="A138" s="128" t="s">
        <v>6144</v>
      </c>
      <c r="B138" s="3">
        <v>1</v>
      </c>
    </row>
    <row r="139" spans="1:2" ht="15">
      <c r="A139" s="128" t="s">
        <v>6138</v>
      </c>
      <c r="B139" s="3">
        <v>1</v>
      </c>
    </row>
    <row r="140" spans="1:2" ht="15">
      <c r="A140" s="127" t="s">
        <v>6156</v>
      </c>
      <c r="B140" s="3"/>
    </row>
    <row r="141" spans="1:2" ht="15">
      <c r="A141" s="128" t="s">
        <v>6140</v>
      </c>
      <c r="B141" s="3">
        <v>1</v>
      </c>
    </row>
    <row r="142" spans="1:2" ht="15">
      <c r="A142" s="128" t="s">
        <v>6143</v>
      </c>
      <c r="B142" s="3">
        <v>1</v>
      </c>
    </row>
    <row r="143" spans="1:2" ht="15">
      <c r="A143" s="128" t="s">
        <v>6130</v>
      </c>
      <c r="B143" s="3">
        <v>1</v>
      </c>
    </row>
    <row r="144" spans="1:2" ht="15">
      <c r="A144" s="128" t="s">
        <v>6131</v>
      </c>
      <c r="B144" s="3">
        <v>3</v>
      </c>
    </row>
    <row r="145" spans="1:2" ht="15">
      <c r="A145" s="128" t="s">
        <v>6132</v>
      </c>
      <c r="B145" s="3">
        <v>3</v>
      </c>
    </row>
    <row r="146" spans="1:2" ht="15">
      <c r="A146" s="128" t="s">
        <v>6123</v>
      </c>
      <c r="B146" s="3">
        <v>1</v>
      </c>
    </row>
    <row r="147" spans="1:2" ht="15">
      <c r="A147" s="128" t="s">
        <v>6121</v>
      </c>
      <c r="B147" s="3">
        <v>1</v>
      </c>
    </row>
    <row r="148" spans="1:2" ht="15">
      <c r="A148" s="128" t="s">
        <v>6126</v>
      </c>
      <c r="B148" s="3">
        <v>1</v>
      </c>
    </row>
    <row r="149" spans="1:2" ht="15">
      <c r="A149" s="128" t="s">
        <v>6144</v>
      </c>
      <c r="B149" s="3">
        <v>1</v>
      </c>
    </row>
    <row r="150" spans="1:2" ht="15">
      <c r="A150" s="127" t="s">
        <v>6157</v>
      </c>
      <c r="B150" s="3"/>
    </row>
    <row r="151" spans="1:2" ht="15">
      <c r="A151" s="128" t="s">
        <v>6146</v>
      </c>
      <c r="B151" s="3">
        <v>1</v>
      </c>
    </row>
    <row r="152" spans="1:2" ht="15">
      <c r="A152" s="128" t="s">
        <v>6142</v>
      </c>
      <c r="B152" s="3">
        <v>1</v>
      </c>
    </row>
    <row r="153" spans="1:2" ht="15">
      <c r="A153" s="128" t="s">
        <v>6129</v>
      </c>
      <c r="B153" s="3">
        <v>1</v>
      </c>
    </row>
    <row r="154" spans="1:2" ht="15">
      <c r="A154" s="128" t="s">
        <v>6143</v>
      </c>
      <c r="B154" s="3">
        <v>1</v>
      </c>
    </row>
    <row r="155" spans="1:2" ht="15">
      <c r="A155" s="128" t="s">
        <v>6130</v>
      </c>
      <c r="B155" s="3">
        <v>2</v>
      </c>
    </row>
    <row r="156" spans="1:2" ht="15">
      <c r="A156" s="128" t="s">
        <v>6121</v>
      </c>
      <c r="B156" s="3">
        <v>1</v>
      </c>
    </row>
    <row r="157" spans="1:2" ht="15">
      <c r="A157" s="128" t="s">
        <v>6126</v>
      </c>
      <c r="B157" s="3">
        <v>1</v>
      </c>
    </row>
    <row r="158" spans="1:2" ht="15">
      <c r="A158" s="128" t="s">
        <v>6135</v>
      </c>
      <c r="B158" s="3">
        <v>22</v>
      </c>
    </row>
    <row r="159" spans="1:2" ht="15">
      <c r="A159" s="128" t="s">
        <v>6136</v>
      </c>
      <c r="B159" s="3">
        <v>1</v>
      </c>
    </row>
    <row r="160" spans="1:2" ht="15">
      <c r="A160" s="128" t="s">
        <v>6147</v>
      </c>
      <c r="B160" s="3">
        <v>2</v>
      </c>
    </row>
    <row r="161" spans="1:2" ht="15">
      <c r="A161" s="128" t="s">
        <v>6137</v>
      </c>
      <c r="B161" s="3">
        <v>1</v>
      </c>
    </row>
    <row r="162" spans="1:2" ht="15">
      <c r="A162" s="128" t="s">
        <v>6138</v>
      </c>
      <c r="B162" s="3">
        <v>1</v>
      </c>
    </row>
    <row r="163" spans="1:2" ht="15">
      <c r="A163" s="127" t="s">
        <v>6158</v>
      </c>
      <c r="B163" s="3"/>
    </row>
    <row r="164" spans="1:2" ht="15">
      <c r="A164" s="128" t="s">
        <v>6140</v>
      </c>
      <c r="B164" s="3">
        <v>1</v>
      </c>
    </row>
    <row r="165" spans="1:2" ht="15">
      <c r="A165" s="128" t="s">
        <v>6146</v>
      </c>
      <c r="B165" s="3">
        <v>1</v>
      </c>
    </row>
    <row r="166" spans="1:2" ht="15">
      <c r="A166" s="128" t="s">
        <v>6142</v>
      </c>
      <c r="B166" s="3">
        <v>2</v>
      </c>
    </row>
    <row r="167" spans="1:2" ht="15">
      <c r="A167" s="128" t="s">
        <v>6129</v>
      </c>
      <c r="B167" s="3">
        <v>1</v>
      </c>
    </row>
    <row r="168" spans="1:2" ht="15">
      <c r="A168" s="128" t="s">
        <v>6143</v>
      </c>
      <c r="B168" s="3">
        <v>3</v>
      </c>
    </row>
    <row r="169" spans="1:2" ht="15">
      <c r="A169" s="128" t="s">
        <v>6130</v>
      </c>
      <c r="B169" s="3">
        <v>1</v>
      </c>
    </row>
    <row r="170" spans="1:2" ht="15">
      <c r="A170" s="128" t="s">
        <v>6151</v>
      </c>
      <c r="B170" s="3">
        <v>7</v>
      </c>
    </row>
    <row r="171" spans="1:2" ht="15">
      <c r="A171" s="128" t="s">
        <v>6131</v>
      </c>
      <c r="B171" s="3">
        <v>3</v>
      </c>
    </row>
    <row r="172" spans="1:2" ht="15">
      <c r="A172" s="128" t="s">
        <v>6132</v>
      </c>
      <c r="B172" s="3">
        <v>3</v>
      </c>
    </row>
    <row r="173" spans="1:2" ht="15">
      <c r="A173" s="128" t="s">
        <v>6123</v>
      </c>
      <c r="B173" s="3">
        <v>1</v>
      </c>
    </row>
    <row r="174" spans="1:2" ht="15">
      <c r="A174" s="128" t="s">
        <v>6121</v>
      </c>
      <c r="B174" s="3">
        <v>5</v>
      </c>
    </row>
    <row r="175" spans="1:2" ht="15">
      <c r="A175" s="128" t="s">
        <v>6133</v>
      </c>
      <c r="B175" s="3">
        <v>1</v>
      </c>
    </row>
    <row r="176" spans="1:2" ht="15">
      <c r="A176" s="128" t="s">
        <v>6134</v>
      </c>
      <c r="B176" s="3">
        <v>2</v>
      </c>
    </row>
    <row r="177" spans="1:2" ht="15">
      <c r="A177" s="128" t="s">
        <v>6126</v>
      </c>
      <c r="B177" s="3">
        <v>2</v>
      </c>
    </row>
    <row r="178" spans="1:2" ht="15">
      <c r="A178" s="128" t="s">
        <v>6136</v>
      </c>
      <c r="B178" s="3">
        <v>1</v>
      </c>
    </row>
    <row r="179" spans="1:2" ht="15">
      <c r="A179" s="128" t="s">
        <v>6147</v>
      </c>
      <c r="B179" s="3">
        <v>2</v>
      </c>
    </row>
    <row r="180" spans="1:2" ht="15">
      <c r="A180" s="128" t="s">
        <v>6144</v>
      </c>
      <c r="B180" s="3">
        <v>1</v>
      </c>
    </row>
    <row r="181" spans="1:2" ht="15">
      <c r="A181" s="127" t="s">
        <v>6159</v>
      </c>
      <c r="B181" s="3"/>
    </row>
    <row r="182" spans="1:2" ht="15">
      <c r="A182" s="128" t="s">
        <v>6140</v>
      </c>
      <c r="B182" s="3">
        <v>1</v>
      </c>
    </row>
    <row r="183" spans="1:2" ht="15">
      <c r="A183" s="128" t="s">
        <v>6128</v>
      </c>
      <c r="B183" s="3">
        <v>2</v>
      </c>
    </row>
    <row r="184" spans="1:2" ht="15">
      <c r="A184" s="128" t="s">
        <v>6142</v>
      </c>
      <c r="B184" s="3">
        <v>2</v>
      </c>
    </row>
    <row r="185" spans="1:2" ht="15">
      <c r="A185" s="128" t="s">
        <v>6130</v>
      </c>
      <c r="B185" s="3">
        <v>2</v>
      </c>
    </row>
    <row r="186" spans="1:2" ht="15">
      <c r="A186" s="128" t="s">
        <v>6150</v>
      </c>
      <c r="B186" s="3">
        <v>1</v>
      </c>
    </row>
    <row r="187" spans="1:2" ht="15">
      <c r="A187" s="128" t="s">
        <v>6131</v>
      </c>
      <c r="B187" s="3">
        <v>1</v>
      </c>
    </row>
    <row r="188" spans="1:2" ht="15">
      <c r="A188" s="128" t="s">
        <v>6132</v>
      </c>
      <c r="B188" s="3">
        <v>2</v>
      </c>
    </row>
    <row r="189" spans="1:2" ht="15">
      <c r="A189" s="128" t="s">
        <v>6123</v>
      </c>
      <c r="B189" s="3">
        <v>1</v>
      </c>
    </row>
    <row r="190" spans="1:2" ht="15">
      <c r="A190" s="128" t="s">
        <v>6133</v>
      </c>
      <c r="B190" s="3">
        <v>2</v>
      </c>
    </row>
    <row r="191" spans="1:2" ht="15">
      <c r="A191" s="128" t="s">
        <v>6126</v>
      </c>
      <c r="B191" s="3">
        <v>3</v>
      </c>
    </row>
    <row r="192" spans="1:2" ht="15">
      <c r="A192" s="128" t="s">
        <v>6135</v>
      </c>
      <c r="B192" s="3">
        <v>3</v>
      </c>
    </row>
    <row r="193" spans="1:2" ht="15">
      <c r="A193" s="128" t="s">
        <v>6147</v>
      </c>
      <c r="B193" s="3">
        <v>2</v>
      </c>
    </row>
    <row r="194" spans="1:2" ht="15">
      <c r="A194" s="128" t="s">
        <v>6144</v>
      </c>
      <c r="B194" s="3">
        <v>1</v>
      </c>
    </row>
    <row r="195" spans="1:2" ht="15">
      <c r="A195" s="128" t="s">
        <v>6138</v>
      </c>
      <c r="B195" s="3">
        <v>3</v>
      </c>
    </row>
    <row r="196" spans="1:2" ht="15">
      <c r="A196" s="127" t="s">
        <v>6160</v>
      </c>
      <c r="B196" s="3"/>
    </row>
    <row r="197" spans="1:2" ht="15">
      <c r="A197" s="128" t="s">
        <v>6140</v>
      </c>
      <c r="B197" s="3">
        <v>4</v>
      </c>
    </row>
    <row r="198" spans="1:2" ht="15">
      <c r="A198" s="128" t="s">
        <v>6146</v>
      </c>
      <c r="B198" s="3">
        <v>1</v>
      </c>
    </row>
    <row r="199" spans="1:2" ht="15">
      <c r="A199" s="128" t="s">
        <v>6141</v>
      </c>
      <c r="B199" s="3">
        <v>1</v>
      </c>
    </row>
    <row r="200" spans="1:2" ht="15">
      <c r="A200" s="128" t="s">
        <v>6143</v>
      </c>
      <c r="B200" s="3">
        <v>1</v>
      </c>
    </row>
    <row r="201" spans="1:2" ht="15">
      <c r="A201" s="128" t="s">
        <v>6130</v>
      </c>
      <c r="B201" s="3">
        <v>1</v>
      </c>
    </row>
    <row r="202" spans="1:2" ht="15">
      <c r="A202" s="128" t="s">
        <v>6149</v>
      </c>
      <c r="B202" s="3">
        <v>1</v>
      </c>
    </row>
    <row r="203" spans="1:2" ht="15">
      <c r="A203" s="128" t="s">
        <v>6151</v>
      </c>
      <c r="B203" s="3">
        <v>1</v>
      </c>
    </row>
    <row r="204" spans="1:2" ht="15">
      <c r="A204" s="128" t="s">
        <v>6132</v>
      </c>
      <c r="B204" s="3">
        <v>2</v>
      </c>
    </row>
    <row r="205" spans="1:2" ht="15">
      <c r="A205" s="128" t="s">
        <v>6123</v>
      </c>
      <c r="B205" s="3">
        <v>1</v>
      </c>
    </row>
    <row r="206" spans="1:2" ht="15">
      <c r="A206" s="128" t="s">
        <v>6121</v>
      </c>
      <c r="B206" s="3">
        <v>2</v>
      </c>
    </row>
    <row r="207" spans="1:2" ht="15">
      <c r="A207" s="128" t="s">
        <v>6133</v>
      </c>
      <c r="B207" s="3">
        <v>4</v>
      </c>
    </row>
    <row r="208" spans="1:2" ht="15">
      <c r="A208" s="128" t="s">
        <v>6126</v>
      </c>
      <c r="B208" s="3">
        <v>2</v>
      </c>
    </row>
    <row r="209" spans="1:2" ht="15">
      <c r="A209" s="128" t="s">
        <v>6136</v>
      </c>
      <c r="B209" s="3">
        <v>2</v>
      </c>
    </row>
    <row r="210" spans="1:2" ht="15">
      <c r="A210" s="128" t="s">
        <v>6147</v>
      </c>
      <c r="B210" s="3">
        <v>2</v>
      </c>
    </row>
    <row r="211" spans="1:2" ht="15">
      <c r="A211" s="128" t="s">
        <v>6144</v>
      </c>
      <c r="B211" s="3">
        <v>1</v>
      </c>
    </row>
    <row r="212" spans="1:2" ht="15">
      <c r="A212" s="128" t="s">
        <v>6138</v>
      </c>
      <c r="B212" s="3">
        <v>1</v>
      </c>
    </row>
    <row r="213" spans="1:2" ht="15">
      <c r="A213" s="127" t="s">
        <v>6161</v>
      </c>
      <c r="B213" s="3"/>
    </row>
    <row r="214" spans="1:2" ht="15">
      <c r="A214" s="128" t="s">
        <v>6140</v>
      </c>
      <c r="B214" s="3">
        <v>1</v>
      </c>
    </row>
    <row r="215" spans="1:2" ht="15">
      <c r="A215" s="128" t="s">
        <v>6128</v>
      </c>
      <c r="B215" s="3">
        <v>2</v>
      </c>
    </row>
    <row r="216" spans="1:2" ht="15">
      <c r="A216" s="128" t="s">
        <v>6142</v>
      </c>
      <c r="B216" s="3">
        <v>2</v>
      </c>
    </row>
    <row r="217" spans="1:2" ht="15">
      <c r="A217" s="128" t="s">
        <v>6143</v>
      </c>
      <c r="B217" s="3">
        <v>2</v>
      </c>
    </row>
    <row r="218" spans="1:2" ht="15">
      <c r="A218" s="128" t="s">
        <v>6130</v>
      </c>
      <c r="B218" s="3">
        <v>3</v>
      </c>
    </row>
    <row r="219" spans="1:2" ht="15">
      <c r="A219" s="128" t="s">
        <v>6149</v>
      </c>
      <c r="B219" s="3">
        <v>1</v>
      </c>
    </row>
    <row r="220" spans="1:2" ht="15">
      <c r="A220" s="128" t="s">
        <v>6151</v>
      </c>
      <c r="B220" s="3">
        <v>1</v>
      </c>
    </row>
    <row r="221" spans="1:2" ht="15">
      <c r="A221" s="128" t="s">
        <v>6123</v>
      </c>
      <c r="B221" s="3">
        <v>1</v>
      </c>
    </row>
    <row r="222" spans="1:2" ht="15">
      <c r="A222" s="128" t="s">
        <v>6133</v>
      </c>
      <c r="B222" s="3">
        <v>1</v>
      </c>
    </row>
    <row r="223" spans="1:2" ht="15">
      <c r="A223" s="128" t="s">
        <v>6134</v>
      </c>
      <c r="B223" s="3">
        <v>1</v>
      </c>
    </row>
    <row r="224" spans="1:2" ht="15">
      <c r="A224" s="128" t="s">
        <v>6126</v>
      </c>
      <c r="B224" s="3">
        <v>1</v>
      </c>
    </row>
    <row r="225" spans="1:2" ht="15">
      <c r="A225" s="128" t="s">
        <v>6147</v>
      </c>
      <c r="B225" s="3">
        <v>1</v>
      </c>
    </row>
    <row r="226" spans="1:2" ht="15">
      <c r="A226" s="128" t="s">
        <v>6144</v>
      </c>
      <c r="B226" s="3">
        <v>2</v>
      </c>
    </row>
    <row r="227" spans="1:2" ht="15">
      <c r="A227" s="128" t="s">
        <v>6137</v>
      </c>
      <c r="B227" s="3">
        <v>1</v>
      </c>
    </row>
    <row r="228" spans="1:2" ht="15">
      <c r="A228" s="125" t="s">
        <v>6117</v>
      </c>
      <c r="B228" s="3">
        <v>316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2081</v>
      </c>
      <c r="AE2" s="13" t="s">
        <v>2082</v>
      </c>
      <c r="AF2" s="13" t="s">
        <v>2083</v>
      </c>
      <c r="AG2" s="13" t="s">
        <v>2084</v>
      </c>
      <c r="AH2" s="13" t="s">
        <v>2085</v>
      </c>
      <c r="AI2" s="13" t="s">
        <v>2086</v>
      </c>
      <c r="AJ2" s="13" t="s">
        <v>2087</v>
      </c>
      <c r="AK2" s="13" t="s">
        <v>2088</v>
      </c>
      <c r="AL2" s="13" t="s">
        <v>2089</v>
      </c>
      <c r="AM2" s="13" t="s">
        <v>2090</v>
      </c>
      <c r="AN2" s="13" t="s">
        <v>2091</v>
      </c>
      <c r="AO2" s="13" t="s">
        <v>2092</v>
      </c>
      <c r="AP2" s="13" t="s">
        <v>2093</v>
      </c>
      <c r="AQ2" s="13" t="s">
        <v>2094</v>
      </c>
      <c r="AR2" s="13" t="s">
        <v>2095</v>
      </c>
      <c r="AS2" s="13" t="s">
        <v>192</v>
      </c>
      <c r="AT2" s="13" t="s">
        <v>2096</v>
      </c>
      <c r="AU2" s="13" t="s">
        <v>2097</v>
      </c>
      <c r="AV2" s="13" t="s">
        <v>2098</v>
      </c>
      <c r="AW2" s="13" t="s">
        <v>2099</v>
      </c>
      <c r="AX2" s="13" t="s">
        <v>2100</v>
      </c>
      <c r="AY2" s="13" t="s">
        <v>2101</v>
      </c>
      <c r="AZ2" s="13" t="s">
        <v>4652</v>
      </c>
      <c r="BA2" s="115" t="s">
        <v>5118</v>
      </c>
      <c r="BB2" s="115" t="s">
        <v>5127</v>
      </c>
      <c r="BC2" s="115" t="s">
        <v>5129</v>
      </c>
      <c r="BD2" s="115" t="s">
        <v>5133</v>
      </c>
      <c r="BE2" s="115" t="s">
        <v>5137</v>
      </c>
      <c r="BF2" s="115" t="s">
        <v>5142</v>
      </c>
      <c r="BG2" s="115" t="s">
        <v>5145</v>
      </c>
      <c r="BH2" s="115" t="s">
        <v>5336</v>
      </c>
      <c r="BI2" s="115" t="s">
        <v>5354</v>
      </c>
      <c r="BJ2" s="115" t="s">
        <v>5541</v>
      </c>
      <c r="BK2" s="115" t="s">
        <v>6074</v>
      </c>
      <c r="BL2" s="115" t="s">
        <v>6075</v>
      </c>
      <c r="BM2" s="115" t="s">
        <v>6076</v>
      </c>
      <c r="BN2" s="115" t="s">
        <v>6077</v>
      </c>
      <c r="BO2" s="115" t="s">
        <v>6078</v>
      </c>
      <c r="BP2" s="115" t="s">
        <v>6079</v>
      </c>
      <c r="BQ2" s="115" t="s">
        <v>6080</v>
      </c>
      <c r="BR2" s="115" t="s">
        <v>6081</v>
      </c>
      <c r="BS2" s="115" t="s">
        <v>6083</v>
      </c>
      <c r="BT2" s="3"/>
      <c r="BU2" s="3"/>
    </row>
    <row r="3" spans="1:73" ht="15" customHeight="1">
      <c r="A3" s="64" t="s">
        <v>212</v>
      </c>
      <c r="B3" s="65"/>
      <c r="C3" s="65" t="s">
        <v>64</v>
      </c>
      <c r="D3" s="66">
        <v>382.87108175558257</v>
      </c>
      <c r="E3" s="68"/>
      <c r="F3" s="100" t="s">
        <v>1027</v>
      </c>
      <c r="G3" s="65"/>
      <c r="H3" s="69" t="s">
        <v>212</v>
      </c>
      <c r="I3" s="70"/>
      <c r="J3" s="70"/>
      <c r="K3" s="69" t="s">
        <v>4135</v>
      </c>
      <c r="L3" s="73">
        <v>369.06558902409637</v>
      </c>
      <c r="M3" s="74">
        <v>4320.8037109375</v>
      </c>
      <c r="N3" s="74">
        <v>8607.1142578125</v>
      </c>
      <c r="O3" s="75"/>
      <c r="P3" s="76"/>
      <c r="Q3" s="76"/>
      <c r="R3" s="48"/>
      <c r="S3" s="48">
        <v>2</v>
      </c>
      <c r="T3" s="48">
        <v>5</v>
      </c>
      <c r="U3" s="49">
        <v>18.333333</v>
      </c>
      <c r="V3" s="49">
        <v>0.111111</v>
      </c>
      <c r="W3" s="49">
        <v>0</v>
      </c>
      <c r="X3" s="49">
        <v>1.802104</v>
      </c>
      <c r="Y3" s="49">
        <v>0.19047619047619047</v>
      </c>
      <c r="Z3" s="49">
        <v>0</v>
      </c>
      <c r="AA3" s="71">
        <v>3</v>
      </c>
      <c r="AB3" s="71"/>
      <c r="AC3" s="72"/>
      <c r="AD3" s="78" t="s">
        <v>2102</v>
      </c>
      <c r="AE3" s="78">
        <v>229</v>
      </c>
      <c r="AF3" s="78">
        <v>242061</v>
      </c>
      <c r="AG3" s="78">
        <v>102</v>
      </c>
      <c r="AH3" s="78">
        <v>0</v>
      </c>
      <c r="AI3" s="78"/>
      <c r="AJ3" s="78" t="s">
        <v>2470</v>
      </c>
      <c r="AK3" s="78" t="s">
        <v>2827</v>
      </c>
      <c r="AL3" s="83" t="s">
        <v>3041</v>
      </c>
      <c r="AM3" s="78"/>
      <c r="AN3" s="80">
        <v>40955.541180555556</v>
      </c>
      <c r="AO3" s="83" t="s">
        <v>3246</v>
      </c>
      <c r="AP3" s="78" t="b">
        <v>0</v>
      </c>
      <c r="AQ3" s="78" t="b">
        <v>0</v>
      </c>
      <c r="AR3" s="78" t="b">
        <v>0</v>
      </c>
      <c r="AS3" s="78"/>
      <c r="AT3" s="78">
        <v>246</v>
      </c>
      <c r="AU3" s="83" t="s">
        <v>3561</v>
      </c>
      <c r="AV3" s="78" t="b">
        <v>1</v>
      </c>
      <c r="AW3" s="78" t="s">
        <v>3755</v>
      </c>
      <c r="AX3" s="83" t="s">
        <v>3756</v>
      </c>
      <c r="AY3" s="78" t="s">
        <v>66</v>
      </c>
      <c r="AZ3" s="78" t="str">
        <f>REPLACE(INDEX(GroupVertices[Group],MATCH(Vertices[[#This Row],[Vertex]],GroupVertices[Vertex],0)),1,1,"")</f>
        <v>7</v>
      </c>
      <c r="BA3" s="48"/>
      <c r="BB3" s="48"/>
      <c r="BC3" s="48"/>
      <c r="BD3" s="48"/>
      <c r="BE3" s="48" t="s">
        <v>945</v>
      </c>
      <c r="BF3" s="48" t="s">
        <v>945</v>
      </c>
      <c r="BG3" s="116" t="s">
        <v>4812</v>
      </c>
      <c r="BH3" s="116" t="s">
        <v>4812</v>
      </c>
      <c r="BI3" s="116" t="s">
        <v>4939</v>
      </c>
      <c r="BJ3" s="116" t="s">
        <v>4939</v>
      </c>
      <c r="BK3" s="116">
        <v>2</v>
      </c>
      <c r="BL3" s="120">
        <v>14.285714285714286</v>
      </c>
      <c r="BM3" s="116">
        <v>0</v>
      </c>
      <c r="BN3" s="120">
        <v>0</v>
      </c>
      <c r="BO3" s="116">
        <v>0</v>
      </c>
      <c r="BP3" s="120">
        <v>0</v>
      </c>
      <c r="BQ3" s="116">
        <v>12</v>
      </c>
      <c r="BR3" s="120">
        <v>85.71428571428571</v>
      </c>
      <c r="BS3" s="116">
        <v>14</v>
      </c>
      <c r="BT3" s="3"/>
      <c r="BU3" s="3"/>
    </row>
    <row r="4" spans="1:76" ht="15">
      <c r="A4" s="64" t="s">
        <v>438</v>
      </c>
      <c r="B4" s="65"/>
      <c r="C4" s="65" t="s">
        <v>64</v>
      </c>
      <c r="D4" s="66">
        <v>185.43837081171955</v>
      </c>
      <c r="E4" s="68"/>
      <c r="F4" s="100" t="s">
        <v>3587</v>
      </c>
      <c r="G4" s="65"/>
      <c r="H4" s="69" t="s">
        <v>438</v>
      </c>
      <c r="I4" s="70"/>
      <c r="J4" s="70"/>
      <c r="K4" s="69" t="s">
        <v>4136</v>
      </c>
      <c r="L4" s="73">
        <v>1</v>
      </c>
      <c r="M4" s="74">
        <v>4294.08837890625</v>
      </c>
      <c r="N4" s="74">
        <v>9646.09375</v>
      </c>
      <c r="O4" s="75"/>
      <c r="P4" s="76"/>
      <c r="Q4" s="76"/>
      <c r="R4" s="86"/>
      <c r="S4" s="48">
        <v>1</v>
      </c>
      <c r="T4" s="48">
        <v>0</v>
      </c>
      <c r="U4" s="49">
        <v>0</v>
      </c>
      <c r="V4" s="49">
        <v>0.0625</v>
      </c>
      <c r="W4" s="49">
        <v>0</v>
      </c>
      <c r="X4" s="49">
        <v>0.368827</v>
      </c>
      <c r="Y4" s="49">
        <v>0</v>
      </c>
      <c r="Z4" s="49">
        <v>0</v>
      </c>
      <c r="AA4" s="71">
        <v>4</v>
      </c>
      <c r="AB4" s="71"/>
      <c r="AC4" s="72"/>
      <c r="AD4" s="78" t="s">
        <v>2103</v>
      </c>
      <c r="AE4" s="78">
        <v>17</v>
      </c>
      <c r="AF4" s="78">
        <v>25687</v>
      </c>
      <c r="AG4" s="78">
        <v>9278</v>
      </c>
      <c r="AH4" s="78">
        <v>51</v>
      </c>
      <c r="AI4" s="78">
        <v>7200</v>
      </c>
      <c r="AJ4" s="78" t="s">
        <v>2471</v>
      </c>
      <c r="AK4" s="78"/>
      <c r="AL4" s="83" t="s">
        <v>3042</v>
      </c>
      <c r="AM4" s="78" t="s">
        <v>3238</v>
      </c>
      <c r="AN4" s="80">
        <v>40282.41247685185</v>
      </c>
      <c r="AO4" s="83" t="s">
        <v>3247</v>
      </c>
      <c r="AP4" s="78" t="b">
        <v>0</v>
      </c>
      <c r="AQ4" s="78" t="b">
        <v>0</v>
      </c>
      <c r="AR4" s="78" t="b">
        <v>0</v>
      </c>
      <c r="AS4" s="78" t="s">
        <v>2022</v>
      </c>
      <c r="AT4" s="78">
        <v>161</v>
      </c>
      <c r="AU4" s="83" t="s">
        <v>3562</v>
      </c>
      <c r="AV4" s="78" t="b">
        <v>0</v>
      </c>
      <c r="AW4" s="78" t="s">
        <v>3755</v>
      </c>
      <c r="AX4" s="83" t="s">
        <v>3757</v>
      </c>
      <c r="AY4" s="78" t="s">
        <v>65</v>
      </c>
      <c r="AZ4" s="78" t="str">
        <f>REPLACE(INDEX(GroupVertices[Group],MATCH(Vertices[[#This Row],[Vertex]],GroupVertices[Vertex],0)),1,1,"")</f>
        <v>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162.93709685146712</v>
      </c>
      <c r="E5" s="68"/>
      <c r="F5" s="100" t="s">
        <v>1028</v>
      </c>
      <c r="G5" s="65"/>
      <c r="H5" s="69" t="s">
        <v>213</v>
      </c>
      <c r="I5" s="70"/>
      <c r="J5" s="70"/>
      <c r="K5" s="69" t="s">
        <v>4137</v>
      </c>
      <c r="L5" s="73">
        <v>1</v>
      </c>
      <c r="M5" s="74">
        <v>1695.73681640625</v>
      </c>
      <c r="N5" s="74">
        <v>5448.27880859375</v>
      </c>
      <c r="O5" s="75"/>
      <c r="P5" s="76"/>
      <c r="Q5" s="76"/>
      <c r="R5" s="86"/>
      <c r="S5" s="48">
        <v>1</v>
      </c>
      <c r="T5" s="48">
        <v>1</v>
      </c>
      <c r="U5" s="49">
        <v>0</v>
      </c>
      <c r="V5" s="49">
        <v>0</v>
      </c>
      <c r="W5" s="49">
        <v>0</v>
      </c>
      <c r="X5" s="49">
        <v>0.999999</v>
      </c>
      <c r="Y5" s="49">
        <v>0</v>
      </c>
      <c r="Z5" s="49" t="s">
        <v>4655</v>
      </c>
      <c r="AA5" s="71">
        <v>5</v>
      </c>
      <c r="AB5" s="71"/>
      <c r="AC5" s="72"/>
      <c r="AD5" s="78" t="s">
        <v>2104</v>
      </c>
      <c r="AE5" s="78">
        <v>1545</v>
      </c>
      <c r="AF5" s="78">
        <v>1027</v>
      </c>
      <c r="AG5" s="78">
        <v>8208</v>
      </c>
      <c r="AH5" s="78">
        <v>27124</v>
      </c>
      <c r="AI5" s="78"/>
      <c r="AJ5" s="78" t="s">
        <v>2472</v>
      </c>
      <c r="AK5" s="78" t="s">
        <v>2828</v>
      </c>
      <c r="AL5" s="78"/>
      <c r="AM5" s="78"/>
      <c r="AN5" s="80">
        <v>39986.24932870371</v>
      </c>
      <c r="AO5" s="83" t="s">
        <v>3248</v>
      </c>
      <c r="AP5" s="78" t="b">
        <v>1</v>
      </c>
      <c r="AQ5" s="78" t="b">
        <v>0</v>
      </c>
      <c r="AR5" s="78" t="b">
        <v>1</v>
      </c>
      <c r="AS5" s="78"/>
      <c r="AT5" s="78">
        <v>0</v>
      </c>
      <c r="AU5" s="83" t="s">
        <v>3561</v>
      </c>
      <c r="AV5" s="78" t="b">
        <v>0</v>
      </c>
      <c r="AW5" s="78" t="s">
        <v>3755</v>
      </c>
      <c r="AX5" s="83" t="s">
        <v>3758</v>
      </c>
      <c r="AY5" s="78" t="s">
        <v>66</v>
      </c>
      <c r="AZ5" s="78" t="str">
        <f>REPLACE(INDEX(GroupVertices[Group],MATCH(Vertices[[#This Row],[Vertex]],GroupVertices[Vertex],0)),1,1,"")</f>
        <v>1</v>
      </c>
      <c r="BA5" s="48" t="s">
        <v>857</v>
      </c>
      <c r="BB5" s="48" t="s">
        <v>857</v>
      </c>
      <c r="BC5" s="48" t="s">
        <v>919</v>
      </c>
      <c r="BD5" s="48" t="s">
        <v>919</v>
      </c>
      <c r="BE5" s="48"/>
      <c r="BF5" s="48"/>
      <c r="BG5" s="116" t="s">
        <v>5146</v>
      </c>
      <c r="BH5" s="116" t="s">
        <v>5146</v>
      </c>
      <c r="BI5" s="116" t="s">
        <v>5355</v>
      </c>
      <c r="BJ5" s="116" t="s">
        <v>5355</v>
      </c>
      <c r="BK5" s="116">
        <v>0</v>
      </c>
      <c r="BL5" s="120">
        <v>0</v>
      </c>
      <c r="BM5" s="116">
        <v>1</v>
      </c>
      <c r="BN5" s="120">
        <v>7.142857142857143</v>
      </c>
      <c r="BO5" s="116">
        <v>0</v>
      </c>
      <c r="BP5" s="120">
        <v>0</v>
      </c>
      <c r="BQ5" s="116">
        <v>13</v>
      </c>
      <c r="BR5" s="120">
        <v>92.85714285714286</v>
      </c>
      <c r="BS5" s="116">
        <v>14</v>
      </c>
      <c r="BT5" s="2"/>
      <c r="BU5" s="3"/>
      <c r="BV5" s="3"/>
      <c r="BW5" s="3"/>
      <c r="BX5" s="3"/>
    </row>
    <row r="6" spans="1:76" ht="15">
      <c r="A6" s="64" t="s">
        <v>214</v>
      </c>
      <c r="B6" s="65"/>
      <c r="C6" s="65" t="s">
        <v>64</v>
      </c>
      <c r="D6" s="66">
        <v>163.3960644427894</v>
      </c>
      <c r="E6" s="68"/>
      <c r="F6" s="100" t="s">
        <v>1029</v>
      </c>
      <c r="G6" s="65"/>
      <c r="H6" s="69" t="s">
        <v>214</v>
      </c>
      <c r="I6" s="70"/>
      <c r="J6" s="70"/>
      <c r="K6" s="69" t="s">
        <v>4138</v>
      </c>
      <c r="L6" s="73">
        <v>1</v>
      </c>
      <c r="M6" s="74">
        <v>6873.90625</v>
      </c>
      <c r="N6" s="74">
        <v>1561.6085205078125</v>
      </c>
      <c r="O6" s="75"/>
      <c r="P6" s="76"/>
      <c r="Q6" s="76"/>
      <c r="R6" s="86"/>
      <c r="S6" s="48">
        <v>0</v>
      </c>
      <c r="T6" s="48">
        <v>1</v>
      </c>
      <c r="U6" s="49">
        <v>0</v>
      </c>
      <c r="V6" s="49">
        <v>1</v>
      </c>
      <c r="W6" s="49">
        <v>0</v>
      </c>
      <c r="X6" s="49">
        <v>0.999999</v>
      </c>
      <c r="Y6" s="49">
        <v>0</v>
      </c>
      <c r="Z6" s="49">
        <v>0</v>
      </c>
      <c r="AA6" s="71">
        <v>6</v>
      </c>
      <c r="AB6" s="71"/>
      <c r="AC6" s="72"/>
      <c r="AD6" s="78" t="s">
        <v>2105</v>
      </c>
      <c r="AE6" s="78">
        <v>998</v>
      </c>
      <c r="AF6" s="78">
        <v>1530</v>
      </c>
      <c r="AG6" s="78">
        <v>11764</v>
      </c>
      <c r="AH6" s="78">
        <v>17691</v>
      </c>
      <c r="AI6" s="78"/>
      <c r="AJ6" s="78" t="s">
        <v>2473</v>
      </c>
      <c r="AK6" s="78" t="s">
        <v>2829</v>
      </c>
      <c r="AL6" s="83" t="s">
        <v>3043</v>
      </c>
      <c r="AM6" s="78"/>
      <c r="AN6" s="80">
        <v>39966.870092592595</v>
      </c>
      <c r="AO6" s="83" t="s">
        <v>3249</v>
      </c>
      <c r="AP6" s="78" t="b">
        <v>0</v>
      </c>
      <c r="AQ6" s="78" t="b">
        <v>0</v>
      </c>
      <c r="AR6" s="78" t="b">
        <v>1</v>
      </c>
      <c r="AS6" s="78"/>
      <c r="AT6" s="78">
        <v>20</v>
      </c>
      <c r="AU6" s="83" t="s">
        <v>3563</v>
      </c>
      <c r="AV6" s="78" t="b">
        <v>0</v>
      </c>
      <c r="AW6" s="78" t="s">
        <v>3755</v>
      </c>
      <c r="AX6" s="83" t="s">
        <v>3759</v>
      </c>
      <c r="AY6" s="78" t="s">
        <v>66</v>
      </c>
      <c r="AZ6" s="78" t="str">
        <f>REPLACE(INDEX(GroupVertices[Group],MATCH(Vertices[[#This Row],[Vertex]],GroupVertices[Vertex],0)),1,1,"")</f>
        <v>87</v>
      </c>
      <c r="BA6" s="48"/>
      <c r="BB6" s="48"/>
      <c r="BC6" s="48"/>
      <c r="BD6" s="48"/>
      <c r="BE6" s="48"/>
      <c r="BF6" s="48"/>
      <c r="BG6" s="116" t="s">
        <v>5147</v>
      </c>
      <c r="BH6" s="116" t="s">
        <v>5147</v>
      </c>
      <c r="BI6" s="116" t="s">
        <v>5356</v>
      </c>
      <c r="BJ6" s="116" t="s">
        <v>5356</v>
      </c>
      <c r="BK6" s="116">
        <v>0</v>
      </c>
      <c r="BL6" s="120">
        <v>0</v>
      </c>
      <c r="BM6" s="116">
        <v>0</v>
      </c>
      <c r="BN6" s="120">
        <v>0</v>
      </c>
      <c r="BO6" s="116">
        <v>0</v>
      </c>
      <c r="BP6" s="120">
        <v>0</v>
      </c>
      <c r="BQ6" s="116">
        <v>16</v>
      </c>
      <c r="BR6" s="120">
        <v>100</v>
      </c>
      <c r="BS6" s="116">
        <v>16</v>
      </c>
      <c r="BT6" s="2"/>
      <c r="BU6" s="3"/>
      <c r="BV6" s="3"/>
      <c r="BW6" s="3"/>
      <c r="BX6" s="3"/>
    </row>
    <row r="7" spans="1:76" ht="15">
      <c r="A7" s="64" t="s">
        <v>439</v>
      </c>
      <c r="B7" s="65"/>
      <c r="C7" s="65" t="s">
        <v>64</v>
      </c>
      <c r="D7" s="66">
        <v>162.14325628595944</v>
      </c>
      <c r="E7" s="68"/>
      <c r="F7" s="100" t="s">
        <v>3588</v>
      </c>
      <c r="G7" s="65"/>
      <c r="H7" s="69" t="s">
        <v>439</v>
      </c>
      <c r="I7" s="70"/>
      <c r="J7" s="70"/>
      <c r="K7" s="69" t="s">
        <v>4139</v>
      </c>
      <c r="L7" s="73">
        <v>1</v>
      </c>
      <c r="M7" s="74">
        <v>6873.90625</v>
      </c>
      <c r="N7" s="74">
        <v>1908.6326904296875</v>
      </c>
      <c r="O7" s="75"/>
      <c r="P7" s="76"/>
      <c r="Q7" s="76"/>
      <c r="R7" s="86"/>
      <c r="S7" s="48">
        <v>1</v>
      </c>
      <c r="T7" s="48">
        <v>0</v>
      </c>
      <c r="U7" s="49">
        <v>0</v>
      </c>
      <c r="V7" s="49">
        <v>1</v>
      </c>
      <c r="W7" s="49">
        <v>0</v>
      </c>
      <c r="X7" s="49">
        <v>0.999999</v>
      </c>
      <c r="Y7" s="49">
        <v>0</v>
      </c>
      <c r="Z7" s="49">
        <v>0</v>
      </c>
      <c r="AA7" s="71">
        <v>7</v>
      </c>
      <c r="AB7" s="71"/>
      <c r="AC7" s="72"/>
      <c r="AD7" s="78" t="s">
        <v>2106</v>
      </c>
      <c r="AE7" s="78">
        <v>549</v>
      </c>
      <c r="AF7" s="78">
        <v>157</v>
      </c>
      <c r="AG7" s="78">
        <v>1653</v>
      </c>
      <c r="AH7" s="78">
        <v>7209</v>
      </c>
      <c r="AI7" s="78"/>
      <c r="AJ7" s="78" t="s">
        <v>2474</v>
      </c>
      <c r="AK7" s="78" t="s">
        <v>2830</v>
      </c>
      <c r="AL7" s="78"/>
      <c r="AM7" s="78"/>
      <c r="AN7" s="80">
        <v>40841.313576388886</v>
      </c>
      <c r="AO7" s="83" t="s">
        <v>3250</v>
      </c>
      <c r="AP7" s="78" t="b">
        <v>0</v>
      </c>
      <c r="AQ7" s="78" t="b">
        <v>0</v>
      </c>
      <c r="AR7" s="78" t="b">
        <v>1</v>
      </c>
      <c r="AS7" s="78" t="s">
        <v>2020</v>
      </c>
      <c r="AT7" s="78">
        <v>2</v>
      </c>
      <c r="AU7" s="83" t="s">
        <v>3561</v>
      </c>
      <c r="AV7" s="78" t="b">
        <v>0</v>
      </c>
      <c r="AW7" s="78" t="s">
        <v>3755</v>
      </c>
      <c r="AX7" s="83" t="s">
        <v>3760</v>
      </c>
      <c r="AY7" s="78" t="s">
        <v>65</v>
      </c>
      <c r="AZ7" s="78" t="str">
        <f>REPLACE(INDEX(GroupVertices[Group],MATCH(Vertices[[#This Row],[Vertex]],GroupVertices[Vertex],0)),1,1,"")</f>
        <v>87</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163.20171037330303</v>
      </c>
      <c r="E8" s="68"/>
      <c r="F8" s="100" t="s">
        <v>1030</v>
      </c>
      <c r="G8" s="65"/>
      <c r="H8" s="69" t="s">
        <v>215</v>
      </c>
      <c r="I8" s="70"/>
      <c r="J8" s="70"/>
      <c r="K8" s="69" t="s">
        <v>4140</v>
      </c>
      <c r="L8" s="73">
        <v>1</v>
      </c>
      <c r="M8" s="74">
        <v>1362.22021484375</v>
      </c>
      <c r="N8" s="74">
        <v>5448.27880859375</v>
      </c>
      <c r="O8" s="75"/>
      <c r="P8" s="76"/>
      <c r="Q8" s="76"/>
      <c r="R8" s="86"/>
      <c r="S8" s="48">
        <v>1</v>
      </c>
      <c r="T8" s="48">
        <v>1</v>
      </c>
      <c r="U8" s="49">
        <v>0</v>
      </c>
      <c r="V8" s="49">
        <v>0</v>
      </c>
      <c r="W8" s="49">
        <v>0</v>
      </c>
      <c r="X8" s="49">
        <v>0.999999</v>
      </c>
      <c r="Y8" s="49">
        <v>0</v>
      </c>
      <c r="Z8" s="49" t="s">
        <v>4655</v>
      </c>
      <c r="AA8" s="71">
        <v>8</v>
      </c>
      <c r="AB8" s="71"/>
      <c r="AC8" s="72"/>
      <c r="AD8" s="78" t="s">
        <v>2107</v>
      </c>
      <c r="AE8" s="78">
        <v>468</v>
      </c>
      <c r="AF8" s="78">
        <v>1317</v>
      </c>
      <c r="AG8" s="78">
        <v>104539</v>
      </c>
      <c r="AH8" s="78">
        <v>1458</v>
      </c>
      <c r="AI8" s="78"/>
      <c r="AJ8" s="78" t="s">
        <v>2475</v>
      </c>
      <c r="AK8" s="78" t="s">
        <v>2831</v>
      </c>
      <c r="AL8" s="83" t="s">
        <v>3044</v>
      </c>
      <c r="AM8" s="78"/>
      <c r="AN8" s="80">
        <v>40582.877916666665</v>
      </c>
      <c r="AO8" s="83" t="s">
        <v>3251</v>
      </c>
      <c r="AP8" s="78" t="b">
        <v>1</v>
      </c>
      <c r="AQ8" s="78" t="b">
        <v>0</v>
      </c>
      <c r="AR8" s="78" t="b">
        <v>0</v>
      </c>
      <c r="AS8" s="78"/>
      <c r="AT8" s="78">
        <v>8</v>
      </c>
      <c r="AU8" s="83" t="s">
        <v>3561</v>
      </c>
      <c r="AV8" s="78" t="b">
        <v>0</v>
      </c>
      <c r="AW8" s="78" t="s">
        <v>3755</v>
      </c>
      <c r="AX8" s="83" t="s">
        <v>3761</v>
      </c>
      <c r="AY8" s="78" t="s">
        <v>66</v>
      </c>
      <c r="AZ8" s="78" t="str">
        <f>REPLACE(INDEX(GroupVertices[Group],MATCH(Vertices[[#This Row],[Vertex]],GroupVertices[Vertex],0)),1,1,"")</f>
        <v>1</v>
      </c>
      <c r="BA8" s="48"/>
      <c r="BB8" s="48"/>
      <c r="BC8" s="48"/>
      <c r="BD8" s="48"/>
      <c r="BE8" s="48"/>
      <c r="BF8" s="48"/>
      <c r="BG8" s="116" t="s">
        <v>5148</v>
      </c>
      <c r="BH8" s="116" t="s">
        <v>5148</v>
      </c>
      <c r="BI8" s="116" t="s">
        <v>5357</v>
      </c>
      <c r="BJ8" s="116" t="s">
        <v>5357</v>
      </c>
      <c r="BK8" s="116">
        <v>1</v>
      </c>
      <c r="BL8" s="120">
        <v>4</v>
      </c>
      <c r="BM8" s="116">
        <v>0</v>
      </c>
      <c r="BN8" s="120">
        <v>0</v>
      </c>
      <c r="BO8" s="116">
        <v>0</v>
      </c>
      <c r="BP8" s="120">
        <v>0</v>
      </c>
      <c r="BQ8" s="116">
        <v>24</v>
      </c>
      <c r="BR8" s="120">
        <v>96</v>
      </c>
      <c r="BS8" s="116">
        <v>25</v>
      </c>
      <c r="BT8" s="2"/>
      <c r="BU8" s="3"/>
      <c r="BV8" s="3"/>
      <c r="BW8" s="3"/>
      <c r="BX8" s="3"/>
    </row>
    <row r="9" spans="1:76" ht="15">
      <c r="A9" s="64" t="s">
        <v>216</v>
      </c>
      <c r="B9" s="65"/>
      <c r="C9" s="65" t="s">
        <v>64</v>
      </c>
      <c r="D9" s="66">
        <v>163.27196982565255</v>
      </c>
      <c r="E9" s="68"/>
      <c r="F9" s="100" t="s">
        <v>1031</v>
      </c>
      <c r="G9" s="65"/>
      <c r="H9" s="69" t="s">
        <v>216</v>
      </c>
      <c r="I9" s="70"/>
      <c r="J9" s="70"/>
      <c r="K9" s="69" t="s">
        <v>4141</v>
      </c>
      <c r="L9" s="73">
        <v>1</v>
      </c>
      <c r="M9" s="74">
        <v>1028.7037353515625</v>
      </c>
      <c r="N9" s="74">
        <v>5448.27880859375</v>
      </c>
      <c r="O9" s="75"/>
      <c r="P9" s="76"/>
      <c r="Q9" s="76"/>
      <c r="R9" s="86"/>
      <c r="S9" s="48">
        <v>1</v>
      </c>
      <c r="T9" s="48">
        <v>1</v>
      </c>
      <c r="U9" s="49">
        <v>0</v>
      </c>
      <c r="V9" s="49">
        <v>0</v>
      </c>
      <c r="W9" s="49">
        <v>0</v>
      </c>
      <c r="X9" s="49">
        <v>0.999999</v>
      </c>
      <c r="Y9" s="49">
        <v>0</v>
      </c>
      <c r="Z9" s="49" t="s">
        <v>4655</v>
      </c>
      <c r="AA9" s="71">
        <v>9</v>
      </c>
      <c r="AB9" s="71"/>
      <c r="AC9" s="72"/>
      <c r="AD9" s="78" t="s">
        <v>2108</v>
      </c>
      <c r="AE9" s="78">
        <v>961</v>
      </c>
      <c r="AF9" s="78">
        <v>1394</v>
      </c>
      <c r="AG9" s="78">
        <v>43487</v>
      </c>
      <c r="AH9" s="78">
        <v>77190</v>
      </c>
      <c r="AI9" s="78"/>
      <c r="AJ9" s="78" t="s">
        <v>2476</v>
      </c>
      <c r="AK9" s="78" t="s">
        <v>2832</v>
      </c>
      <c r="AL9" s="78"/>
      <c r="AM9" s="78"/>
      <c r="AN9" s="80">
        <v>43373.76908564815</v>
      </c>
      <c r="AO9" s="83" t="s">
        <v>3252</v>
      </c>
      <c r="AP9" s="78" t="b">
        <v>1</v>
      </c>
      <c r="AQ9" s="78" t="b">
        <v>0</v>
      </c>
      <c r="AR9" s="78" t="b">
        <v>1</v>
      </c>
      <c r="AS9" s="78"/>
      <c r="AT9" s="78">
        <v>1</v>
      </c>
      <c r="AU9" s="78"/>
      <c r="AV9" s="78" t="b">
        <v>0</v>
      </c>
      <c r="AW9" s="78" t="s">
        <v>3755</v>
      </c>
      <c r="AX9" s="83" t="s">
        <v>3762</v>
      </c>
      <c r="AY9" s="78" t="s">
        <v>66</v>
      </c>
      <c r="AZ9" s="78" t="str">
        <f>REPLACE(INDEX(GroupVertices[Group],MATCH(Vertices[[#This Row],[Vertex]],GroupVertices[Vertex],0)),1,1,"")</f>
        <v>1</v>
      </c>
      <c r="BA9" s="48" t="s">
        <v>858</v>
      </c>
      <c r="BB9" s="48" t="s">
        <v>858</v>
      </c>
      <c r="BC9" s="48" t="s">
        <v>919</v>
      </c>
      <c r="BD9" s="48" t="s">
        <v>919</v>
      </c>
      <c r="BE9" s="48"/>
      <c r="BF9" s="48"/>
      <c r="BG9" s="116" t="s">
        <v>5149</v>
      </c>
      <c r="BH9" s="116" t="s">
        <v>5149</v>
      </c>
      <c r="BI9" s="116" t="s">
        <v>5358</v>
      </c>
      <c r="BJ9" s="116" t="s">
        <v>5358</v>
      </c>
      <c r="BK9" s="116">
        <v>0</v>
      </c>
      <c r="BL9" s="120">
        <v>0</v>
      </c>
      <c r="BM9" s="116">
        <v>0</v>
      </c>
      <c r="BN9" s="120">
        <v>0</v>
      </c>
      <c r="BO9" s="116">
        <v>0</v>
      </c>
      <c r="BP9" s="120">
        <v>0</v>
      </c>
      <c r="BQ9" s="116">
        <v>16</v>
      </c>
      <c r="BR9" s="120">
        <v>100</v>
      </c>
      <c r="BS9" s="116">
        <v>16</v>
      </c>
      <c r="BT9" s="2"/>
      <c r="BU9" s="3"/>
      <c r="BV9" s="3"/>
      <c r="BW9" s="3"/>
      <c r="BX9" s="3"/>
    </row>
    <row r="10" spans="1:76" ht="15">
      <c r="A10" s="64" t="s">
        <v>217</v>
      </c>
      <c r="B10" s="65"/>
      <c r="C10" s="65" t="s">
        <v>64</v>
      </c>
      <c r="D10" s="66">
        <v>163.14787520851573</v>
      </c>
      <c r="E10" s="68"/>
      <c r="F10" s="100" t="s">
        <v>1032</v>
      </c>
      <c r="G10" s="65"/>
      <c r="H10" s="69" t="s">
        <v>217</v>
      </c>
      <c r="I10" s="70"/>
      <c r="J10" s="70"/>
      <c r="K10" s="69" t="s">
        <v>4142</v>
      </c>
      <c r="L10" s="73">
        <v>1</v>
      </c>
      <c r="M10" s="74">
        <v>2029.25341796875</v>
      </c>
      <c r="N10" s="74">
        <v>5448.27880859375</v>
      </c>
      <c r="O10" s="75"/>
      <c r="P10" s="76"/>
      <c r="Q10" s="76"/>
      <c r="R10" s="86"/>
      <c r="S10" s="48">
        <v>1</v>
      </c>
      <c r="T10" s="48">
        <v>1</v>
      </c>
      <c r="U10" s="49">
        <v>0</v>
      </c>
      <c r="V10" s="49">
        <v>0</v>
      </c>
      <c r="W10" s="49">
        <v>0</v>
      </c>
      <c r="X10" s="49">
        <v>0.999999</v>
      </c>
      <c r="Y10" s="49">
        <v>0</v>
      </c>
      <c r="Z10" s="49" t="s">
        <v>4655</v>
      </c>
      <c r="AA10" s="71">
        <v>10</v>
      </c>
      <c r="AB10" s="71"/>
      <c r="AC10" s="72"/>
      <c r="AD10" s="78" t="s">
        <v>2109</v>
      </c>
      <c r="AE10" s="78">
        <v>1656</v>
      </c>
      <c r="AF10" s="78">
        <v>1258</v>
      </c>
      <c r="AG10" s="78">
        <v>3797</v>
      </c>
      <c r="AH10" s="78">
        <v>2</v>
      </c>
      <c r="AI10" s="78"/>
      <c r="AJ10" s="78" t="s">
        <v>2477</v>
      </c>
      <c r="AK10" s="78" t="s">
        <v>2833</v>
      </c>
      <c r="AL10" s="83" t="s">
        <v>3045</v>
      </c>
      <c r="AM10" s="78"/>
      <c r="AN10" s="80">
        <v>39938.73553240741</v>
      </c>
      <c r="AO10" s="78"/>
      <c r="AP10" s="78" t="b">
        <v>0</v>
      </c>
      <c r="AQ10" s="78" t="b">
        <v>0</v>
      </c>
      <c r="AR10" s="78" t="b">
        <v>1</v>
      </c>
      <c r="AS10" s="78"/>
      <c r="AT10" s="78">
        <v>12</v>
      </c>
      <c r="AU10" s="83" t="s">
        <v>3564</v>
      </c>
      <c r="AV10" s="78" t="b">
        <v>0</v>
      </c>
      <c r="AW10" s="78" t="s">
        <v>3755</v>
      </c>
      <c r="AX10" s="83" t="s">
        <v>3763</v>
      </c>
      <c r="AY10" s="78" t="s">
        <v>66</v>
      </c>
      <c r="AZ10" s="78" t="str">
        <f>REPLACE(INDEX(GroupVertices[Group],MATCH(Vertices[[#This Row],[Vertex]],GroupVertices[Vertex],0)),1,1,"")</f>
        <v>1</v>
      </c>
      <c r="BA10" s="48" t="s">
        <v>859</v>
      </c>
      <c r="BB10" s="48" t="s">
        <v>859</v>
      </c>
      <c r="BC10" s="48" t="s">
        <v>920</v>
      </c>
      <c r="BD10" s="48" t="s">
        <v>920</v>
      </c>
      <c r="BE10" s="48" t="s">
        <v>946</v>
      </c>
      <c r="BF10" s="48" t="s">
        <v>946</v>
      </c>
      <c r="BG10" s="116" t="s">
        <v>5150</v>
      </c>
      <c r="BH10" s="116" t="s">
        <v>5150</v>
      </c>
      <c r="BI10" s="116" t="s">
        <v>5359</v>
      </c>
      <c r="BJ10" s="116" t="s">
        <v>5359</v>
      </c>
      <c r="BK10" s="116">
        <v>1</v>
      </c>
      <c r="BL10" s="120">
        <v>20</v>
      </c>
      <c r="BM10" s="116">
        <v>1</v>
      </c>
      <c r="BN10" s="120">
        <v>20</v>
      </c>
      <c r="BO10" s="116">
        <v>0</v>
      </c>
      <c r="BP10" s="120">
        <v>0</v>
      </c>
      <c r="BQ10" s="116">
        <v>3</v>
      </c>
      <c r="BR10" s="120">
        <v>60</v>
      </c>
      <c r="BS10" s="116">
        <v>5</v>
      </c>
      <c r="BT10" s="2"/>
      <c r="BU10" s="3"/>
      <c r="BV10" s="3"/>
      <c r="BW10" s="3"/>
      <c r="BX10" s="3"/>
    </row>
    <row r="11" spans="1:76" ht="15">
      <c r="A11" s="64" t="s">
        <v>218</v>
      </c>
      <c r="B11" s="65"/>
      <c r="C11" s="65" t="s">
        <v>64</v>
      </c>
      <c r="D11" s="66">
        <v>165.11240249304223</v>
      </c>
      <c r="E11" s="68"/>
      <c r="F11" s="100" t="s">
        <v>1033</v>
      </c>
      <c r="G11" s="65"/>
      <c r="H11" s="69" t="s">
        <v>218</v>
      </c>
      <c r="I11" s="70"/>
      <c r="J11" s="70"/>
      <c r="K11" s="69" t="s">
        <v>4143</v>
      </c>
      <c r="L11" s="73">
        <v>1</v>
      </c>
      <c r="M11" s="74">
        <v>6873.90625</v>
      </c>
      <c r="N11" s="74">
        <v>864.619384765625</v>
      </c>
      <c r="O11" s="75"/>
      <c r="P11" s="76"/>
      <c r="Q11" s="76"/>
      <c r="R11" s="86"/>
      <c r="S11" s="48">
        <v>0</v>
      </c>
      <c r="T11" s="48">
        <v>1</v>
      </c>
      <c r="U11" s="49">
        <v>0</v>
      </c>
      <c r="V11" s="49">
        <v>1</v>
      </c>
      <c r="W11" s="49">
        <v>0</v>
      </c>
      <c r="X11" s="49">
        <v>0.701753</v>
      </c>
      <c r="Y11" s="49">
        <v>0</v>
      </c>
      <c r="Z11" s="49">
        <v>0</v>
      </c>
      <c r="AA11" s="71">
        <v>11</v>
      </c>
      <c r="AB11" s="71"/>
      <c r="AC11" s="72"/>
      <c r="AD11" s="78" t="s">
        <v>2110</v>
      </c>
      <c r="AE11" s="78">
        <v>3972</v>
      </c>
      <c r="AF11" s="78">
        <v>3411</v>
      </c>
      <c r="AG11" s="78">
        <v>48828</v>
      </c>
      <c r="AH11" s="78">
        <v>18496</v>
      </c>
      <c r="AI11" s="78"/>
      <c r="AJ11" s="78" t="s">
        <v>2478</v>
      </c>
      <c r="AK11" s="78" t="s">
        <v>2834</v>
      </c>
      <c r="AL11" s="83" t="s">
        <v>3046</v>
      </c>
      <c r="AM11" s="78"/>
      <c r="AN11" s="80">
        <v>40313.15106481482</v>
      </c>
      <c r="AO11" s="83" t="s">
        <v>3253</v>
      </c>
      <c r="AP11" s="78" t="b">
        <v>0</v>
      </c>
      <c r="AQ11" s="78" t="b">
        <v>0</v>
      </c>
      <c r="AR11" s="78" t="b">
        <v>1</v>
      </c>
      <c r="AS11" s="78"/>
      <c r="AT11" s="78">
        <v>126</v>
      </c>
      <c r="AU11" s="83" t="s">
        <v>3565</v>
      </c>
      <c r="AV11" s="78" t="b">
        <v>0</v>
      </c>
      <c r="AW11" s="78" t="s">
        <v>3755</v>
      </c>
      <c r="AX11" s="83" t="s">
        <v>3764</v>
      </c>
      <c r="AY11" s="78" t="s">
        <v>66</v>
      </c>
      <c r="AZ11" s="78" t="str">
        <f>REPLACE(INDEX(GroupVertices[Group],MATCH(Vertices[[#This Row],[Vertex]],GroupVertices[Vertex],0)),1,1,"")</f>
        <v>86</v>
      </c>
      <c r="BA11" s="48"/>
      <c r="BB11" s="48"/>
      <c r="BC11" s="48"/>
      <c r="BD11" s="48"/>
      <c r="BE11" s="48"/>
      <c r="BF11" s="48"/>
      <c r="BG11" s="116" t="s">
        <v>5151</v>
      </c>
      <c r="BH11" s="116" t="s">
        <v>5151</v>
      </c>
      <c r="BI11" s="116" t="s">
        <v>5360</v>
      </c>
      <c r="BJ11" s="116" t="s">
        <v>5360</v>
      </c>
      <c r="BK11" s="116">
        <v>0</v>
      </c>
      <c r="BL11" s="120">
        <v>0</v>
      </c>
      <c r="BM11" s="116">
        <v>0</v>
      </c>
      <c r="BN11" s="120">
        <v>0</v>
      </c>
      <c r="BO11" s="116">
        <v>0</v>
      </c>
      <c r="BP11" s="120">
        <v>0</v>
      </c>
      <c r="BQ11" s="116">
        <v>7</v>
      </c>
      <c r="BR11" s="120">
        <v>100</v>
      </c>
      <c r="BS11" s="116">
        <v>7</v>
      </c>
      <c r="BT11" s="2"/>
      <c r="BU11" s="3"/>
      <c r="BV11" s="3"/>
      <c r="BW11" s="3"/>
      <c r="BX11" s="3"/>
    </row>
    <row r="12" spans="1:76" ht="15">
      <c r="A12" s="64" t="s">
        <v>431</v>
      </c>
      <c r="B12" s="65"/>
      <c r="C12" s="65" t="s">
        <v>64</v>
      </c>
      <c r="D12" s="66">
        <v>162.28833749275913</v>
      </c>
      <c r="E12" s="68"/>
      <c r="F12" s="100" t="s">
        <v>1228</v>
      </c>
      <c r="G12" s="65"/>
      <c r="H12" s="69" t="s">
        <v>431</v>
      </c>
      <c r="I12" s="70"/>
      <c r="J12" s="70"/>
      <c r="K12" s="69" t="s">
        <v>4144</v>
      </c>
      <c r="L12" s="73">
        <v>1</v>
      </c>
      <c r="M12" s="74">
        <v>6873.90625</v>
      </c>
      <c r="N12" s="74">
        <v>523.47705078125</v>
      </c>
      <c r="O12" s="75"/>
      <c r="P12" s="76"/>
      <c r="Q12" s="76"/>
      <c r="R12" s="86"/>
      <c r="S12" s="48">
        <v>2</v>
      </c>
      <c r="T12" s="48">
        <v>1</v>
      </c>
      <c r="U12" s="49">
        <v>0</v>
      </c>
      <c r="V12" s="49">
        <v>1</v>
      </c>
      <c r="W12" s="49">
        <v>0</v>
      </c>
      <c r="X12" s="49">
        <v>1.298244</v>
      </c>
      <c r="Y12" s="49">
        <v>0</v>
      </c>
      <c r="Z12" s="49">
        <v>0</v>
      </c>
      <c r="AA12" s="71">
        <v>12</v>
      </c>
      <c r="AB12" s="71"/>
      <c r="AC12" s="72"/>
      <c r="AD12" s="78" t="s">
        <v>2111</v>
      </c>
      <c r="AE12" s="78">
        <v>397</v>
      </c>
      <c r="AF12" s="78">
        <v>316</v>
      </c>
      <c r="AG12" s="78">
        <v>34761</v>
      </c>
      <c r="AH12" s="78">
        <v>411</v>
      </c>
      <c r="AI12" s="78"/>
      <c r="AJ12" s="78" t="s">
        <v>2479</v>
      </c>
      <c r="AK12" s="78" t="s">
        <v>2835</v>
      </c>
      <c r="AL12" s="83" t="s">
        <v>3047</v>
      </c>
      <c r="AM12" s="78"/>
      <c r="AN12" s="80">
        <v>42355.15950231482</v>
      </c>
      <c r="AO12" s="83" t="s">
        <v>3254</v>
      </c>
      <c r="AP12" s="78" t="b">
        <v>1</v>
      </c>
      <c r="AQ12" s="78" t="b">
        <v>0</v>
      </c>
      <c r="AR12" s="78" t="b">
        <v>0</v>
      </c>
      <c r="AS12" s="78"/>
      <c r="AT12" s="78">
        <v>4</v>
      </c>
      <c r="AU12" s="78"/>
      <c r="AV12" s="78" t="b">
        <v>0</v>
      </c>
      <c r="AW12" s="78" t="s">
        <v>3755</v>
      </c>
      <c r="AX12" s="83" t="s">
        <v>3765</v>
      </c>
      <c r="AY12" s="78" t="s">
        <v>66</v>
      </c>
      <c r="AZ12" s="78" t="str">
        <f>REPLACE(INDEX(GroupVertices[Group],MATCH(Vertices[[#This Row],[Vertex]],GroupVertices[Vertex],0)),1,1,"")</f>
        <v>86</v>
      </c>
      <c r="BA12" s="48"/>
      <c r="BB12" s="48"/>
      <c r="BC12" s="48"/>
      <c r="BD12" s="48"/>
      <c r="BE12" s="48"/>
      <c r="BF12" s="48"/>
      <c r="BG12" s="116" t="s">
        <v>5152</v>
      </c>
      <c r="BH12" s="116" t="s">
        <v>5337</v>
      </c>
      <c r="BI12" s="116" t="s">
        <v>5361</v>
      </c>
      <c r="BJ12" s="116" t="s">
        <v>5542</v>
      </c>
      <c r="BK12" s="116">
        <v>0</v>
      </c>
      <c r="BL12" s="120">
        <v>0</v>
      </c>
      <c r="BM12" s="116">
        <v>0</v>
      </c>
      <c r="BN12" s="120">
        <v>0</v>
      </c>
      <c r="BO12" s="116">
        <v>0</v>
      </c>
      <c r="BP12" s="120">
        <v>0</v>
      </c>
      <c r="BQ12" s="116">
        <v>58</v>
      </c>
      <c r="BR12" s="120">
        <v>100</v>
      </c>
      <c r="BS12" s="116">
        <v>58</v>
      </c>
      <c r="BT12" s="2"/>
      <c r="BU12" s="3"/>
      <c r="BV12" s="3"/>
      <c r="BW12" s="3"/>
      <c r="BX12" s="3"/>
    </row>
    <row r="13" spans="1:76" ht="15">
      <c r="A13" s="64" t="s">
        <v>219</v>
      </c>
      <c r="B13" s="65"/>
      <c r="C13" s="65" t="s">
        <v>64</v>
      </c>
      <c r="D13" s="66">
        <v>169.94844271969825</v>
      </c>
      <c r="E13" s="68"/>
      <c r="F13" s="100" t="s">
        <v>1034</v>
      </c>
      <c r="G13" s="65"/>
      <c r="H13" s="69" t="s">
        <v>219</v>
      </c>
      <c r="I13" s="70"/>
      <c r="J13" s="70"/>
      <c r="K13" s="69" t="s">
        <v>4145</v>
      </c>
      <c r="L13" s="73">
        <v>1</v>
      </c>
      <c r="M13" s="74">
        <v>5944.5615234375</v>
      </c>
      <c r="N13" s="74">
        <v>9516.2109375</v>
      </c>
      <c r="O13" s="75"/>
      <c r="P13" s="76"/>
      <c r="Q13" s="76"/>
      <c r="R13" s="86"/>
      <c r="S13" s="48">
        <v>0</v>
      </c>
      <c r="T13" s="48">
        <v>1</v>
      </c>
      <c r="U13" s="49">
        <v>0</v>
      </c>
      <c r="V13" s="49">
        <v>0.142857</v>
      </c>
      <c r="W13" s="49">
        <v>0</v>
      </c>
      <c r="X13" s="49">
        <v>0.595237</v>
      </c>
      <c r="Y13" s="49">
        <v>0</v>
      </c>
      <c r="Z13" s="49">
        <v>0</v>
      </c>
      <c r="AA13" s="71">
        <v>13</v>
      </c>
      <c r="AB13" s="71"/>
      <c r="AC13" s="72"/>
      <c r="AD13" s="78" t="s">
        <v>2112</v>
      </c>
      <c r="AE13" s="78">
        <v>7129</v>
      </c>
      <c r="AF13" s="78">
        <v>8711</v>
      </c>
      <c r="AG13" s="78">
        <v>139056</v>
      </c>
      <c r="AH13" s="78">
        <v>153469</v>
      </c>
      <c r="AI13" s="78"/>
      <c r="AJ13" s="78" t="s">
        <v>2480</v>
      </c>
      <c r="AK13" s="78" t="s">
        <v>2836</v>
      </c>
      <c r="AL13" s="83" t="s">
        <v>3048</v>
      </c>
      <c r="AM13" s="78"/>
      <c r="AN13" s="80">
        <v>39536.20657407407</v>
      </c>
      <c r="AO13" s="83" t="s">
        <v>3255</v>
      </c>
      <c r="AP13" s="78" t="b">
        <v>0</v>
      </c>
      <c r="AQ13" s="78" t="b">
        <v>0</v>
      </c>
      <c r="AR13" s="78" t="b">
        <v>1</v>
      </c>
      <c r="AS13" s="78"/>
      <c r="AT13" s="78">
        <v>79</v>
      </c>
      <c r="AU13" s="83" t="s">
        <v>3566</v>
      </c>
      <c r="AV13" s="78" t="b">
        <v>0</v>
      </c>
      <c r="AW13" s="78" t="s">
        <v>3755</v>
      </c>
      <c r="AX13" s="83" t="s">
        <v>3766</v>
      </c>
      <c r="AY13" s="78" t="s">
        <v>66</v>
      </c>
      <c r="AZ13" s="78" t="str">
        <f>REPLACE(INDEX(GroupVertices[Group],MATCH(Vertices[[#This Row],[Vertex]],GroupVertices[Vertex],0)),1,1,"")</f>
        <v>16</v>
      </c>
      <c r="BA13" s="48"/>
      <c r="BB13" s="48"/>
      <c r="BC13" s="48"/>
      <c r="BD13" s="48"/>
      <c r="BE13" s="48"/>
      <c r="BF13" s="48"/>
      <c r="BG13" s="116" t="s">
        <v>5153</v>
      </c>
      <c r="BH13" s="116" t="s">
        <v>5153</v>
      </c>
      <c r="BI13" s="116" t="s">
        <v>5362</v>
      </c>
      <c r="BJ13" s="116" t="s">
        <v>5362</v>
      </c>
      <c r="BK13" s="116">
        <v>0</v>
      </c>
      <c r="BL13" s="120">
        <v>0</v>
      </c>
      <c r="BM13" s="116">
        <v>0</v>
      </c>
      <c r="BN13" s="120">
        <v>0</v>
      </c>
      <c r="BO13" s="116">
        <v>0</v>
      </c>
      <c r="BP13" s="120">
        <v>0</v>
      </c>
      <c r="BQ13" s="116">
        <v>12</v>
      </c>
      <c r="BR13" s="120">
        <v>100</v>
      </c>
      <c r="BS13" s="116">
        <v>12</v>
      </c>
      <c r="BT13" s="2"/>
      <c r="BU13" s="3"/>
      <c r="BV13" s="3"/>
      <c r="BW13" s="3"/>
      <c r="BX13" s="3"/>
    </row>
    <row r="14" spans="1:76" ht="15">
      <c r="A14" s="64" t="s">
        <v>226</v>
      </c>
      <c r="B14" s="65"/>
      <c r="C14" s="65" t="s">
        <v>64</v>
      </c>
      <c r="D14" s="66">
        <v>174.56093014342397</v>
      </c>
      <c r="E14" s="68"/>
      <c r="F14" s="100" t="s">
        <v>1041</v>
      </c>
      <c r="G14" s="65"/>
      <c r="H14" s="69" t="s">
        <v>226</v>
      </c>
      <c r="I14" s="70"/>
      <c r="J14" s="70"/>
      <c r="K14" s="69" t="s">
        <v>4146</v>
      </c>
      <c r="L14" s="73">
        <v>241.9156626506024</v>
      </c>
      <c r="M14" s="74">
        <v>6135.07421875</v>
      </c>
      <c r="N14" s="74">
        <v>9634.8974609375</v>
      </c>
      <c r="O14" s="75"/>
      <c r="P14" s="76"/>
      <c r="Q14" s="76"/>
      <c r="R14" s="86"/>
      <c r="S14" s="48">
        <v>5</v>
      </c>
      <c r="T14" s="48">
        <v>1</v>
      </c>
      <c r="U14" s="49">
        <v>12</v>
      </c>
      <c r="V14" s="49">
        <v>0.25</v>
      </c>
      <c r="W14" s="49">
        <v>0</v>
      </c>
      <c r="X14" s="49">
        <v>2.619044</v>
      </c>
      <c r="Y14" s="49">
        <v>0</v>
      </c>
      <c r="Z14" s="49">
        <v>0</v>
      </c>
      <c r="AA14" s="71">
        <v>14</v>
      </c>
      <c r="AB14" s="71"/>
      <c r="AC14" s="72"/>
      <c r="AD14" s="78" t="s">
        <v>2113</v>
      </c>
      <c r="AE14" s="78">
        <v>11443</v>
      </c>
      <c r="AF14" s="78">
        <v>13766</v>
      </c>
      <c r="AG14" s="78">
        <v>248423</v>
      </c>
      <c r="AH14" s="78">
        <v>197604</v>
      </c>
      <c r="AI14" s="78"/>
      <c r="AJ14" s="78" t="s">
        <v>2481</v>
      </c>
      <c r="AK14" s="78" t="s">
        <v>2837</v>
      </c>
      <c r="AL14" s="83" t="s">
        <v>3049</v>
      </c>
      <c r="AM14" s="78"/>
      <c r="AN14" s="80">
        <v>42697.764085648145</v>
      </c>
      <c r="AO14" s="83" t="s">
        <v>3256</v>
      </c>
      <c r="AP14" s="78" t="b">
        <v>1</v>
      </c>
      <c r="AQ14" s="78" t="b">
        <v>0</v>
      </c>
      <c r="AR14" s="78" t="b">
        <v>0</v>
      </c>
      <c r="AS14" s="78"/>
      <c r="AT14" s="78">
        <v>83</v>
      </c>
      <c r="AU14" s="78"/>
      <c r="AV14" s="78" t="b">
        <v>0</v>
      </c>
      <c r="AW14" s="78" t="s">
        <v>3755</v>
      </c>
      <c r="AX14" s="83" t="s">
        <v>3767</v>
      </c>
      <c r="AY14" s="78" t="s">
        <v>66</v>
      </c>
      <c r="AZ14" s="78" t="str">
        <f>REPLACE(INDEX(GroupVertices[Group],MATCH(Vertices[[#This Row],[Vertex]],GroupVertices[Vertex],0)),1,1,"")</f>
        <v>16</v>
      </c>
      <c r="BA14" s="48"/>
      <c r="BB14" s="48"/>
      <c r="BC14" s="48"/>
      <c r="BD14" s="48"/>
      <c r="BE14" s="48"/>
      <c r="BF14" s="48"/>
      <c r="BG14" s="116" t="s">
        <v>5154</v>
      </c>
      <c r="BH14" s="116" t="s">
        <v>5154</v>
      </c>
      <c r="BI14" s="116" t="s">
        <v>5363</v>
      </c>
      <c r="BJ14" s="116" t="s">
        <v>5363</v>
      </c>
      <c r="BK14" s="116">
        <v>0</v>
      </c>
      <c r="BL14" s="120">
        <v>0</v>
      </c>
      <c r="BM14" s="116">
        <v>0</v>
      </c>
      <c r="BN14" s="120">
        <v>0</v>
      </c>
      <c r="BO14" s="116">
        <v>0</v>
      </c>
      <c r="BP14" s="120">
        <v>0</v>
      </c>
      <c r="BQ14" s="116">
        <v>10</v>
      </c>
      <c r="BR14" s="120">
        <v>100</v>
      </c>
      <c r="BS14" s="116">
        <v>10</v>
      </c>
      <c r="BT14" s="2"/>
      <c r="BU14" s="3"/>
      <c r="BV14" s="3"/>
      <c r="BW14" s="3"/>
      <c r="BX14" s="3"/>
    </row>
    <row r="15" spans="1:76" ht="15">
      <c r="A15" s="64" t="s">
        <v>220</v>
      </c>
      <c r="B15" s="65"/>
      <c r="C15" s="65" t="s">
        <v>64</v>
      </c>
      <c r="D15" s="66">
        <v>162.91976010348478</v>
      </c>
      <c r="E15" s="68"/>
      <c r="F15" s="100" t="s">
        <v>1035</v>
      </c>
      <c r="G15" s="65"/>
      <c r="H15" s="69" t="s">
        <v>220</v>
      </c>
      <c r="I15" s="70"/>
      <c r="J15" s="70"/>
      <c r="K15" s="69" t="s">
        <v>4147</v>
      </c>
      <c r="L15" s="73">
        <v>1</v>
      </c>
      <c r="M15" s="74">
        <v>5762.90625</v>
      </c>
      <c r="N15" s="74">
        <v>9646.09375</v>
      </c>
      <c r="O15" s="75"/>
      <c r="P15" s="76"/>
      <c r="Q15" s="76"/>
      <c r="R15" s="86"/>
      <c r="S15" s="48">
        <v>0</v>
      </c>
      <c r="T15" s="48">
        <v>1</v>
      </c>
      <c r="U15" s="49">
        <v>0</v>
      </c>
      <c r="V15" s="49">
        <v>0.142857</v>
      </c>
      <c r="W15" s="49">
        <v>0</v>
      </c>
      <c r="X15" s="49">
        <v>0.595237</v>
      </c>
      <c r="Y15" s="49">
        <v>0</v>
      </c>
      <c r="Z15" s="49">
        <v>0</v>
      </c>
      <c r="AA15" s="71">
        <v>15</v>
      </c>
      <c r="AB15" s="71"/>
      <c r="AC15" s="72"/>
      <c r="AD15" s="78" t="s">
        <v>2114</v>
      </c>
      <c r="AE15" s="78">
        <v>1615</v>
      </c>
      <c r="AF15" s="78">
        <v>1008</v>
      </c>
      <c r="AG15" s="78">
        <v>13250</v>
      </c>
      <c r="AH15" s="78">
        <v>13398</v>
      </c>
      <c r="AI15" s="78"/>
      <c r="AJ15" s="78" t="s">
        <v>2482</v>
      </c>
      <c r="AK15" s="78" t="s">
        <v>2838</v>
      </c>
      <c r="AL15" s="83" t="s">
        <v>3050</v>
      </c>
      <c r="AM15" s="78"/>
      <c r="AN15" s="80">
        <v>43729.859189814815</v>
      </c>
      <c r="AO15" s="83" t="s">
        <v>3257</v>
      </c>
      <c r="AP15" s="78" t="b">
        <v>1</v>
      </c>
      <c r="AQ15" s="78" t="b">
        <v>0</v>
      </c>
      <c r="AR15" s="78" t="b">
        <v>0</v>
      </c>
      <c r="AS15" s="78"/>
      <c r="AT15" s="78">
        <v>4</v>
      </c>
      <c r="AU15" s="78"/>
      <c r="AV15" s="78" t="b">
        <v>0</v>
      </c>
      <c r="AW15" s="78" t="s">
        <v>3755</v>
      </c>
      <c r="AX15" s="83" t="s">
        <v>3768</v>
      </c>
      <c r="AY15" s="78" t="s">
        <v>66</v>
      </c>
      <c r="AZ15" s="78" t="str">
        <f>REPLACE(INDEX(GroupVertices[Group],MATCH(Vertices[[#This Row],[Vertex]],GroupVertices[Vertex],0)),1,1,"")</f>
        <v>16</v>
      </c>
      <c r="BA15" s="48"/>
      <c r="BB15" s="48"/>
      <c r="BC15" s="48"/>
      <c r="BD15" s="48"/>
      <c r="BE15" s="48"/>
      <c r="BF15" s="48"/>
      <c r="BG15" s="116" t="s">
        <v>5153</v>
      </c>
      <c r="BH15" s="116" t="s">
        <v>5153</v>
      </c>
      <c r="BI15" s="116" t="s">
        <v>5362</v>
      </c>
      <c r="BJ15" s="116" t="s">
        <v>5362</v>
      </c>
      <c r="BK15" s="116">
        <v>0</v>
      </c>
      <c r="BL15" s="120">
        <v>0</v>
      </c>
      <c r="BM15" s="116">
        <v>0</v>
      </c>
      <c r="BN15" s="120">
        <v>0</v>
      </c>
      <c r="BO15" s="116">
        <v>0</v>
      </c>
      <c r="BP15" s="120">
        <v>0</v>
      </c>
      <c r="BQ15" s="116">
        <v>12</v>
      </c>
      <c r="BR15" s="120">
        <v>100</v>
      </c>
      <c r="BS15" s="116">
        <v>12</v>
      </c>
      <c r="BT15" s="2"/>
      <c r="BU15" s="3"/>
      <c r="BV15" s="3"/>
      <c r="BW15" s="3"/>
      <c r="BX15" s="3"/>
    </row>
    <row r="16" spans="1:76" ht="15">
      <c r="A16" s="64" t="s">
        <v>221</v>
      </c>
      <c r="B16" s="65"/>
      <c r="C16" s="65" t="s">
        <v>64</v>
      </c>
      <c r="D16" s="66">
        <v>162.39783274317398</v>
      </c>
      <c r="E16" s="68"/>
      <c r="F16" s="100" t="s">
        <v>1036</v>
      </c>
      <c r="G16" s="65"/>
      <c r="H16" s="69" t="s">
        <v>221</v>
      </c>
      <c r="I16" s="70"/>
      <c r="J16" s="70"/>
      <c r="K16" s="69" t="s">
        <v>4148</v>
      </c>
      <c r="L16" s="73">
        <v>1</v>
      </c>
      <c r="M16" s="74">
        <v>6873.90625</v>
      </c>
      <c r="N16" s="74">
        <v>2605.621826171875</v>
      </c>
      <c r="O16" s="75"/>
      <c r="P16" s="76"/>
      <c r="Q16" s="76"/>
      <c r="R16" s="86"/>
      <c r="S16" s="48">
        <v>0</v>
      </c>
      <c r="T16" s="48">
        <v>1</v>
      </c>
      <c r="U16" s="49">
        <v>0</v>
      </c>
      <c r="V16" s="49">
        <v>1</v>
      </c>
      <c r="W16" s="49">
        <v>0</v>
      </c>
      <c r="X16" s="49">
        <v>0.999999</v>
      </c>
      <c r="Y16" s="49">
        <v>0</v>
      </c>
      <c r="Z16" s="49">
        <v>0</v>
      </c>
      <c r="AA16" s="71">
        <v>16</v>
      </c>
      <c r="AB16" s="71"/>
      <c r="AC16" s="72"/>
      <c r="AD16" s="78" t="s">
        <v>2115</v>
      </c>
      <c r="AE16" s="78">
        <v>519</v>
      </c>
      <c r="AF16" s="78">
        <v>436</v>
      </c>
      <c r="AG16" s="78">
        <v>38785</v>
      </c>
      <c r="AH16" s="78">
        <v>93087</v>
      </c>
      <c r="AI16" s="78"/>
      <c r="AJ16" s="78" t="s">
        <v>2483</v>
      </c>
      <c r="AK16" s="78"/>
      <c r="AL16" s="78"/>
      <c r="AM16" s="78"/>
      <c r="AN16" s="80">
        <v>42758.03334490741</v>
      </c>
      <c r="AO16" s="83" t="s">
        <v>3258</v>
      </c>
      <c r="AP16" s="78" t="b">
        <v>1</v>
      </c>
      <c r="AQ16" s="78" t="b">
        <v>0</v>
      </c>
      <c r="AR16" s="78" t="b">
        <v>0</v>
      </c>
      <c r="AS16" s="78"/>
      <c r="AT16" s="78">
        <v>2</v>
      </c>
      <c r="AU16" s="78"/>
      <c r="AV16" s="78" t="b">
        <v>0</v>
      </c>
      <c r="AW16" s="78" t="s">
        <v>3755</v>
      </c>
      <c r="AX16" s="83" t="s">
        <v>3769</v>
      </c>
      <c r="AY16" s="78" t="s">
        <v>66</v>
      </c>
      <c r="AZ16" s="78" t="str">
        <f>REPLACE(INDEX(GroupVertices[Group],MATCH(Vertices[[#This Row],[Vertex]],GroupVertices[Vertex],0)),1,1,"")</f>
        <v>85</v>
      </c>
      <c r="BA16" s="48"/>
      <c r="BB16" s="48"/>
      <c r="BC16" s="48"/>
      <c r="BD16" s="48"/>
      <c r="BE16" s="48"/>
      <c r="BF16" s="48"/>
      <c r="BG16" s="116" t="s">
        <v>5155</v>
      </c>
      <c r="BH16" s="116" t="s">
        <v>5155</v>
      </c>
      <c r="BI16" s="116" t="s">
        <v>5364</v>
      </c>
      <c r="BJ16" s="116" t="s">
        <v>5364</v>
      </c>
      <c r="BK16" s="116">
        <v>0</v>
      </c>
      <c r="BL16" s="120">
        <v>0</v>
      </c>
      <c r="BM16" s="116">
        <v>0</v>
      </c>
      <c r="BN16" s="120">
        <v>0</v>
      </c>
      <c r="BO16" s="116">
        <v>0</v>
      </c>
      <c r="BP16" s="120">
        <v>0</v>
      </c>
      <c r="BQ16" s="116">
        <v>35</v>
      </c>
      <c r="BR16" s="120">
        <v>100</v>
      </c>
      <c r="BS16" s="116">
        <v>35</v>
      </c>
      <c r="BT16" s="2"/>
      <c r="BU16" s="3"/>
      <c r="BV16" s="3"/>
      <c r="BW16" s="3"/>
      <c r="BX16" s="3"/>
    </row>
    <row r="17" spans="1:76" ht="15">
      <c r="A17" s="64" t="s">
        <v>440</v>
      </c>
      <c r="B17" s="65"/>
      <c r="C17" s="65" t="s">
        <v>64</v>
      </c>
      <c r="D17" s="66">
        <v>162.46626727468325</v>
      </c>
      <c r="E17" s="68"/>
      <c r="F17" s="100" t="s">
        <v>3589</v>
      </c>
      <c r="G17" s="65"/>
      <c r="H17" s="69" t="s">
        <v>440</v>
      </c>
      <c r="I17" s="70"/>
      <c r="J17" s="70"/>
      <c r="K17" s="69" t="s">
        <v>4149</v>
      </c>
      <c r="L17" s="73">
        <v>1</v>
      </c>
      <c r="M17" s="74">
        <v>6873.90625</v>
      </c>
      <c r="N17" s="74">
        <v>2946.76416015625</v>
      </c>
      <c r="O17" s="75"/>
      <c r="P17" s="76"/>
      <c r="Q17" s="76"/>
      <c r="R17" s="86"/>
      <c r="S17" s="48">
        <v>1</v>
      </c>
      <c r="T17" s="48">
        <v>0</v>
      </c>
      <c r="U17" s="49">
        <v>0</v>
      </c>
      <c r="V17" s="49">
        <v>1</v>
      </c>
      <c r="W17" s="49">
        <v>0</v>
      </c>
      <c r="X17" s="49">
        <v>0.999999</v>
      </c>
      <c r="Y17" s="49">
        <v>0</v>
      </c>
      <c r="Z17" s="49">
        <v>0</v>
      </c>
      <c r="AA17" s="71">
        <v>17</v>
      </c>
      <c r="AB17" s="71"/>
      <c r="AC17" s="72"/>
      <c r="AD17" s="78" t="s">
        <v>2116</v>
      </c>
      <c r="AE17" s="78">
        <v>1034</v>
      </c>
      <c r="AF17" s="78">
        <v>511</v>
      </c>
      <c r="AG17" s="78">
        <v>81731</v>
      </c>
      <c r="AH17" s="78">
        <v>12033</v>
      </c>
      <c r="AI17" s="78"/>
      <c r="AJ17" s="78" t="s">
        <v>2484</v>
      </c>
      <c r="AK17" s="78"/>
      <c r="AL17" s="78"/>
      <c r="AM17" s="78"/>
      <c r="AN17" s="80">
        <v>42311.88626157407</v>
      </c>
      <c r="AO17" s="83" t="s">
        <v>3259</v>
      </c>
      <c r="AP17" s="78" t="b">
        <v>0</v>
      </c>
      <c r="AQ17" s="78" t="b">
        <v>0</v>
      </c>
      <c r="AR17" s="78" t="b">
        <v>0</v>
      </c>
      <c r="AS17" s="78"/>
      <c r="AT17" s="78">
        <v>23</v>
      </c>
      <c r="AU17" s="83" t="s">
        <v>3561</v>
      </c>
      <c r="AV17" s="78" t="b">
        <v>0</v>
      </c>
      <c r="AW17" s="78" t="s">
        <v>3755</v>
      </c>
      <c r="AX17" s="83" t="s">
        <v>3770</v>
      </c>
      <c r="AY17" s="78" t="s">
        <v>65</v>
      </c>
      <c r="AZ17" s="78" t="str">
        <f>REPLACE(INDEX(GroupVertices[Group],MATCH(Vertices[[#This Row],[Vertex]],GroupVertices[Vertex],0)),1,1,"")</f>
        <v>85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162.46170497258262</v>
      </c>
      <c r="E18" s="68"/>
      <c r="F18" s="100" t="s">
        <v>1037</v>
      </c>
      <c r="G18" s="65"/>
      <c r="H18" s="69" t="s">
        <v>222</v>
      </c>
      <c r="I18" s="70"/>
      <c r="J18" s="70"/>
      <c r="K18" s="69" t="s">
        <v>4150</v>
      </c>
      <c r="L18" s="73">
        <v>1</v>
      </c>
      <c r="M18" s="74">
        <v>1028.7037353515625</v>
      </c>
      <c r="N18" s="74">
        <v>4802.4609375</v>
      </c>
      <c r="O18" s="75"/>
      <c r="P18" s="76"/>
      <c r="Q18" s="76"/>
      <c r="R18" s="86"/>
      <c r="S18" s="48">
        <v>1</v>
      </c>
      <c r="T18" s="48">
        <v>1</v>
      </c>
      <c r="U18" s="49">
        <v>0</v>
      </c>
      <c r="V18" s="49">
        <v>0</v>
      </c>
      <c r="W18" s="49">
        <v>0</v>
      </c>
      <c r="X18" s="49">
        <v>0.999999</v>
      </c>
      <c r="Y18" s="49">
        <v>0</v>
      </c>
      <c r="Z18" s="49" t="s">
        <v>4655</v>
      </c>
      <c r="AA18" s="71">
        <v>18</v>
      </c>
      <c r="AB18" s="71"/>
      <c r="AC18" s="72"/>
      <c r="AD18" s="78" t="s">
        <v>2117</v>
      </c>
      <c r="AE18" s="78">
        <v>1514</v>
      </c>
      <c r="AF18" s="78">
        <v>506</v>
      </c>
      <c r="AG18" s="78">
        <v>2655</v>
      </c>
      <c r="AH18" s="78">
        <v>431</v>
      </c>
      <c r="AI18" s="78"/>
      <c r="AJ18" s="78" t="s">
        <v>2485</v>
      </c>
      <c r="AK18" s="78" t="s">
        <v>2835</v>
      </c>
      <c r="AL18" s="83" t="s">
        <v>3051</v>
      </c>
      <c r="AM18" s="78"/>
      <c r="AN18" s="80">
        <v>41325.642696759256</v>
      </c>
      <c r="AO18" s="83" t="s">
        <v>3260</v>
      </c>
      <c r="AP18" s="78" t="b">
        <v>0</v>
      </c>
      <c r="AQ18" s="78" t="b">
        <v>0</v>
      </c>
      <c r="AR18" s="78" t="b">
        <v>1</v>
      </c>
      <c r="AS18" s="78"/>
      <c r="AT18" s="78">
        <v>40</v>
      </c>
      <c r="AU18" s="83" t="s">
        <v>3567</v>
      </c>
      <c r="AV18" s="78" t="b">
        <v>0</v>
      </c>
      <c r="AW18" s="78" t="s">
        <v>3755</v>
      </c>
      <c r="AX18" s="83" t="s">
        <v>3771</v>
      </c>
      <c r="AY18" s="78" t="s">
        <v>66</v>
      </c>
      <c r="AZ18" s="78" t="str">
        <f>REPLACE(INDEX(GroupVertices[Group],MATCH(Vertices[[#This Row],[Vertex]],GroupVertices[Vertex],0)),1,1,"")</f>
        <v>1</v>
      </c>
      <c r="BA18" s="48" t="s">
        <v>860</v>
      </c>
      <c r="BB18" s="48" t="s">
        <v>860</v>
      </c>
      <c r="BC18" s="48" t="s">
        <v>919</v>
      </c>
      <c r="BD18" s="48" t="s">
        <v>919</v>
      </c>
      <c r="BE18" s="48"/>
      <c r="BF18" s="48"/>
      <c r="BG18" s="116" t="s">
        <v>5156</v>
      </c>
      <c r="BH18" s="116" t="s">
        <v>5156</v>
      </c>
      <c r="BI18" s="116" t="s">
        <v>5365</v>
      </c>
      <c r="BJ18" s="116" t="s">
        <v>5365</v>
      </c>
      <c r="BK18" s="116">
        <v>1</v>
      </c>
      <c r="BL18" s="120">
        <v>9.090909090909092</v>
      </c>
      <c r="BM18" s="116">
        <v>1</v>
      </c>
      <c r="BN18" s="120">
        <v>9.090909090909092</v>
      </c>
      <c r="BO18" s="116">
        <v>0</v>
      </c>
      <c r="BP18" s="120">
        <v>0</v>
      </c>
      <c r="BQ18" s="116">
        <v>9</v>
      </c>
      <c r="BR18" s="120">
        <v>81.81818181818181</v>
      </c>
      <c r="BS18" s="116">
        <v>11</v>
      </c>
      <c r="BT18" s="2"/>
      <c r="BU18" s="3"/>
      <c r="BV18" s="3"/>
      <c r="BW18" s="3"/>
      <c r="BX18" s="3"/>
    </row>
    <row r="19" spans="1:76" ht="15">
      <c r="A19" s="64" t="s">
        <v>223</v>
      </c>
      <c r="B19" s="65"/>
      <c r="C19" s="65" t="s">
        <v>64</v>
      </c>
      <c r="D19" s="66">
        <v>162.1724550194034</v>
      </c>
      <c r="E19" s="68"/>
      <c r="F19" s="100" t="s">
        <v>1038</v>
      </c>
      <c r="G19" s="65"/>
      <c r="H19" s="69" t="s">
        <v>223</v>
      </c>
      <c r="I19" s="70"/>
      <c r="J19" s="70"/>
      <c r="K19" s="69" t="s">
        <v>4151</v>
      </c>
      <c r="L19" s="73">
        <v>1</v>
      </c>
      <c r="M19" s="74">
        <v>695.1871337890625</v>
      </c>
      <c r="N19" s="74">
        <v>4802.4609375</v>
      </c>
      <c r="O19" s="75"/>
      <c r="P19" s="76"/>
      <c r="Q19" s="76"/>
      <c r="R19" s="86"/>
      <c r="S19" s="48">
        <v>1</v>
      </c>
      <c r="T19" s="48">
        <v>1</v>
      </c>
      <c r="U19" s="49">
        <v>0</v>
      </c>
      <c r="V19" s="49">
        <v>0</v>
      </c>
      <c r="W19" s="49">
        <v>0</v>
      </c>
      <c r="X19" s="49">
        <v>0.999999</v>
      </c>
      <c r="Y19" s="49">
        <v>0</v>
      </c>
      <c r="Z19" s="49" t="s">
        <v>4655</v>
      </c>
      <c r="AA19" s="71">
        <v>19</v>
      </c>
      <c r="AB19" s="71"/>
      <c r="AC19" s="72"/>
      <c r="AD19" s="78" t="s">
        <v>2118</v>
      </c>
      <c r="AE19" s="78">
        <v>394</v>
      </c>
      <c r="AF19" s="78">
        <v>189</v>
      </c>
      <c r="AG19" s="78">
        <v>18094</v>
      </c>
      <c r="AH19" s="78">
        <v>6741</v>
      </c>
      <c r="AI19" s="78"/>
      <c r="AJ19" s="78" t="s">
        <v>2486</v>
      </c>
      <c r="AK19" s="78" t="s">
        <v>2839</v>
      </c>
      <c r="AL19" s="78"/>
      <c r="AM19" s="78"/>
      <c r="AN19" s="80">
        <v>40008.408472222225</v>
      </c>
      <c r="AO19" s="83" t="s">
        <v>3261</v>
      </c>
      <c r="AP19" s="78" t="b">
        <v>0</v>
      </c>
      <c r="AQ19" s="78" t="b">
        <v>0</v>
      </c>
      <c r="AR19" s="78" t="b">
        <v>1</v>
      </c>
      <c r="AS19" s="78"/>
      <c r="AT19" s="78">
        <v>8</v>
      </c>
      <c r="AU19" s="83" t="s">
        <v>3568</v>
      </c>
      <c r="AV19" s="78" t="b">
        <v>0</v>
      </c>
      <c r="AW19" s="78" t="s">
        <v>3755</v>
      </c>
      <c r="AX19" s="83" t="s">
        <v>3772</v>
      </c>
      <c r="AY19" s="78" t="s">
        <v>66</v>
      </c>
      <c r="AZ19" s="78" t="str">
        <f>REPLACE(INDEX(GroupVertices[Group],MATCH(Vertices[[#This Row],[Vertex]],GroupVertices[Vertex],0)),1,1,"")</f>
        <v>1</v>
      </c>
      <c r="BA19" s="48"/>
      <c r="BB19" s="48"/>
      <c r="BC19" s="48"/>
      <c r="BD19" s="48"/>
      <c r="BE19" s="48"/>
      <c r="BF19" s="48"/>
      <c r="BG19" s="116" t="s">
        <v>5157</v>
      </c>
      <c r="BH19" s="116" t="s">
        <v>5157</v>
      </c>
      <c r="BI19" s="116" t="s">
        <v>5366</v>
      </c>
      <c r="BJ19" s="116" t="s">
        <v>5366</v>
      </c>
      <c r="BK19" s="116">
        <v>0</v>
      </c>
      <c r="BL19" s="120">
        <v>0</v>
      </c>
      <c r="BM19" s="116">
        <v>0</v>
      </c>
      <c r="BN19" s="120">
        <v>0</v>
      </c>
      <c r="BO19" s="116">
        <v>0</v>
      </c>
      <c r="BP19" s="120">
        <v>0</v>
      </c>
      <c r="BQ19" s="116">
        <v>7</v>
      </c>
      <c r="BR19" s="120">
        <v>100</v>
      </c>
      <c r="BS19" s="116">
        <v>7</v>
      </c>
      <c r="BT19" s="2"/>
      <c r="BU19" s="3"/>
      <c r="BV19" s="3"/>
      <c r="BW19" s="3"/>
      <c r="BX19" s="3"/>
    </row>
    <row r="20" spans="1:76" ht="15">
      <c r="A20" s="64" t="s">
        <v>224</v>
      </c>
      <c r="B20" s="65"/>
      <c r="C20" s="65" t="s">
        <v>64</v>
      </c>
      <c r="D20" s="66">
        <v>162.35859694510864</v>
      </c>
      <c r="E20" s="68"/>
      <c r="F20" s="100" t="s">
        <v>1039</v>
      </c>
      <c r="G20" s="65"/>
      <c r="H20" s="69" t="s">
        <v>224</v>
      </c>
      <c r="I20" s="70"/>
      <c r="J20" s="70"/>
      <c r="K20" s="69" t="s">
        <v>4152</v>
      </c>
      <c r="L20" s="73">
        <v>241.9156626506024</v>
      </c>
      <c r="M20" s="74">
        <v>6938.876953125</v>
      </c>
      <c r="N20" s="74">
        <v>9087.326171875</v>
      </c>
      <c r="O20" s="75"/>
      <c r="P20" s="76"/>
      <c r="Q20" s="76"/>
      <c r="R20" s="86"/>
      <c r="S20" s="48">
        <v>0</v>
      </c>
      <c r="T20" s="48">
        <v>4</v>
      </c>
      <c r="U20" s="49">
        <v>12</v>
      </c>
      <c r="V20" s="49">
        <v>0.25</v>
      </c>
      <c r="W20" s="49">
        <v>0</v>
      </c>
      <c r="X20" s="49">
        <v>2.378375</v>
      </c>
      <c r="Y20" s="49">
        <v>0</v>
      </c>
      <c r="Z20" s="49">
        <v>0</v>
      </c>
      <c r="AA20" s="71">
        <v>20</v>
      </c>
      <c r="AB20" s="71"/>
      <c r="AC20" s="72"/>
      <c r="AD20" s="78" t="s">
        <v>2119</v>
      </c>
      <c r="AE20" s="78">
        <v>227</v>
      </c>
      <c r="AF20" s="78">
        <v>393</v>
      </c>
      <c r="AG20" s="78">
        <v>12163</v>
      </c>
      <c r="AH20" s="78">
        <v>12817</v>
      </c>
      <c r="AI20" s="78"/>
      <c r="AJ20" s="78" t="s">
        <v>2487</v>
      </c>
      <c r="AK20" s="78"/>
      <c r="AL20" s="78"/>
      <c r="AM20" s="78"/>
      <c r="AN20" s="80">
        <v>43590.81611111111</v>
      </c>
      <c r="AO20" s="83" t="s">
        <v>3262</v>
      </c>
      <c r="AP20" s="78" t="b">
        <v>0</v>
      </c>
      <c r="AQ20" s="78" t="b">
        <v>0</v>
      </c>
      <c r="AR20" s="78" t="b">
        <v>0</v>
      </c>
      <c r="AS20" s="78"/>
      <c r="AT20" s="78">
        <v>8</v>
      </c>
      <c r="AU20" s="83" t="s">
        <v>3561</v>
      </c>
      <c r="AV20" s="78" t="b">
        <v>0</v>
      </c>
      <c r="AW20" s="78" t="s">
        <v>3755</v>
      </c>
      <c r="AX20" s="83" t="s">
        <v>3773</v>
      </c>
      <c r="AY20" s="78" t="s">
        <v>66</v>
      </c>
      <c r="AZ20" s="78" t="str">
        <f>REPLACE(INDEX(GroupVertices[Group],MATCH(Vertices[[#This Row],[Vertex]],GroupVertices[Vertex],0)),1,1,"")</f>
        <v>17</v>
      </c>
      <c r="BA20" s="48"/>
      <c r="BB20" s="48"/>
      <c r="BC20" s="48"/>
      <c r="BD20" s="48"/>
      <c r="BE20" s="48"/>
      <c r="BF20" s="48"/>
      <c r="BG20" s="116" t="s">
        <v>5158</v>
      </c>
      <c r="BH20" s="116" t="s">
        <v>5158</v>
      </c>
      <c r="BI20" s="116" t="s">
        <v>5367</v>
      </c>
      <c r="BJ20" s="116" t="s">
        <v>5367</v>
      </c>
      <c r="BK20" s="116">
        <v>0</v>
      </c>
      <c r="BL20" s="120">
        <v>0</v>
      </c>
      <c r="BM20" s="116">
        <v>0</v>
      </c>
      <c r="BN20" s="120">
        <v>0</v>
      </c>
      <c r="BO20" s="116">
        <v>0</v>
      </c>
      <c r="BP20" s="120">
        <v>0</v>
      </c>
      <c r="BQ20" s="116">
        <v>26</v>
      </c>
      <c r="BR20" s="120">
        <v>100</v>
      </c>
      <c r="BS20" s="116">
        <v>26</v>
      </c>
      <c r="BT20" s="2"/>
      <c r="BU20" s="3"/>
      <c r="BV20" s="3"/>
      <c r="BW20" s="3"/>
      <c r="BX20" s="3"/>
    </row>
    <row r="21" spans="1:76" ht="15">
      <c r="A21" s="64" t="s">
        <v>441</v>
      </c>
      <c r="B21" s="65"/>
      <c r="C21" s="65" t="s">
        <v>64</v>
      </c>
      <c r="D21" s="66">
        <v>181.8524013606331</v>
      </c>
      <c r="E21" s="68"/>
      <c r="F21" s="100" t="s">
        <v>3590</v>
      </c>
      <c r="G21" s="65"/>
      <c r="H21" s="69" t="s">
        <v>441</v>
      </c>
      <c r="I21" s="70"/>
      <c r="J21" s="70"/>
      <c r="K21" s="69" t="s">
        <v>4153</v>
      </c>
      <c r="L21" s="73">
        <v>1</v>
      </c>
      <c r="M21" s="74">
        <v>6856.0390625</v>
      </c>
      <c r="N21" s="74">
        <v>9646.09375</v>
      </c>
      <c r="O21" s="75"/>
      <c r="P21" s="76"/>
      <c r="Q21" s="76"/>
      <c r="R21" s="86"/>
      <c r="S21" s="48">
        <v>1</v>
      </c>
      <c r="T21" s="48">
        <v>0</v>
      </c>
      <c r="U21" s="49">
        <v>0</v>
      </c>
      <c r="V21" s="49">
        <v>0.142857</v>
      </c>
      <c r="W21" s="49">
        <v>0</v>
      </c>
      <c r="X21" s="49">
        <v>0.655405</v>
      </c>
      <c r="Y21" s="49">
        <v>0</v>
      </c>
      <c r="Z21" s="49">
        <v>0</v>
      </c>
      <c r="AA21" s="71">
        <v>21</v>
      </c>
      <c r="AB21" s="71"/>
      <c r="AC21" s="72"/>
      <c r="AD21" s="78" t="s">
        <v>2120</v>
      </c>
      <c r="AE21" s="78">
        <v>990</v>
      </c>
      <c r="AF21" s="78">
        <v>21757</v>
      </c>
      <c r="AG21" s="78">
        <v>7624</v>
      </c>
      <c r="AH21" s="78">
        <v>7512</v>
      </c>
      <c r="AI21" s="78"/>
      <c r="AJ21" s="78" t="s">
        <v>2488</v>
      </c>
      <c r="AK21" s="78" t="s">
        <v>2840</v>
      </c>
      <c r="AL21" s="83" t="s">
        <v>3052</v>
      </c>
      <c r="AM21" s="78"/>
      <c r="AN21" s="80">
        <v>41701.42322916666</v>
      </c>
      <c r="AO21" s="83" t="s">
        <v>3263</v>
      </c>
      <c r="AP21" s="78" t="b">
        <v>0</v>
      </c>
      <c r="AQ21" s="78" t="b">
        <v>0</v>
      </c>
      <c r="AR21" s="78" t="b">
        <v>1</v>
      </c>
      <c r="AS21" s="78"/>
      <c r="AT21" s="78">
        <v>212</v>
      </c>
      <c r="AU21" s="83" t="s">
        <v>3561</v>
      </c>
      <c r="AV21" s="78" t="b">
        <v>1</v>
      </c>
      <c r="AW21" s="78" t="s">
        <v>3755</v>
      </c>
      <c r="AX21" s="83" t="s">
        <v>3774</v>
      </c>
      <c r="AY21" s="78" t="s">
        <v>65</v>
      </c>
      <c r="AZ21" s="78" t="str">
        <f>REPLACE(INDEX(GroupVertices[Group],MATCH(Vertices[[#This Row],[Vertex]],GroupVertices[Vertex],0)),1,1,"")</f>
        <v>17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442</v>
      </c>
      <c r="B22" s="65"/>
      <c r="C22" s="65" t="s">
        <v>64</v>
      </c>
      <c r="D22" s="66">
        <v>1000</v>
      </c>
      <c r="E22" s="68"/>
      <c r="F22" s="100" t="s">
        <v>3591</v>
      </c>
      <c r="G22" s="65"/>
      <c r="H22" s="69" t="s">
        <v>442</v>
      </c>
      <c r="I22" s="70"/>
      <c r="J22" s="70"/>
      <c r="K22" s="69" t="s">
        <v>4154</v>
      </c>
      <c r="L22" s="73">
        <v>1</v>
      </c>
      <c r="M22" s="74">
        <v>6614.0234375</v>
      </c>
      <c r="N22" s="74">
        <v>8944.83984375</v>
      </c>
      <c r="O22" s="75"/>
      <c r="P22" s="76"/>
      <c r="Q22" s="76"/>
      <c r="R22" s="86"/>
      <c r="S22" s="48">
        <v>1</v>
      </c>
      <c r="T22" s="48">
        <v>0</v>
      </c>
      <c r="U22" s="49">
        <v>0</v>
      </c>
      <c r="V22" s="49">
        <v>0.142857</v>
      </c>
      <c r="W22" s="49">
        <v>0</v>
      </c>
      <c r="X22" s="49">
        <v>0.655405</v>
      </c>
      <c r="Y22" s="49">
        <v>0</v>
      </c>
      <c r="Z22" s="49">
        <v>0</v>
      </c>
      <c r="AA22" s="71">
        <v>22</v>
      </c>
      <c r="AB22" s="71"/>
      <c r="AC22" s="72"/>
      <c r="AD22" s="78" t="s">
        <v>2121</v>
      </c>
      <c r="AE22" s="78">
        <v>4960</v>
      </c>
      <c r="AF22" s="78">
        <v>2048755</v>
      </c>
      <c r="AG22" s="78">
        <v>30089</v>
      </c>
      <c r="AH22" s="78">
        <v>2423</v>
      </c>
      <c r="AI22" s="78"/>
      <c r="AJ22" s="78" t="s">
        <v>2489</v>
      </c>
      <c r="AK22" s="78" t="s">
        <v>2841</v>
      </c>
      <c r="AL22" s="83" t="s">
        <v>3053</v>
      </c>
      <c r="AM22" s="78"/>
      <c r="AN22" s="80">
        <v>40094.45166666667</v>
      </c>
      <c r="AO22" s="83" t="s">
        <v>3264</v>
      </c>
      <c r="AP22" s="78" t="b">
        <v>0</v>
      </c>
      <c r="AQ22" s="78" t="b">
        <v>0</v>
      </c>
      <c r="AR22" s="78" t="b">
        <v>1</v>
      </c>
      <c r="AS22" s="78"/>
      <c r="AT22" s="78">
        <v>4840</v>
      </c>
      <c r="AU22" s="83" t="s">
        <v>3569</v>
      </c>
      <c r="AV22" s="78" t="b">
        <v>1</v>
      </c>
      <c r="AW22" s="78" t="s">
        <v>3755</v>
      </c>
      <c r="AX22" s="83" t="s">
        <v>3775</v>
      </c>
      <c r="AY22" s="78" t="s">
        <v>65</v>
      </c>
      <c r="AZ22" s="78" t="str">
        <f>REPLACE(INDEX(GroupVertices[Group],MATCH(Vertices[[#This Row],[Vertex]],GroupVertices[Vertex],0)),1,1,"")</f>
        <v>17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443</v>
      </c>
      <c r="B23" s="65"/>
      <c r="C23" s="65" t="s">
        <v>64</v>
      </c>
      <c r="D23" s="66">
        <v>162.3877956785526</v>
      </c>
      <c r="E23" s="68"/>
      <c r="F23" s="100" t="s">
        <v>3592</v>
      </c>
      <c r="G23" s="65"/>
      <c r="H23" s="69" t="s">
        <v>443</v>
      </c>
      <c r="I23" s="70"/>
      <c r="J23" s="70"/>
      <c r="K23" s="69" t="s">
        <v>4155</v>
      </c>
      <c r="L23" s="73">
        <v>1</v>
      </c>
      <c r="M23" s="74">
        <v>7263.73095703125</v>
      </c>
      <c r="N23" s="74">
        <v>9229.8134765625</v>
      </c>
      <c r="O23" s="75"/>
      <c r="P23" s="76"/>
      <c r="Q23" s="76"/>
      <c r="R23" s="86"/>
      <c r="S23" s="48">
        <v>1</v>
      </c>
      <c r="T23" s="48">
        <v>0</v>
      </c>
      <c r="U23" s="49">
        <v>0</v>
      </c>
      <c r="V23" s="49">
        <v>0.142857</v>
      </c>
      <c r="W23" s="49">
        <v>0</v>
      </c>
      <c r="X23" s="49">
        <v>0.655405</v>
      </c>
      <c r="Y23" s="49">
        <v>0</v>
      </c>
      <c r="Z23" s="49">
        <v>0</v>
      </c>
      <c r="AA23" s="71">
        <v>23</v>
      </c>
      <c r="AB23" s="71"/>
      <c r="AC23" s="72"/>
      <c r="AD23" s="78" t="s">
        <v>2122</v>
      </c>
      <c r="AE23" s="78">
        <v>117</v>
      </c>
      <c r="AF23" s="78">
        <v>425</v>
      </c>
      <c r="AG23" s="78">
        <v>3312</v>
      </c>
      <c r="AH23" s="78">
        <v>1191</v>
      </c>
      <c r="AI23" s="78"/>
      <c r="AJ23" s="78" t="s">
        <v>2490</v>
      </c>
      <c r="AK23" s="78"/>
      <c r="AL23" s="78"/>
      <c r="AM23" s="78"/>
      <c r="AN23" s="80">
        <v>43376.49501157407</v>
      </c>
      <c r="AO23" s="83" t="s">
        <v>3265</v>
      </c>
      <c r="AP23" s="78" t="b">
        <v>1</v>
      </c>
      <c r="AQ23" s="78" t="b">
        <v>0</v>
      </c>
      <c r="AR23" s="78" t="b">
        <v>0</v>
      </c>
      <c r="AS23" s="78"/>
      <c r="AT23" s="78">
        <v>2</v>
      </c>
      <c r="AU23" s="78"/>
      <c r="AV23" s="78" t="b">
        <v>0</v>
      </c>
      <c r="AW23" s="78" t="s">
        <v>3755</v>
      </c>
      <c r="AX23" s="83" t="s">
        <v>3776</v>
      </c>
      <c r="AY23" s="78" t="s">
        <v>65</v>
      </c>
      <c r="AZ23" s="78" t="str">
        <f>REPLACE(INDEX(GroupVertices[Group],MATCH(Vertices[[#This Row],[Vertex]],GroupVertices[Vertex],0)),1,1,"")</f>
        <v>17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444</v>
      </c>
      <c r="B24" s="65"/>
      <c r="C24" s="65" t="s">
        <v>64</v>
      </c>
      <c r="D24" s="66">
        <v>162.00547476252075</v>
      </c>
      <c r="E24" s="68"/>
      <c r="F24" s="100" t="s">
        <v>1050</v>
      </c>
      <c r="G24" s="65"/>
      <c r="H24" s="69" t="s">
        <v>444</v>
      </c>
      <c r="I24" s="70"/>
      <c r="J24" s="70"/>
      <c r="K24" s="69" t="s">
        <v>4156</v>
      </c>
      <c r="L24" s="73">
        <v>1</v>
      </c>
      <c r="M24" s="74">
        <v>7021.71533203125</v>
      </c>
      <c r="N24" s="74">
        <v>8528.55859375</v>
      </c>
      <c r="O24" s="75"/>
      <c r="P24" s="76"/>
      <c r="Q24" s="76"/>
      <c r="R24" s="86"/>
      <c r="S24" s="48">
        <v>1</v>
      </c>
      <c r="T24" s="48">
        <v>0</v>
      </c>
      <c r="U24" s="49">
        <v>0</v>
      </c>
      <c r="V24" s="49">
        <v>0.142857</v>
      </c>
      <c r="W24" s="49">
        <v>0</v>
      </c>
      <c r="X24" s="49">
        <v>0.655405</v>
      </c>
      <c r="Y24" s="49">
        <v>0</v>
      </c>
      <c r="Z24" s="49">
        <v>0</v>
      </c>
      <c r="AA24" s="71">
        <v>24</v>
      </c>
      <c r="AB24" s="71"/>
      <c r="AC24" s="72"/>
      <c r="AD24" s="78" t="s">
        <v>2123</v>
      </c>
      <c r="AE24" s="78">
        <v>11</v>
      </c>
      <c r="AF24" s="78">
        <v>6</v>
      </c>
      <c r="AG24" s="78">
        <v>412</v>
      </c>
      <c r="AH24" s="78">
        <v>637</v>
      </c>
      <c r="AI24" s="78"/>
      <c r="AJ24" s="78"/>
      <c r="AK24" s="78"/>
      <c r="AL24" s="78"/>
      <c r="AM24" s="78"/>
      <c r="AN24" s="80">
        <v>43653.90466435185</v>
      </c>
      <c r="AO24" s="78"/>
      <c r="AP24" s="78" t="b">
        <v>1</v>
      </c>
      <c r="AQ24" s="78" t="b">
        <v>1</v>
      </c>
      <c r="AR24" s="78" t="b">
        <v>0</v>
      </c>
      <c r="AS24" s="78"/>
      <c r="AT24" s="78">
        <v>0</v>
      </c>
      <c r="AU24" s="78"/>
      <c r="AV24" s="78" t="b">
        <v>0</v>
      </c>
      <c r="AW24" s="78" t="s">
        <v>3755</v>
      </c>
      <c r="AX24" s="83" t="s">
        <v>3777</v>
      </c>
      <c r="AY24" s="78" t="s">
        <v>65</v>
      </c>
      <c r="AZ24" s="78" t="str">
        <f>REPLACE(INDEX(GroupVertices[Group],MATCH(Vertices[[#This Row],[Vertex]],GroupVertices[Vertex],0)),1,1,"")</f>
        <v>17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162.97268280785195</v>
      </c>
      <c r="E25" s="68"/>
      <c r="F25" s="100" t="s">
        <v>1040</v>
      </c>
      <c r="G25" s="65"/>
      <c r="H25" s="69" t="s">
        <v>225</v>
      </c>
      <c r="I25" s="70"/>
      <c r="J25" s="70"/>
      <c r="K25" s="69" t="s">
        <v>4157</v>
      </c>
      <c r="L25" s="73">
        <v>1</v>
      </c>
      <c r="M25" s="74">
        <v>6262.86083984375</v>
      </c>
      <c r="N25" s="74">
        <v>8974.1376953125</v>
      </c>
      <c r="O25" s="75"/>
      <c r="P25" s="76"/>
      <c r="Q25" s="76"/>
      <c r="R25" s="86"/>
      <c r="S25" s="48">
        <v>0</v>
      </c>
      <c r="T25" s="48">
        <v>1</v>
      </c>
      <c r="U25" s="49">
        <v>0</v>
      </c>
      <c r="V25" s="49">
        <v>0.142857</v>
      </c>
      <c r="W25" s="49">
        <v>0</v>
      </c>
      <c r="X25" s="49">
        <v>0.595237</v>
      </c>
      <c r="Y25" s="49">
        <v>0</v>
      </c>
      <c r="Z25" s="49">
        <v>0</v>
      </c>
      <c r="AA25" s="71">
        <v>25</v>
      </c>
      <c r="AB25" s="71"/>
      <c r="AC25" s="72"/>
      <c r="AD25" s="78" t="s">
        <v>2124</v>
      </c>
      <c r="AE25" s="78">
        <v>562</v>
      </c>
      <c r="AF25" s="78">
        <v>1066</v>
      </c>
      <c r="AG25" s="78">
        <v>5434</v>
      </c>
      <c r="AH25" s="78">
        <v>5849</v>
      </c>
      <c r="AI25" s="78"/>
      <c r="AJ25" s="78" t="s">
        <v>2491</v>
      </c>
      <c r="AK25" s="78" t="s">
        <v>2842</v>
      </c>
      <c r="AL25" s="78"/>
      <c r="AM25" s="78"/>
      <c r="AN25" s="80">
        <v>43515.88818287037</v>
      </c>
      <c r="AO25" s="83" t="s">
        <v>3266</v>
      </c>
      <c r="AP25" s="78" t="b">
        <v>1</v>
      </c>
      <c r="AQ25" s="78" t="b">
        <v>0</v>
      </c>
      <c r="AR25" s="78" t="b">
        <v>0</v>
      </c>
      <c r="AS25" s="78"/>
      <c r="AT25" s="78">
        <v>3</v>
      </c>
      <c r="AU25" s="78"/>
      <c r="AV25" s="78" t="b">
        <v>0</v>
      </c>
      <c r="AW25" s="78" t="s">
        <v>3755</v>
      </c>
      <c r="AX25" s="83" t="s">
        <v>3778</v>
      </c>
      <c r="AY25" s="78" t="s">
        <v>66</v>
      </c>
      <c r="AZ25" s="78" t="str">
        <f>REPLACE(INDEX(GroupVertices[Group],MATCH(Vertices[[#This Row],[Vertex]],GroupVertices[Vertex],0)),1,1,"")</f>
        <v>16</v>
      </c>
      <c r="BA25" s="48"/>
      <c r="BB25" s="48"/>
      <c r="BC25" s="48"/>
      <c r="BD25" s="48"/>
      <c r="BE25" s="48"/>
      <c r="BF25" s="48"/>
      <c r="BG25" s="116" t="s">
        <v>5153</v>
      </c>
      <c r="BH25" s="116" t="s">
        <v>5153</v>
      </c>
      <c r="BI25" s="116" t="s">
        <v>5362</v>
      </c>
      <c r="BJ25" s="116" t="s">
        <v>5362</v>
      </c>
      <c r="BK25" s="116">
        <v>0</v>
      </c>
      <c r="BL25" s="120">
        <v>0</v>
      </c>
      <c r="BM25" s="116">
        <v>0</v>
      </c>
      <c r="BN25" s="120">
        <v>0</v>
      </c>
      <c r="BO25" s="116">
        <v>0</v>
      </c>
      <c r="BP25" s="120">
        <v>0</v>
      </c>
      <c r="BQ25" s="116">
        <v>12</v>
      </c>
      <c r="BR25" s="120">
        <v>100</v>
      </c>
      <c r="BS25" s="116">
        <v>12</v>
      </c>
      <c r="BT25" s="2"/>
      <c r="BU25" s="3"/>
      <c r="BV25" s="3"/>
      <c r="BW25" s="3"/>
      <c r="BX25" s="3"/>
    </row>
    <row r="26" spans="1:76" ht="15">
      <c r="A26" s="64" t="s">
        <v>227</v>
      </c>
      <c r="B26" s="65"/>
      <c r="C26" s="65" t="s">
        <v>64</v>
      </c>
      <c r="D26" s="66">
        <v>163.36686570934543</v>
      </c>
      <c r="E26" s="68"/>
      <c r="F26" s="100" t="s">
        <v>1042</v>
      </c>
      <c r="G26" s="65"/>
      <c r="H26" s="69" t="s">
        <v>227</v>
      </c>
      <c r="I26" s="70"/>
      <c r="J26" s="70"/>
      <c r="K26" s="69" t="s">
        <v>4158</v>
      </c>
      <c r="L26" s="73">
        <v>1</v>
      </c>
      <c r="M26" s="74">
        <v>6419.111328125</v>
      </c>
      <c r="N26" s="74">
        <v>8528.55859375</v>
      </c>
      <c r="O26" s="75"/>
      <c r="P26" s="76"/>
      <c r="Q26" s="76"/>
      <c r="R26" s="86"/>
      <c r="S26" s="48">
        <v>0</v>
      </c>
      <c r="T26" s="48">
        <v>1</v>
      </c>
      <c r="U26" s="49">
        <v>0</v>
      </c>
      <c r="V26" s="49">
        <v>0.142857</v>
      </c>
      <c r="W26" s="49">
        <v>0</v>
      </c>
      <c r="X26" s="49">
        <v>0.595237</v>
      </c>
      <c r="Y26" s="49">
        <v>0</v>
      </c>
      <c r="Z26" s="49">
        <v>0</v>
      </c>
      <c r="AA26" s="71">
        <v>26</v>
      </c>
      <c r="AB26" s="71"/>
      <c r="AC26" s="72"/>
      <c r="AD26" s="78" t="s">
        <v>2125</v>
      </c>
      <c r="AE26" s="78">
        <v>1007</v>
      </c>
      <c r="AF26" s="78">
        <v>1498</v>
      </c>
      <c r="AG26" s="78">
        <v>11221</v>
      </c>
      <c r="AH26" s="78">
        <v>12989</v>
      </c>
      <c r="AI26" s="78"/>
      <c r="AJ26" s="78" t="s">
        <v>2492</v>
      </c>
      <c r="AK26" s="78" t="s">
        <v>2843</v>
      </c>
      <c r="AL26" s="83" t="s">
        <v>3054</v>
      </c>
      <c r="AM26" s="78"/>
      <c r="AN26" s="80">
        <v>43518.02894675926</v>
      </c>
      <c r="AO26" s="83" t="s">
        <v>3267</v>
      </c>
      <c r="AP26" s="78" t="b">
        <v>1</v>
      </c>
      <c r="AQ26" s="78" t="b">
        <v>0</v>
      </c>
      <c r="AR26" s="78" t="b">
        <v>0</v>
      </c>
      <c r="AS26" s="78"/>
      <c r="AT26" s="78">
        <v>8</v>
      </c>
      <c r="AU26" s="78"/>
      <c r="AV26" s="78" t="b">
        <v>0</v>
      </c>
      <c r="AW26" s="78" t="s">
        <v>3755</v>
      </c>
      <c r="AX26" s="83" t="s">
        <v>3779</v>
      </c>
      <c r="AY26" s="78" t="s">
        <v>66</v>
      </c>
      <c r="AZ26" s="78" t="str">
        <f>REPLACE(INDEX(GroupVertices[Group],MATCH(Vertices[[#This Row],[Vertex]],GroupVertices[Vertex],0)),1,1,"")</f>
        <v>16</v>
      </c>
      <c r="BA26" s="48"/>
      <c r="BB26" s="48"/>
      <c r="BC26" s="48"/>
      <c r="BD26" s="48"/>
      <c r="BE26" s="48"/>
      <c r="BF26" s="48"/>
      <c r="BG26" s="116" t="s">
        <v>5153</v>
      </c>
      <c r="BH26" s="116" t="s">
        <v>5153</v>
      </c>
      <c r="BI26" s="116" t="s">
        <v>5362</v>
      </c>
      <c r="BJ26" s="116" t="s">
        <v>5362</v>
      </c>
      <c r="BK26" s="116">
        <v>0</v>
      </c>
      <c r="BL26" s="120">
        <v>0</v>
      </c>
      <c r="BM26" s="116">
        <v>0</v>
      </c>
      <c r="BN26" s="120">
        <v>0</v>
      </c>
      <c r="BO26" s="116">
        <v>0</v>
      </c>
      <c r="BP26" s="120">
        <v>0</v>
      </c>
      <c r="BQ26" s="116">
        <v>12</v>
      </c>
      <c r="BR26" s="120">
        <v>100</v>
      </c>
      <c r="BS26" s="116">
        <v>12</v>
      </c>
      <c r="BT26" s="2"/>
      <c r="BU26" s="3"/>
      <c r="BV26" s="3"/>
      <c r="BW26" s="3"/>
      <c r="BX26" s="3"/>
    </row>
    <row r="27" spans="1:76" ht="15">
      <c r="A27" s="64" t="s">
        <v>228</v>
      </c>
      <c r="B27" s="65"/>
      <c r="C27" s="65" t="s">
        <v>64</v>
      </c>
      <c r="D27" s="66">
        <v>162.50094077064796</v>
      </c>
      <c r="E27" s="68"/>
      <c r="F27" s="100" t="s">
        <v>1043</v>
      </c>
      <c r="G27" s="65"/>
      <c r="H27" s="69" t="s">
        <v>228</v>
      </c>
      <c r="I27" s="70"/>
      <c r="J27" s="70"/>
      <c r="K27" s="69" t="s">
        <v>4159</v>
      </c>
      <c r="L27" s="73">
        <v>1</v>
      </c>
      <c r="M27" s="74">
        <v>361.6705627441406</v>
      </c>
      <c r="N27" s="74">
        <v>4802.4609375</v>
      </c>
      <c r="O27" s="75"/>
      <c r="P27" s="76"/>
      <c r="Q27" s="76"/>
      <c r="R27" s="86"/>
      <c r="S27" s="48">
        <v>1</v>
      </c>
      <c r="T27" s="48">
        <v>1</v>
      </c>
      <c r="U27" s="49">
        <v>0</v>
      </c>
      <c r="V27" s="49">
        <v>0</v>
      </c>
      <c r="W27" s="49">
        <v>0</v>
      </c>
      <c r="X27" s="49">
        <v>0.999999</v>
      </c>
      <c r="Y27" s="49">
        <v>0</v>
      </c>
      <c r="Z27" s="49" t="s">
        <v>4655</v>
      </c>
      <c r="AA27" s="71">
        <v>27</v>
      </c>
      <c r="AB27" s="71"/>
      <c r="AC27" s="72"/>
      <c r="AD27" s="78" t="s">
        <v>2126</v>
      </c>
      <c r="AE27" s="78">
        <v>388</v>
      </c>
      <c r="AF27" s="78">
        <v>549</v>
      </c>
      <c r="AG27" s="78">
        <v>53010</v>
      </c>
      <c r="AH27" s="78">
        <v>69061</v>
      </c>
      <c r="AI27" s="78"/>
      <c r="AJ27" s="78" t="s">
        <v>2493</v>
      </c>
      <c r="AK27" s="78" t="s">
        <v>2063</v>
      </c>
      <c r="AL27" s="78"/>
      <c r="AM27" s="78"/>
      <c r="AN27" s="80">
        <v>42314.76038194444</v>
      </c>
      <c r="AO27" s="83" t="s">
        <v>3268</v>
      </c>
      <c r="AP27" s="78" t="b">
        <v>1</v>
      </c>
      <c r="AQ27" s="78" t="b">
        <v>0</v>
      </c>
      <c r="AR27" s="78" t="b">
        <v>1</v>
      </c>
      <c r="AS27" s="78"/>
      <c r="AT27" s="78">
        <v>5</v>
      </c>
      <c r="AU27" s="83" t="s">
        <v>3561</v>
      </c>
      <c r="AV27" s="78" t="b">
        <v>0</v>
      </c>
      <c r="AW27" s="78" t="s">
        <v>3755</v>
      </c>
      <c r="AX27" s="83" t="s">
        <v>3780</v>
      </c>
      <c r="AY27" s="78" t="s">
        <v>66</v>
      </c>
      <c r="AZ27" s="78" t="str">
        <f>REPLACE(INDEX(GroupVertices[Group],MATCH(Vertices[[#This Row],[Vertex]],GroupVertices[Vertex],0)),1,1,"")</f>
        <v>1</v>
      </c>
      <c r="BA27" s="48" t="s">
        <v>861</v>
      </c>
      <c r="BB27" s="48" t="s">
        <v>861</v>
      </c>
      <c r="BC27" s="48" t="s">
        <v>919</v>
      </c>
      <c r="BD27" s="48" t="s">
        <v>919</v>
      </c>
      <c r="BE27" s="48"/>
      <c r="BF27" s="48"/>
      <c r="BG27" s="116" t="s">
        <v>5159</v>
      </c>
      <c r="BH27" s="116" t="s">
        <v>5159</v>
      </c>
      <c r="BI27" s="116" t="s">
        <v>5368</v>
      </c>
      <c r="BJ27" s="116" t="s">
        <v>5368</v>
      </c>
      <c r="BK27" s="116">
        <v>2</v>
      </c>
      <c r="BL27" s="120">
        <v>3.7037037037037037</v>
      </c>
      <c r="BM27" s="116">
        <v>1</v>
      </c>
      <c r="BN27" s="120">
        <v>1.8518518518518519</v>
      </c>
      <c r="BO27" s="116">
        <v>0</v>
      </c>
      <c r="BP27" s="120">
        <v>0</v>
      </c>
      <c r="BQ27" s="116">
        <v>51</v>
      </c>
      <c r="BR27" s="120">
        <v>94.44444444444444</v>
      </c>
      <c r="BS27" s="116">
        <v>54</v>
      </c>
      <c r="BT27" s="2"/>
      <c r="BU27" s="3"/>
      <c r="BV27" s="3"/>
      <c r="BW27" s="3"/>
      <c r="BX27" s="3"/>
    </row>
    <row r="28" spans="1:76" ht="15">
      <c r="A28" s="64" t="s">
        <v>229</v>
      </c>
      <c r="B28" s="65"/>
      <c r="C28" s="65" t="s">
        <v>64</v>
      </c>
      <c r="D28" s="66">
        <v>162.2116908174687</v>
      </c>
      <c r="E28" s="68"/>
      <c r="F28" s="100" t="s">
        <v>1044</v>
      </c>
      <c r="G28" s="65"/>
      <c r="H28" s="69" t="s">
        <v>229</v>
      </c>
      <c r="I28" s="70"/>
      <c r="J28" s="70"/>
      <c r="K28" s="69" t="s">
        <v>4160</v>
      </c>
      <c r="L28" s="73">
        <v>1</v>
      </c>
      <c r="M28" s="74">
        <v>695.1871337890625</v>
      </c>
      <c r="N28" s="74">
        <v>5448.27880859375</v>
      </c>
      <c r="O28" s="75"/>
      <c r="P28" s="76"/>
      <c r="Q28" s="76"/>
      <c r="R28" s="86"/>
      <c r="S28" s="48">
        <v>1</v>
      </c>
      <c r="T28" s="48">
        <v>1</v>
      </c>
      <c r="U28" s="49">
        <v>0</v>
      </c>
      <c r="V28" s="49">
        <v>0</v>
      </c>
      <c r="W28" s="49">
        <v>0</v>
      </c>
      <c r="X28" s="49">
        <v>0.999999</v>
      </c>
      <c r="Y28" s="49">
        <v>0</v>
      </c>
      <c r="Z28" s="49" t="s">
        <v>4655</v>
      </c>
      <c r="AA28" s="71">
        <v>28</v>
      </c>
      <c r="AB28" s="71"/>
      <c r="AC28" s="72"/>
      <c r="AD28" s="78" t="s">
        <v>2127</v>
      </c>
      <c r="AE28" s="78">
        <v>750</v>
      </c>
      <c r="AF28" s="78">
        <v>232</v>
      </c>
      <c r="AG28" s="78">
        <v>59168</v>
      </c>
      <c r="AH28" s="78">
        <v>109480</v>
      </c>
      <c r="AI28" s="78"/>
      <c r="AJ28" s="78" t="s">
        <v>2494</v>
      </c>
      <c r="AK28" s="78" t="s">
        <v>2844</v>
      </c>
      <c r="AL28" s="83" t="s">
        <v>3055</v>
      </c>
      <c r="AM28" s="78"/>
      <c r="AN28" s="80">
        <v>39976.08113425926</v>
      </c>
      <c r="AO28" s="83" t="s">
        <v>3269</v>
      </c>
      <c r="AP28" s="78" t="b">
        <v>0</v>
      </c>
      <c r="AQ28" s="78" t="b">
        <v>0</v>
      </c>
      <c r="AR28" s="78" t="b">
        <v>1</v>
      </c>
      <c r="AS28" s="78"/>
      <c r="AT28" s="78">
        <v>4</v>
      </c>
      <c r="AU28" s="83" t="s">
        <v>3570</v>
      </c>
      <c r="AV28" s="78" t="b">
        <v>0</v>
      </c>
      <c r="AW28" s="78" t="s">
        <v>3755</v>
      </c>
      <c r="AX28" s="83" t="s">
        <v>3781</v>
      </c>
      <c r="AY28" s="78" t="s">
        <v>66</v>
      </c>
      <c r="AZ28" s="78" t="str">
        <f>REPLACE(INDEX(GroupVertices[Group],MATCH(Vertices[[#This Row],[Vertex]],GroupVertices[Vertex],0)),1,1,"")</f>
        <v>1</v>
      </c>
      <c r="BA28" s="48"/>
      <c r="BB28" s="48"/>
      <c r="BC28" s="48"/>
      <c r="BD28" s="48"/>
      <c r="BE28" s="48"/>
      <c r="BF28" s="48"/>
      <c r="BG28" s="116" t="s">
        <v>5160</v>
      </c>
      <c r="BH28" s="116" t="s">
        <v>5160</v>
      </c>
      <c r="BI28" s="116" t="s">
        <v>5369</v>
      </c>
      <c r="BJ28" s="116" t="s">
        <v>5369</v>
      </c>
      <c r="BK28" s="116">
        <v>2</v>
      </c>
      <c r="BL28" s="120">
        <v>5</v>
      </c>
      <c r="BM28" s="116">
        <v>1</v>
      </c>
      <c r="BN28" s="120">
        <v>2.5</v>
      </c>
      <c r="BO28" s="116">
        <v>0</v>
      </c>
      <c r="BP28" s="120">
        <v>0</v>
      </c>
      <c r="BQ28" s="116">
        <v>37</v>
      </c>
      <c r="BR28" s="120">
        <v>92.5</v>
      </c>
      <c r="BS28" s="116">
        <v>40</v>
      </c>
      <c r="BT28" s="2"/>
      <c r="BU28" s="3"/>
      <c r="BV28" s="3"/>
      <c r="BW28" s="3"/>
      <c r="BX28" s="3"/>
    </row>
    <row r="29" spans="1:76" ht="15">
      <c r="A29" s="64" t="s">
        <v>230</v>
      </c>
      <c r="B29" s="65"/>
      <c r="C29" s="65" t="s">
        <v>64</v>
      </c>
      <c r="D29" s="66">
        <v>163.56578208093242</v>
      </c>
      <c r="E29" s="68"/>
      <c r="F29" s="100" t="s">
        <v>1045</v>
      </c>
      <c r="G29" s="65"/>
      <c r="H29" s="69" t="s">
        <v>230</v>
      </c>
      <c r="I29" s="70"/>
      <c r="J29" s="70"/>
      <c r="K29" s="69" t="s">
        <v>4161</v>
      </c>
      <c r="L29" s="73">
        <v>201.76305220883535</v>
      </c>
      <c r="M29" s="74">
        <v>4224.47607421875</v>
      </c>
      <c r="N29" s="74">
        <v>8129.99658203125</v>
      </c>
      <c r="O29" s="75"/>
      <c r="P29" s="76"/>
      <c r="Q29" s="76"/>
      <c r="R29" s="86"/>
      <c r="S29" s="48">
        <v>0</v>
      </c>
      <c r="T29" s="48">
        <v>6</v>
      </c>
      <c r="U29" s="49">
        <v>10</v>
      </c>
      <c r="V29" s="49">
        <v>0.1</v>
      </c>
      <c r="W29" s="49">
        <v>0</v>
      </c>
      <c r="X29" s="49">
        <v>1.523049</v>
      </c>
      <c r="Y29" s="49">
        <v>0.13333333333333333</v>
      </c>
      <c r="Z29" s="49">
        <v>0</v>
      </c>
      <c r="AA29" s="71">
        <v>29</v>
      </c>
      <c r="AB29" s="71"/>
      <c r="AC29" s="72"/>
      <c r="AD29" s="78" t="s">
        <v>230</v>
      </c>
      <c r="AE29" s="78">
        <v>5001</v>
      </c>
      <c r="AF29" s="78">
        <v>1716</v>
      </c>
      <c r="AG29" s="78">
        <v>44148</v>
      </c>
      <c r="AH29" s="78">
        <v>40673</v>
      </c>
      <c r="AI29" s="78"/>
      <c r="AJ29" s="78" t="s">
        <v>2495</v>
      </c>
      <c r="AK29" s="78"/>
      <c r="AL29" s="78"/>
      <c r="AM29" s="78"/>
      <c r="AN29" s="80">
        <v>43119.04609953704</v>
      </c>
      <c r="AO29" s="83" t="s">
        <v>3270</v>
      </c>
      <c r="AP29" s="78" t="b">
        <v>1</v>
      </c>
      <c r="AQ29" s="78" t="b">
        <v>0</v>
      </c>
      <c r="AR29" s="78" t="b">
        <v>0</v>
      </c>
      <c r="AS29" s="78"/>
      <c r="AT29" s="78">
        <v>4</v>
      </c>
      <c r="AU29" s="78"/>
      <c r="AV29" s="78" t="b">
        <v>0</v>
      </c>
      <c r="AW29" s="78" t="s">
        <v>3755</v>
      </c>
      <c r="AX29" s="83" t="s">
        <v>3782</v>
      </c>
      <c r="AY29" s="78" t="s">
        <v>66</v>
      </c>
      <c r="AZ29" s="78" t="str">
        <f>REPLACE(INDEX(GroupVertices[Group],MATCH(Vertices[[#This Row],[Vertex]],GroupVertices[Vertex],0)),1,1,"")</f>
        <v>7</v>
      </c>
      <c r="BA29" s="48"/>
      <c r="BB29" s="48"/>
      <c r="BC29" s="48"/>
      <c r="BD29" s="48"/>
      <c r="BE29" s="48" t="s">
        <v>945</v>
      </c>
      <c r="BF29" s="48" t="s">
        <v>945</v>
      </c>
      <c r="BG29" s="116" t="s">
        <v>5161</v>
      </c>
      <c r="BH29" s="116" t="s">
        <v>5161</v>
      </c>
      <c r="BI29" s="116" t="s">
        <v>5370</v>
      </c>
      <c r="BJ29" s="116" t="s">
        <v>5370</v>
      </c>
      <c r="BK29" s="116">
        <v>2</v>
      </c>
      <c r="BL29" s="120">
        <v>12.5</v>
      </c>
      <c r="BM29" s="116">
        <v>0</v>
      </c>
      <c r="BN29" s="120">
        <v>0</v>
      </c>
      <c r="BO29" s="116">
        <v>0</v>
      </c>
      <c r="BP29" s="120">
        <v>0</v>
      </c>
      <c r="BQ29" s="116">
        <v>14</v>
      </c>
      <c r="BR29" s="120">
        <v>87.5</v>
      </c>
      <c r="BS29" s="116">
        <v>16</v>
      </c>
      <c r="BT29" s="2"/>
      <c r="BU29" s="3"/>
      <c r="BV29" s="3"/>
      <c r="BW29" s="3"/>
      <c r="BX29" s="3"/>
    </row>
    <row r="30" spans="1:76" ht="15">
      <c r="A30" s="64" t="s">
        <v>445</v>
      </c>
      <c r="B30" s="65"/>
      <c r="C30" s="65" t="s">
        <v>64</v>
      </c>
      <c r="D30" s="66">
        <v>162.00091246042012</v>
      </c>
      <c r="E30" s="68"/>
      <c r="F30" s="100" t="s">
        <v>1050</v>
      </c>
      <c r="G30" s="65"/>
      <c r="H30" s="69" t="s">
        <v>445</v>
      </c>
      <c r="I30" s="70"/>
      <c r="J30" s="70"/>
      <c r="K30" s="69" t="s">
        <v>4162</v>
      </c>
      <c r="L30" s="73">
        <v>7.692095048192771</v>
      </c>
      <c r="M30" s="74">
        <v>3787.79541015625</v>
      </c>
      <c r="N30" s="74">
        <v>8597.318359375</v>
      </c>
      <c r="O30" s="75"/>
      <c r="P30" s="76"/>
      <c r="Q30" s="76"/>
      <c r="R30" s="86"/>
      <c r="S30" s="48">
        <v>2</v>
      </c>
      <c r="T30" s="48">
        <v>0</v>
      </c>
      <c r="U30" s="49">
        <v>0.333333</v>
      </c>
      <c r="V30" s="49">
        <v>0.066667</v>
      </c>
      <c r="W30" s="49">
        <v>0</v>
      </c>
      <c r="X30" s="49">
        <v>0.58153</v>
      </c>
      <c r="Y30" s="49">
        <v>0</v>
      </c>
      <c r="Z30" s="49">
        <v>0</v>
      </c>
      <c r="AA30" s="71">
        <v>30</v>
      </c>
      <c r="AB30" s="71"/>
      <c r="AC30" s="72"/>
      <c r="AD30" s="78" t="s">
        <v>2128</v>
      </c>
      <c r="AE30" s="78">
        <v>0</v>
      </c>
      <c r="AF30" s="78">
        <v>1</v>
      </c>
      <c r="AG30" s="78">
        <v>1</v>
      </c>
      <c r="AH30" s="78">
        <v>0</v>
      </c>
      <c r="AI30" s="78"/>
      <c r="AJ30" s="78"/>
      <c r="AK30" s="78"/>
      <c r="AL30" s="78"/>
      <c r="AM30" s="78"/>
      <c r="AN30" s="80">
        <v>39910.416134259256</v>
      </c>
      <c r="AO30" s="78"/>
      <c r="AP30" s="78" t="b">
        <v>1</v>
      </c>
      <c r="AQ30" s="78" t="b">
        <v>1</v>
      </c>
      <c r="AR30" s="78" t="b">
        <v>0</v>
      </c>
      <c r="AS30" s="78"/>
      <c r="AT30" s="78">
        <v>1</v>
      </c>
      <c r="AU30" s="83" t="s">
        <v>3561</v>
      </c>
      <c r="AV30" s="78" t="b">
        <v>0</v>
      </c>
      <c r="AW30" s="78" t="s">
        <v>3755</v>
      </c>
      <c r="AX30" s="83" t="s">
        <v>3783</v>
      </c>
      <c r="AY30" s="78" t="s">
        <v>65</v>
      </c>
      <c r="AZ30" s="78" t="str">
        <f>REPLACE(INDEX(GroupVertices[Group],MATCH(Vertices[[#This Row],[Vertex]],GroupVertices[Vertex],0)),1,1,"")</f>
        <v>7</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446</v>
      </c>
      <c r="B31" s="65"/>
      <c r="C31" s="65" t="s">
        <v>64</v>
      </c>
      <c r="D31" s="66">
        <v>178.23540825526243</v>
      </c>
      <c r="E31" s="68"/>
      <c r="F31" s="100" t="s">
        <v>3593</v>
      </c>
      <c r="G31" s="65"/>
      <c r="H31" s="69" t="s">
        <v>446</v>
      </c>
      <c r="I31" s="70"/>
      <c r="J31" s="70"/>
      <c r="K31" s="69" t="s">
        <v>4163</v>
      </c>
      <c r="L31" s="73">
        <v>7.692095048192771</v>
      </c>
      <c r="M31" s="74">
        <v>4436.21875</v>
      </c>
      <c r="N31" s="74">
        <v>9005.599609375</v>
      </c>
      <c r="O31" s="75"/>
      <c r="P31" s="76"/>
      <c r="Q31" s="76"/>
      <c r="R31" s="86"/>
      <c r="S31" s="48">
        <v>3</v>
      </c>
      <c r="T31" s="48">
        <v>0</v>
      </c>
      <c r="U31" s="49">
        <v>0.333333</v>
      </c>
      <c r="V31" s="49">
        <v>0.076923</v>
      </c>
      <c r="W31" s="49">
        <v>0</v>
      </c>
      <c r="X31" s="49">
        <v>0.800357</v>
      </c>
      <c r="Y31" s="49">
        <v>0.3333333333333333</v>
      </c>
      <c r="Z31" s="49">
        <v>0</v>
      </c>
      <c r="AA31" s="71">
        <v>31</v>
      </c>
      <c r="AB31" s="71"/>
      <c r="AC31" s="72"/>
      <c r="AD31" s="78" t="s">
        <v>2129</v>
      </c>
      <c r="AE31" s="78">
        <v>50</v>
      </c>
      <c r="AF31" s="78">
        <v>17793</v>
      </c>
      <c r="AG31" s="78">
        <v>1827</v>
      </c>
      <c r="AH31" s="78">
        <v>8</v>
      </c>
      <c r="AI31" s="78">
        <v>7200</v>
      </c>
      <c r="AJ31" s="78" t="s">
        <v>2496</v>
      </c>
      <c r="AK31" s="78" t="s">
        <v>2845</v>
      </c>
      <c r="AL31" s="83" t="s">
        <v>3056</v>
      </c>
      <c r="AM31" s="78" t="s">
        <v>3239</v>
      </c>
      <c r="AN31" s="80">
        <v>39885.60060185185</v>
      </c>
      <c r="AO31" s="83" t="s">
        <v>3271</v>
      </c>
      <c r="AP31" s="78" t="b">
        <v>0</v>
      </c>
      <c r="AQ31" s="78" t="b">
        <v>0</v>
      </c>
      <c r="AR31" s="78" t="b">
        <v>0</v>
      </c>
      <c r="AS31" s="78" t="s">
        <v>2020</v>
      </c>
      <c r="AT31" s="78">
        <v>176</v>
      </c>
      <c r="AU31" s="83" t="s">
        <v>3571</v>
      </c>
      <c r="AV31" s="78" t="b">
        <v>0</v>
      </c>
      <c r="AW31" s="78" t="s">
        <v>3755</v>
      </c>
      <c r="AX31" s="83" t="s">
        <v>3784</v>
      </c>
      <c r="AY31" s="78" t="s">
        <v>65</v>
      </c>
      <c r="AZ31" s="78" t="str">
        <f>REPLACE(INDEX(GroupVertices[Group],MATCH(Vertices[[#This Row],[Vertex]],GroupVertices[Vertex],0)),1,1,"")</f>
        <v>7</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447</v>
      </c>
      <c r="B32" s="65"/>
      <c r="C32" s="65" t="s">
        <v>64</v>
      </c>
      <c r="D32" s="66">
        <v>166.0057012443434</v>
      </c>
      <c r="E32" s="68"/>
      <c r="F32" s="100" t="s">
        <v>3594</v>
      </c>
      <c r="G32" s="65"/>
      <c r="H32" s="69" t="s">
        <v>447</v>
      </c>
      <c r="I32" s="70"/>
      <c r="J32" s="70"/>
      <c r="K32" s="69" t="s">
        <v>4164</v>
      </c>
      <c r="L32" s="73">
        <v>7.692095048192771</v>
      </c>
      <c r="M32" s="74">
        <v>3960.95654296875</v>
      </c>
      <c r="N32" s="74">
        <v>8010.98388671875</v>
      </c>
      <c r="O32" s="75"/>
      <c r="P32" s="76"/>
      <c r="Q32" s="76"/>
      <c r="R32" s="86"/>
      <c r="S32" s="48">
        <v>3</v>
      </c>
      <c r="T32" s="48">
        <v>0</v>
      </c>
      <c r="U32" s="49">
        <v>0.333333</v>
      </c>
      <c r="V32" s="49">
        <v>0.076923</v>
      </c>
      <c r="W32" s="49">
        <v>0</v>
      </c>
      <c r="X32" s="49">
        <v>0.800357</v>
      </c>
      <c r="Y32" s="49">
        <v>0.3333333333333333</v>
      </c>
      <c r="Z32" s="49">
        <v>0</v>
      </c>
      <c r="AA32" s="71">
        <v>32</v>
      </c>
      <c r="AB32" s="71"/>
      <c r="AC32" s="72"/>
      <c r="AD32" s="78" t="s">
        <v>2130</v>
      </c>
      <c r="AE32" s="78">
        <v>85</v>
      </c>
      <c r="AF32" s="78">
        <v>4390</v>
      </c>
      <c r="AG32" s="78">
        <v>491</v>
      </c>
      <c r="AH32" s="78">
        <v>349</v>
      </c>
      <c r="AI32" s="78">
        <v>-18000</v>
      </c>
      <c r="AJ32" s="78" t="s">
        <v>2497</v>
      </c>
      <c r="AK32" s="78" t="s">
        <v>2846</v>
      </c>
      <c r="AL32" s="78"/>
      <c r="AM32" s="78" t="s">
        <v>3240</v>
      </c>
      <c r="AN32" s="80">
        <v>41095.576875</v>
      </c>
      <c r="AO32" s="83" t="s">
        <v>3272</v>
      </c>
      <c r="AP32" s="78" t="b">
        <v>0</v>
      </c>
      <c r="AQ32" s="78" t="b">
        <v>0</v>
      </c>
      <c r="AR32" s="78" t="b">
        <v>0</v>
      </c>
      <c r="AS32" s="78" t="s">
        <v>2020</v>
      </c>
      <c r="AT32" s="78">
        <v>21</v>
      </c>
      <c r="AU32" s="83" t="s">
        <v>3572</v>
      </c>
      <c r="AV32" s="78" t="b">
        <v>0</v>
      </c>
      <c r="AW32" s="78" t="s">
        <v>3755</v>
      </c>
      <c r="AX32" s="83" t="s">
        <v>3785</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448</v>
      </c>
      <c r="B33" s="65"/>
      <c r="C33" s="65" t="s">
        <v>64</v>
      </c>
      <c r="D33" s="66">
        <v>180.39155222801492</v>
      </c>
      <c r="E33" s="68"/>
      <c r="F33" s="100" t="s">
        <v>3595</v>
      </c>
      <c r="G33" s="65"/>
      <c r="H33" s="69" t="s">
        <v>448</v>
      </c>
      <c r="I33" s="70"/>
      <c r="J33" s="70"/>
      <c r="K33" s="69" t="s">
        <v>4165</v>
      </c>
      <c r="L33" s="73">
        <v>7.692095048192771</v>
      </c>
      <c r="M33" s="74">
        <v>4303.19091796875</v>
      </c>
      <c r="N33" s="74">
        <v>7658.0576171875</v>
      </c>
      <c r="O33" s="75"/>
      <c r="P33" s="76"/>
      <c r="Q33" s="76"/>
      <c r="R33" s="86"/>
      <c r="S33" s="48">
        <v>3</v>
      </c>
      <c r="T33" s="48">
        <v>0</v>
      </c>
      <c r="U33" s="49">
        <v>0.333333</v>
      </c>
      <c r="V33" s="49">
        <v>0.076923</v>
      </c>
      <c r="W33" s="49">
        <v>0</v>
      </c>
      <c r="X33" s="49">
        <v>0.800357</v>
      </c>
      <c r="Y33" s="49">
        <v>0.3333333333333333</v>
      </c>
      <c r="Z33" s="49">
        <v>0</v>
      </c>
      <c r="AA33" s="71">
        <v>33</v>
      </c>
      <c r="AB33" s="71"/>
      <c r="AC33" s="72"/>
      <c r="AD33" s="78" t="s">
        <v>2131</v>
      </c>
      <c r="AE33" s="78">
        <v>147</v>
      </c>
      <c r="AF33" s="78">
        <v>20156</v>
      </c>
      <c r="AG33" s="78">
        <v>1109</v>
      </c>
      <c r="AH33" s="78">
        <v>627</v>
      </c>
      <c r="AI33" s="78">
        <v>-25200</v>
      </c>
      <c r="AJ33" s="78" t="s">
        <v>2498</v>
      </c>
      <c r="AK33" s="78"/>
      <c r="AL33" s="83" t="s">
        <v>3057</v>
      </c>
      <c r="AM33" s="78" t="s">
        <v>3241</v>
      </c>
      <c r="AN33" s="80">
        <v>41188.63927083334</v>
      </c>
      <c r="AO33" s="83" t="s">
        <v>3273</v>
      </c>
      <c r="AP33" s="78" t="b">
        <v>1</v>
      </c>
      <c r="AQ33" s="78" t="b">
        <v>0</v>
      </c>
      <c r="AR33" s="78" t="b">
        <v>0</v>
      </c>
      <c r="AS33" s="78" t="s">
        <v>2020</v>
      </c>
      <c r="AT33" s="78">
        <v>75</v>
      </c>
      <c r="AU33" s="83" t="s">
        <v>3561</v>
      </c>
      <c r="AV33" s="78" t="b">
        <v>1</v>
      </c>
      <c r="AW33" s="78" t="s">
        <v>3755</v>
      </c>
      <c r="AX33" s="83" t="s">
        <v>3786</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449</v>
      </c>
      <c r="B34" s="65"/>
      <c r="C34" s="65" t="s">
        <v>64</v>
      </c>
      <c r="D34" s="66">
        <v>165.9098929002304</v>
      </c>
      <c r="E34" s="68"/>
      <c r="F34" s="100" t="s">
        <v>3596</v>
      </c>
      <c r="G34" s="65"/>
      <c r="H34" s="69" t="s">
        <v>449</v>
      </c>
      <c r="I34" s="70"/>
      <c r="J34" s="70"/>
      <c r="K34" s="69" t="s">
        <v>4166</v>
      </c>
      <c r="L34" s="73">
        <v>7.692095048192771</v>
      </c>
      <c r="M34" s="74">
        <v>4554.4501953125</v>
      </c>
      <c r="N34" s="74">
        <v>8234.5107421875</v>
      </c>
      <c r="O34" s="75"/>
      <c r="P34" s="76"/>
      <c r="Q34" s="76"/>
      <c r="R34" s="86"/>
      <c r="S34" s="48">
        <v>3</v>
      </c>
      <c r="T34" s="48">
        <v>0</v>
      </c>
      <c r="U34" s="49">
        <v>0.333333</v>
      </c>
      <c r="V34" s="49">
        <v>0.076923</v>
      </c>
      <c r="W34" s="49">
        <v>0</v>
      </c>
      <c r="X34" s="49">
        <v>0.800357</v>
      </c>
      <c r="Y34" s="49">
        <v>0.3333333333333333</v>
      </c>
      <c r="Z34" s="49">
        <v>0</v>
      </c>
      <c r="AA34" s="71">
        <v>34</v>
      </c>
      <c r="AB34" s="71"/>
      <c r="AC34" s="72"/>
      <c r="AD34" s="78" t="s">
        <v>2132</v>
      </c>
      <c r="AE34" s="78">
        <v>121</v>
      </c>
      <c r="AF34" s="78">
        <v>4285</v>
      </c>
      <c r="AG34" s="78">
        <v>1440</v>
      </c>
      <c r="AH34" s="78">
        <v>404</v>
      </c>
      <c r="AI34" s="78"/>
      <c r="AJ34" s="78" t="s">
        <v>2499</v>
      </c>
      <c r="AK34" s="78"/>
      <c r="AL34" s="83" t="s">
        <v>3058</v>
      </c>
      <c r="AM34" s="78"/>
      <c r="AN34" s="80">
        <v>41383.65856481482</v>
      </c>
      <c r="AO34" s="83" t="s">
        <v>3274</v>
      </c>
      <c r="AP34" s="78" t="b">
        <v>1</v>
      </c>
      <c r="AQ34" s="78" t="b">
        <v>0</v>
      </c>
      <c r="AR34" s="78" t="b">
        <v>0</v>
      </c>
      <c r="AS34" s="78"/>
      <c r="AT34" s="78">
        <v>32</v>
      </c>
      <c r="AU34" s="83" t="s">
        <v>3561</v>
      </c>
      <c r="AV34" s="78" t="b">
        <v>0</v>
      </c>
      <c r="AW34" s="78" t="s">
        <v>3755</v>
      </c>
      <c r="AX34" s="83" t="s">
        <v>3787</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163.5502702537903</v>
      </c>
      <c r="E35" s="68"/>
      <c r="F35" s="100" t="s">
        <v>1046</v>
      </c>
      <c r="G35" s="65"/>
      <c r="H35" s="69" t="s">
        <v>231</v>
      </c>
      <c r="I35" s="70"/>
      <c r="J35" s="70"/>
      <c r="K35" s="69" t="s">
        <v>4167</v>
      </c>
      <c r="L35" s="73">
        <v>1</v>
      </c>
      <c r="M35" s="74">
        <v>6873.90625</v>
      </c>
      <c r="N35" s="74">
        <v>4676.0029296875</v>
      </c>
      <c r="O35" s="75"/>
      <c r="P35" s="76"/>
      <c r="Q35" s="76"/>
      <c r="R35" s="86"/>
      <c r="S35" s="48">
        <v>0</v>
      </c>
      <c r="T35" s="48">
        <v>1</v>
      </c>
      <c r="U35" s="49">
        <v>0</v>
      </c>
      <c r="V35" s="49">
        <v>1</v>
      </c>
      <c r="W35" s="49">
        <v>0</v>
      </c>
      <c r="X35" s="49">
        <v>0.999999</v>
      </c>
      <c r="Y35" s="49">
        <v>0</v>
      </c>
      <c r="Z35" s="49">
        <v>0</v>
      </c>
      <c r="AA35" s="71">
        <v>35</v>
      </c>
      <c r="AB35" s="71"/>
      <c r="AC35" s="72"/>
      <c r="AD35" s="78" t="s">
        <v>2133</v>
      </c>
      <c r="AE35" s="78">
        <v>4984</v>
      </c>
      <c r="AF35" s="78">
        <v>1699</v>
      </c>
      <c r="AG35" s="78">
        <v>19402</v>
      </c>
      <c r="AH35" s="78">
        <v>97261</v>
      </c>
      <c r="AI35" s="78"/>
      <c r="AJ35" s="78" t="s">
        <v>2500</v>
      </c>
      <c r="AK35" s="78" t="s">
        <v>2847</v>
      </c>
      <c r="AL35" s="78"/>
      <c r="AM35" s="78"/>
      <c r="AN35" s="80">
        <v>40208.20415509259</v>
      </c>
      <c r="AO35" s="83" t="s">
        <v>3275</v>
      </c>
      <c r="AP35" s="78" t="b">
        <v>0</v>
      </c>
      <c r="AQ35" s="78" t="b">
        <v>0</v>
      </c>
      <c r="AR35" s="78" t="b">
        <v>0</v>
      </c>
      <c r="AS35" s="78"/>
      <c r="AT35" s="78">
        <v>0</v>
      </c>
      <c r="AU35" s="83" t="s">
        <v>3561</v>
      </c>
      <c r="AV35" s="78" t="b">
        <v>0</v>
      </c>
      <c r="AW35" s="78" t="s">
        <v>3755</v>
      </c>
      <c r="AX35" s="83" t="s">
        <v>3788</v>
      </c>
      <c r="AY35" s="78" t="s">
        <v>66</v>
      </c>
      <c r="AZ35" s="78" t="str">
        <f>REPLACE(INDEX(GroupVertices[Group],MATCH(Vertices[[#This Row],[Vertex]],GroupVertices[Vertex],0)),1,1,"")</f>
        <v>84</v>
      </c>
      <c r="BA35" s="48"/>
      <c r="BB35" s="48"/>
      <c r="BC35" s="48"/>
      <c r="BD35" s="48"/>
      <c r="BE35" s="48"/>
      <c r="BF35" s="48"/>
      <c r="BG35" s="116" t="s">
        <v>5162</v>
      </c>
      <c r="BH35" s="116" t="s">
        <v>5162</v>
      </c>
      <c r="BI35" s="116" t="s">
        <v>5371</v>
      </c>
      <c r="BJ35" s="116" t="s">
        <v>5371</v>
      </c>
      <c r="BK35" s="116">
        <v>2</v>
      </c>
      <c r="BL35" s="120">
        <v>4.081632653061225</v>
      </c>
      <c r="BM35" s="116">
        <v>3</v>
      </c>
      <c r="BN35" s="120">
        <v>6.122448979591836</v>
      </c>
      <c r="BO35" s="116">
        <v>0</v>
      </c>
      <c r="BP35" s="120">
        <v>0</v>
      </c>
      <c r="BQ35" s="116">
        <v>44</v>
      </c>
      <c r="BR35" s="120">
        <v>89.79591836734694</v>
      </c>
      <c r="BS35" s="116">
        <v>49</v>
      </c>
      <c r="BT35" s="2"/>
      <c r="BU35" s="3"/>
      <c r="BV35" s="3"/>
      <c r="BW35" s="3"/>
      <c r="BX35" s="3"/>
    </row>
    <row r="36" spans="1:76" ht="15">
      <c r="A36" s="64" t="s">
        <v>450</v>
      </c>
      <c r="B36" s="65"/>
      <c r="C36" s="65" t="s">
        <v>64</v>
      </c>
      <c r="D36" s="66">
        <v>186.69756619149038</v>
      </c>
      <c r="E36" s="68"/>
      <c r="F36" s="100" t="s">
        <v>3597</v>
      </c>
      <c r="G36" s="65"/>
      <c r="H36" s="69" t="s">
        <v>450</v>
      </c>
      <c r="I36" s="70"/>
      <c r="J36" s="70"/>
      <c r="K36" s="69" t="s">
        <v>4168</v>
      </c>
      <c r="L36" s="73">
        <v>1</v>
      </c>
      <c r="M36" s="74">
        <v>6873.90625</v>
      </c>
      <c r="N36" s="74">
        <v>5017.1455078125</v>
      </c>
      <c r="O36" s="75"/>
      <c r="P36" s="76"/>
      <c r="Q36" s="76"/>
      <c r="R36" s="86"/>
      <c r="S36" s="48">
        <v>1</v>
      </c>
      <c r="T36" s="48">
        <v>0</v>
      </c>
      <c r="U36" s="49">
        <v>0</v>
      </c>
      <c r="V36" s="49">
        <v>1</v>
      </c>
      <c r="W36" s="49">
        <v>0</v>
      </c>
      <c r="X36" s="49">
        <v>0.999999</v>
      </c>
      <c r="Y36" s="49">
        <v>0</v>
      </c>
      <c r="Z36" s="49">
        <v>0</v>
      </c>
      <c r="AA36" s="71">
        <v>36</v>
      </c>
      <c r="AB36" s="71"/>
      <c r="AC36" s="72"/>
      <c r="AD36" s="78" t="s">
        <v>2134</v>
      </c>
      <c r="AE36" s="78">
        <v>2320</v>
      </c>
      <c r="AF36" s="78">
        <v>27067</v>
      </c>
      <c r="AG36" s="78">
        <v>45787</v>
      </c>
      <c r="AH36" s="78">
        <v>73388</v>
      </c>
      <c r="AI36" s="78"/>
      <c r="AJ36" s="78" t="s">
        <v>2501</v>
      </c>
      <c r="AK36" s="78" t="s">
        <v>2848</v>
      </c>
      <c r="AL36" s="83" t="s">
        <v>3059</v>
      </c>
      <c r="AM36" s="78"/>
      <c r="AN36" s="80">
        <v>39959.84033564815</v>
      </c>
      <c r="AO36" s="83" t="s">
        <v>3276</v>
      </c>
      <c r="AP36" s="78" t="b">
        <v>0</v>
      </c>
      <c r="AQ36" s="78" t="b">
        <v>0</v>
      </c>
      <c r="AR36" s="78" t="b">
        <v>1</v>
      </c>
      <c r="AS36" s="78"/>
      <c r="AT36" s="78">
        <v>128</v>
      </c>
      <c r="AU36" s="83" t="s">
        <v>3561</v>
      </c>
      <c r="AV36" s="78" t="b">
        <v>0</v>
      </c>
      <c r="AW36" s="78" t="s">
        <v>3755</v>
      </c>
      <c r="AX36" s="83" t="s">
        <v>3789</v>
      </c>
      <c r="AY36" s="78" t="s">
        <v>65</v>
      </c>
      <c r="AZ36" s="78" t="str">
        <f>REPLACE(INDEX(GroupVertices[Group],MATCH(Vertices[[#This Row],[Vertex]],GroupVertices[Vertex],0)),1,1,"")</f>
        <v>84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162.46626727468325</v>
      </c>
      <c r="E37" s="68"/>
      <c r="F37" s="100" t="s">
        <v>1047</v>
      </c>
      <c r="G37" s="65"/>
      <c r="H37" s="69" t="s">
        <v>232</v>
      </c>
      <c r="I37" s="70"/>
      <c r="J37" s="70"/>
      <c r="K37" s="69" t="s">
        <v>4169</v>
      </c>
      <c r="L37" s="73">
        <v>1</v>
      </c>
      <c r="M37" s="74">
        <v>5153.8056640625</v>
      </c>
      <c r="N37" s="74">
        <v>5193.59814453125</v>
      </c>
      <c r="O37" s="75"/>
      <c r="P37" s="76"/>
      <c r="Q37" s="76"/>
      <c r="R37" s="86"/>
      <c r="S37" s="48">
        <v>0</v>
      </c>
      <c r="T37" s="48">
        <v>1</v>
      </c>
      <c r="U37" s="49">
        <v>0</v>
      </c>
      <c r="V37" s="49">
        <v>0.2</v>
      </c>
      <c r="W37" s="49">
        <v>0</v>
      </c>
      <c r="X37" s="49">
        <v>0.693693</v>
      </c>
      <c r="Y37" s="49">
        <v>0</v>
      </c>
      <c r="Z37" s="49">
        <v>0</v>
      </c>
      <c r="AA37" s="71">
        <v>37</v>
      </c>
      <c r="AB37" s="71"/>
      <c r="AC37" s="72"/>
      <c r="AD37" s="78" t="s">
        <v>2135</v>
      </c>
      <c r="AE37" s="78">
        <v>388</v>
      </c>
      <c r="AF37" s="78">
        <v>511</v>
      </c>
      <c r="AG37" s="78">
        <v>11164</v>
      </c>
      <c r="AH37" s="78">
        <v>20912</v>
      </c>
      <c r="AI37" s="78"/>
      <c r="AJ37" s="78" t="s">
        <v>2502</v>
      </c>
      <c r="AK37" s="78"/>
      <c r="AL37" s="78"/>
      <c r="AM37" s="78"/>
      <c r="AN37" s="80">
        <v>41013.64604166667</v>
      </c>
      <c r="AO37" s="83" t="s">
        <v>3277</v>
      </c>
      <c r="AP37" s="78" t="b">
        <v>0</v>
      </c>
      <c r="AQ37" s="78" t="b">
        <v>0</v>
      </c>
      <c r="AR37" s="78" t="b">
        <v>1</v>
      </c>
      <c r="AS37" s="78"/>
      <c r="AT37" s="78">
        <v>60</v>
      </c>
      <c r="AU37" s="83" t="s">
        <v>3561</v>
      </c>
      <c r="AV37" s="78" t="b">
        <v>0</v>
      </c>
      <c r="AW37" s="78" t="s">
        <v>3755</v>
      </c>
      <c r="AX37" s="83" t="s">
        <v>3790</v>
      </c>
      <c r="AY37" s="78" t="s">
        <v>66</v>
      </c>
      <c r="AZ37" s="78" t="str">
        <f>REPLACE(INDEX(GroupVertices[Group],MATCH(Vertices[[#This Row],[Vertex]],GroupVertices[Vertex],0)),1,1,"")</f>
        <v>25</v>
      </c>
      <c r="BA37" s="48" t="s">
        <v>862</v>
      </c>
      <c r="BB37" s="48" t="s">
        <v>862</v>
      </c>
      <c r="BC37" s="48" t="s">
        <v>921</v>
      </c>
      <c r="BD37" s="48" t="s">
        <v>921</v>
      </c>
      <c r="BE37" s="48"/>
      <c r="BF37" s="48"/>
      <c r="BG37" s="116" t="s">
        <v>5163</v>
      </c>
      <c r="BH37" s="116" t="s">
        <v>5163</v>
      </c>
      <c r="BI37" s="116" t="s">
        <v>5372</v>
      </c>
      <c r="BJ37" s="116" t="s">
        <v>5372</v>
      </c>
      <c r="BK37" s="116">
        <v>0</v>
      </c>
      <c r="BL37" s="120">
        <v>0</v>
      </c>
      <c r="BM37" s="116">
        <v>0</v>
      </c>
      <c r="BN37" s="120">
        <v>0</v>
      </c>
      <c r="BO37" s="116">
        <v>0</v>
      </c>
      <c r="BP37" s="120">
        <v>0</v>
      </c>
      <c r="BQ37" s="116">
        <v>3</v>
      </c>
      <c r="BR37" s="120">
        <v>100</v>
      </c>
      <c r="BS37" s="116">
        <v>3</v>
      </c>
      <c r="BT37" s="2"/>
      <c r="BU37" s="3"/>
      <c r="BV37" s="3"/>
      <c r="BW37" s="3"/>
      <c r="BX37" s="3"/>
    </row>
    <row r="38" spans="1:76" ht="15">
      <c r="A38" s="64" t="s">
        <v>451</v>
      </c>
      <c r="B38" s="65"/>
      <c r="C38" s="65" t="s">
        <v>64</v>
      </c>
      <c r="D38" s="66">
        <v>352.36752991084455</v>
      </c>
      <c r="E38" s="68"/>
      <c r="F38" s="100" t="s">
        <v>3598</v>
      </c>
      <c r="G38" s="65"/>
      <c r="H38" s="69" t="s">
        <v>451</v>
      </c>
      <c r="I38" s="70"/>
      <c r="J38" s="70"/>
      <c r="K38" s="69" t="s">
        <v>4170</v>
      </c>
      <c r="L38" s="73">
        <v>121.4578313253012</v>
      </c>
      <c r="M38" s="74">
        <v>5153.8056640625</v>
      </c>
      <c r="N38" s="74">
        <v>4687.7666015625</v>
      </c>
      <c r="O38" s="75"/>
      <c r="P38" s="76"/>
      <c r="Q38" s="76"/>
      <c r="R38" s="86"/>
      <c r="S38" s="48">
        <v>3</v>
      </c>
      <c r="T38" s="48">
        <v>0</v>
      </c>
      <c r="U38" s="49">
        <v>6</v>
      </c>
      <c r="V38" s="49">
        <v>0.333333</v>
      </c>
      <c r="W38" s="49">
        <v>0</v>
      </c>
      <c r="X38" s="49">
        <v>1.918916</v>
      </c>
      <c r="Y38" s="49">
        <v>0</v>
      </c>
      <c r="Z38" s="49">
        <v>0</v>
      </c>
      <c r="AA38" s="71">
        <v>38</v>
      </c>
      <c r="AB38" s="71"/>
      <c r="AC38" s="72"/>
      <c r="AD38" s="78" t="s">
        <v>2136</v>
      </c>
      <c r="AE38" s="78">
        <v>0</v>
      </c>
      <c r="AF38" s="78">
        <v>208631</v>
      </c>
      <c r="AG38" s="78">
        <v>31150</v>
      </c>
      <c r="AH38" s="78">
        <v>4043</v>
      </c>
      <c r="AI38" s="78"/>
      <c r="AJ38" s="78" t="s">
        <v>2503</v>
      </c>
      <c r="AK38" s="78" t="s">
        <v>2849</v>
      </c>
      <c r="AL38" s="83" t="s">
        <v>3060</v>
      </c>
      <c r="AM38" s="78"/>
      <c r="AN38" s="80">
        <v>39806.206342592595</v>
      </c>
      <c r="AO38" s="78"/>
      <c r="AP38" s="78" t="b">
        <v>0</v>
      </c>
      <c r="AQ38" s="78" t="b">
        <v>0</v>
      </c>
      <c r="AR38" s="78" t="b">
        <v>0</v>
      </c>
      <c r="AS38" s="78"/>
      <c r="AT38" s="78">
        <v>1828</v>
      </c>
      <c r="AU38" s="83" t="s">
        <v>3569</v>
      </c>
      <c r="AV38" s="78" t="b">
        <v>0</v>
      </c>
      <c r="AW38" s="78" t="s">
        <v>3755</v>
      </c>
      <c r="AX38" s="83" t="s">
        <v>3791</v>
      </c>
      <c r="AY38" s="78" t="s">
        <v>65</v>
      </c>
      <c r="AZ38" s="78" t="str">
        <f>REPLACE(INDEX(GroupVertices[Group],MATCH(Vertices[[#This Row],[Vertex]],GroupVertices[Vertex],0)),1,1,"")</f>
        <v>25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162.38870813897273</v>
      </c>
      <c r="E39" s="68"/>
      <c r="F39" s="100" t="s">
        <v>1048</v>
      </c>
      <c r="G39" s="65"/>
      <c r="H39" s="69" t="s">
        <v>233</v>
      </c>
      <c r="I39" s="70"/>
      <c r="J39" s="70"/>
      <c r="K39" s="69" t="s">
        <v>4171</v>
      </c>
      <c r="L39" s="73">
        <v>41.15261044176707</v>
      </c>
      <c r="M39" s="74">
        <v>6857.66357421875</v>
      </c>
      <c r="N39" s="74">
        <v>7575.712890625</v>
      </c>
      <c r="O39" s="75"/>
      <c r="P39" s="76"/>
      <c r="Q39" s="76"/>
      <c r="R39" s="86"/>
      <c r="S39" s="48">
        <v>0</v>
      </c>
      <c r="T39" s="48">
        <v>2</v>
      </c>
      <c r="U39" s="49">
        <v>2</v>
      </c>
      <c r="V39" s="49">
        <v>0.5</v>
      </c>
      <c r="W39" s="49">
        <v>0</v>
      </c>
      <c r="X39" s="49">
        <v>1.459457</v>
      </c>
      <c r="Y39" s="49">
        <v>0</v>
      </c>
      <c r="Z39" s="49">
        <v>0</v>
      </c>
      <c r="AA39" s="71">
        <v>39</v>
      </c>
      <c r="AB39" s="71"/>
      <c r="AC39" s="72"/>
      <c r="AD39" s="78" t="s">
        <v>2137</v>
      </c>
      <c r="AE39" s="78">
        <v>977</v>
      </c>
      <c r="AF39" s="78">
        <v>426</v>
      </c>
      <c r="AG39" s="78">
        <v>5354</v>
      </c>
      <c r="AH39" s="78">
        <v>2184</v>
      </c>
      <c r="AI39" s="78"/>
      <c r="AJ39" s="78" t="s">
        <v>2504</v>
      </c>
      <c r="AK39" s="78" t="s">
        <v>2850</v>
      </c>
      <c r="AL39" s="78"/>
      <c r="AM39" s="78"/>
      <c r="AN39" s="80">
        <v>39723.97425925926</v>
      </c>
      <c r="AO39" s="83" t="s">
        <v>3278</v>
      </c>
      <c r="AP39" s="78" t="b">
        <v>0</v>
      </c>
      <c r="AQ39" s="78" t="b">
        <v>0</v>
      </c>
      <c r="AR39" s="78" t="b">
        <v>0</v>
      </c>
      <c r="AS39" s="78"/>
      <c r="AT39" s="78">
        <v>0</v>
      </c>
      <c r="AU39" s="83" t="s">
        <v>3561</v>
      </c>
      <c r="AV39" s="78" t="b">
        <v>0</v>
      </c>
      <c r="AW39" s="78" t="s">
        <v>3755</v>
      </c>
      <c r="AX39" s="83" t="s">
        <v>3792</v>
      </c>
      <c r="AY39" s="78" t="s">
        <v>66</v>
      </c>
      <c r="AZ39" s="78" t="str">
        <f>REPLACE(INDEX(GroupVertices[Group],MATCH(Vertices[[#This Row],[Vertex]],GroupVertices[Vertex],0)),1,1,"")</f>
        <v>41</v>
      </c>
      <c r="BA39" s="48"/>
      <c r="BB39" s="48"/>
      <c r="BC39" s="48"/>
      <c r="BD39" s="48"/>
      <c r="BE39" s="48"/>
      <c r="BF39" s="48"/>
      <c r="BG39" s="116" t="s">
        <v>5164</v>
      </c>
      <c r="BH39" s="116" t="s">
        <v>5164</v>
      </c>
      <c r="BI39" s="116" t="s">
        <v>5373</v>
      </c>
      <c r="BJ39" s="116" t="s">
        <v>5373</v>
      </c>
      <c r="BK39" s="116">
        <v>0</v>
      </c>
      <c r="BL39" s="120">
        <v>0</v>
      </c>
      <c r="BM39" s="116">
        <v>0</v>
      </c>
      <c r="BN39" s="120">
        <v>0</v>
      </c>
      <c r="BO39" s="116">
        <v>0</v>
      </c>
      <c r="BP39" s="120">
        <v>0</v>
      </c>
      <c r="BQ39" s="116">
        <v>14</v>
      </c>
      <c r="BR39" s="120">
        <v>100</v>
      </c>
      <c r="BS39" s="116">
        <v>14</v>
      </c>
      <c r="BT39" s="2"/>
      <c r="BU39" s="3"/>
      <c r="BV39" s="3"/>
      <c r="BW39" s="3"/>
      <c r="BX39" s="3"/>
    </row>
    <row r="40" spans="1:76" ht="15">
      <c r="A40" s="64" t="s">
        <v>452</v>
      </c>
      <c r="B40" s="65"/>
      <c r="C40" s="65" t="s">
        <v>64</v>
      </c>
      <c r="D40" s="66">
        <v>1000</v>
      </c>
      <c r="E40" s="68"/>
      <c r="F40" s="100" t="s">
        <v>3599</v>
      </c>
      <c r="G40" s="65"/>
      <c r="H40" s="69" t="s">
        <v>452</v>
      </c>
      <c r="I40" s="70"/>
      <c r="J40" s="70"/>
      <c r="K40" s="69" t="s">
        <v>4172</v>
      </c>
      <c r="L40" s="73">
        <v>1</v>
      </c>
      <c r="M40" s="74">
        <v>6857.66357421875</v>
      </c>
      <c r="N40" s="74">
        <v>7975.6728515625</v>
      </c>
      <c r="O40" s="75"/>
      <c r="P40" s="76"/>
      <c r="Q40" s="76"/>
      <c r="R40" s="86"/>
      <c r="S40" s="48">
        <v>1</v>
      </c>
      <c r="T40" s="48">
        <v>0</v>
      </c>
      <c r="U40" s="49">
        <v>0</v>
      </c>
      <c r="V40" s="49">
        <v>0.333333</v>
      </c>
      <c r="W40" s="49">
        <v>0</v>
      </c>
      <c r="X40" s="49">
        <v>0.770269</v>
      </c>
      <c r="Y40" s="49">
        <v>0</v>
      </c>
      <c r="Z40" s="49">
        <v>0</v>
      </c>
      <c r="AA40" s="71">
        <v>40</v>
      </c>
      <c r="AB40" s="71"/>
      <c r="AC40" s="72"/>
      <c r="AD40" s="78" t="s">
        <v>2138</v>
      </c>
      <c r="AE40" s="78">
        <v>251</v>
      </c>
      <c r="AF40" s="78">
        <v>13729893</v>
      </c>
      <c r="AG40" s="78">
        <v>23659</v>
      </c>
      <c r="AH40" s="78">
        <v>242</v>
      </c>
      <c r="AI40" s="78"/>
      <c r="AJ40" s="78" t="s">
        <v>2505</v>
      </c>
      <c r="AK40" s="78"/>
      <c r="AL40" s="78"/>
      <c r="AM40" s="78"/>
      <c r="AN40" s="80">
        <v>40585.92650462963</v>
      </c>
      <c r="AO40" s="83" t="s">
        <v>3279</v>
      </c>
      <c r="AP40" s="78" t="b">
        <v>0</v>
      </c>
      <c r="AQ40" s="78" t="b">
        <v>0</v>
      </c>
      <c r="AR40" s="78" t="b">
        <v>0</v>
      </c>
      <c r="AS40" s="78"/>
      <c r="AT40" s="78">
        <v>31926</v>
      </c>
      <c r="AU40" s="83" t="s">
        <v>3566</v>
      </c>
      <c r="AV40" s="78" t="b">
        <v>1</v>
      </c>
      <c r="AW40" s="78" t="s">
        <v>3755</v>
      </c>
      <c r="AX40" s="83" t="s">
        <v>3793</v>
      </c>
      <c r="AY40" s="78" t="s">
        <v>65</v>
      </c>
      <c r="AZ40" s="78" t="str">
        <f>REPLACE(INDEX(GroupVertices[Group],MATCH(Vertices[[#This Row],[Vertex]],GroupVertices[Vertex],0)),1,1,"")</f>
        <v>41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453</v>
      </c>
      <c r="B41" s="65"/>
      <c r="C41" s="65" t="s">
        <v>64</v>
      </c>
      <c r="D41" s="66">
        <v>183.43369526870762</v>
      </c>
      <c r="E41" s="68"/>
      <c r="F41" s="100" t="s">
        <v>3600</v>
      </c>
      <c r="G41" s="65"/>
      <c r="H41" s="69" t="s">
        <v>453</v>
      </c>
      <c r="I41" s="70"/>
      <c r="J41" s="70"/>
      <c r="K41" s="69" t="s">
        <v>4173</v>
      </c>
      <c r="L41" s="73">
        <v>1</v>
      </c>
      <c r="M41" s="74">
        <v>7085.0615234375</v>
      </c>
      <c r="N41" s="74">
        <v>7975.6728515625</v>
      </c>
      <c r="O41" s="75"/>
      <c r="P41" s="76"/>
      <c r="Q41" s="76"/>
      <c r="R41" s="86"/>
      <c r="S41" s="48">
        <v>1</v>
      </c>
      <c r="T41" s="48">
        <v>0</v>
      </c>
      <c r="U41" s="49">
        <v>0</v>
      </c>
      <c r="V41" s="49">
        <v>0.333333</v>
      </c>
      <c r="W41" s="49">
        <v>0</v>
      </c>
      <c r="X41" s="49">
        <v>0.770269</v>
      </c>
      <c r="Y41" s="49">
        <v>0</v>
      </c>
      <c r="Z41" s="49">
        <v>0</v>
      </c>
      <c r="AA41" s="71">
        <v>41</v>
      </c>
      <c r="AB41" s="71"/>
      <c r="AC41" s="72"/>
      <c r="AD41" s="78" t="s">
        <v>2139</v>
      </c>
      <c r="AE41" s="78">
        <v>23561</v>
      </c>
      <c r="AF41" s="78">
        <v>23490</v>
      </c>
      <c r="AG41" s="78">
        <v>38857</v>
      </c>
      <c r="AH41" s="78">
        <v>85421</v>
      </c>
      <c r="AI41" s="78"/>
      <c r="AJ41" s="78" t="s">
        <v>2506</v>
      </c>
      <c r="AK41" s="78"/>
      <c r="AL41" s="78"/>
      <c r="AM41" s="78"/>
      <c r="AN41" s="80">
        <v>43353.55064814815</v>
      </c>
      <c r="AO41" s="78"/>
      <c r="AP41" s="78" t="b">
        <v>1</v>
      </c>
      <c r="AQ41" s="78" t="b">
        <v>0</v>
      </c>
      <c r="AR41" s="78" t="b">
        <v>0</v>
      </c>
      <c r="AS41" s="78"/>
      <c r="AT41" s="78">
        <v>14</v>
      </c>
      <c r="AU41" s="78"/>
      <c r="AV41" s="78" t="b">
        <v>0</v>
      </c>
      <c r="AW41" s="78" t="s">
        <v>3755</v>
      </c>
      <c r="AX41" s="83" t="s">
        <v>3794</v>
      </c>
      <c r="AY41" s="78" t="s">
        <v>65</v>
      </c>
      <c r="AZ41" s="78" t="str">
        <f>REPLACE(INDEX(GroupVertices[Group],MATCH(Vertices[[#This Row],[Vertex]],GroupVertices[Vertex],0)),1,1,"")</f>
        <v>41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234</v>
      </c>
      <c r="B42" s="65"/>
      <c r="C42" s="65" t="s">
        <v>64</v>
      </c>
      <c r="D42" s="66">
        <v>162.07390929403002</v>
      </c>
      <c r="E42" s="68"/>
      <c r="F42" s="100" t="s">
        <v>1049</v>
      </c>
      <c r="G42" s="65"/>
      <c r="H42" s="69" t="s">
        <v>234</v>
      </c>
      <c r="I42" s="70"/>
      <c r="J42" s="70"/>
      <c r="K42" s="69" t="s">
        <v>4174</v>
      </c>
      <c r="L42" s="73">
        <v>1</v>
      </c>
      <c r="M42" s="74">
        <v>6873.90625</v>
      </c>
      <c r="N42" s="74">
        <v>3640.812255859375</v>
      </c>
      <c r="O42" s="75"/>
      <c r="P42" s="76"/>
      <c r="Q42" s="76"/>
      <c r="R42" s="86"/>
      <c r="S42" s="48">
        <v>0</v>
      </c>
      <c r="T42" s="48">
        <v>1</v>
      </c>
      <c r="U42" s="49">
        <v>0</v>
      </c>
      <c r="V42" s="49">
        <v>1</v>
      </c>
      <c r="W42" s="49">
        <v>0</v>
      </c>
      <c r="X42" s="49">
        <v>0.999999</v>
      </c>
      <c r="Y42" s="49">
        <v>0</v>
      </c>
      <c r="Z42" s="49">
        <v>0</v>
      </c>
      <c r="AA42" s="71">
        <v>42</v>
      </c>
      <c r="AB42" s="71"/>
      <c r="AC42" s="72"/>
      <c r="AD42" s="78" t="s">
        <v>2140</v>
      </c>
      <c r="AE42" s="78">
        <v>257</v>
      </c>
      <c r="AF42" s="78">
        <v>81</v>
      </c>
      <c r="AG42" s="78">
        <v>1513</v>
      </c>
      <c r="AH42" s="78">
        <v>3374</v>
      </c>
      <c r="AI42" s="78"/>
      <c r="AJ42" s="78"/>
      <c r="AK42" s="78" t="s">
        <v>2851</v>
      </c>
      <c r="AL42" s="78"/>
      <c r="AM42" s="78"/>
      <c r="AN42" s="80">
        <v>43080.64015046296</v>
      </c>
      <c r="AO42" s="78"/>
      <c r="AP42" s="78" t="b">
        <v>1</v>
      </c>
      <c r="AQ42" s="78" t="b">
        <v>0</v>
      </c>
      <c r="AR42" s="78" t="b">
        <v>0</v>
      </c>
      <c r="AS42" s="78"/>
      <c r="AT42" s="78">
        <v>0</v>
      </c>
      <c r="AU42" s="78"/>
      <c r="AV42" s="78" t="b">
        <v>0</v>
      </c>
      <c r="AW42" s="78" t="s">
        <v>3755</v>
      </c>
      <c r="AX42" s="83" t="s">
        <v>3795</v>
      </c>
      <c r="AY42" s="78" t="s">
        <v>66</v>
      </c>
      <c r="AZ42" s="78" t="str">
        <f>REPLACE(INDEX(GroupVertices[Group],MATCH(Vertices[[#This Row],[Vertex]],GroupVertices[Vertex],0)),1,1,"")</f>
        <v>83</v>
      </c>
      <c r="BA42" s="48"/>
      <c r="BB42" s="48"/>
      <c r="BC42" s="48"/>
      <c r="BD42" s="48"/>
      <c r="BE42" s="48"/>
      <c r="BF42" s="48"/>
      <c r="BG42" s="116" t="s">
        <v>5165</v>
      </c>
      <c r="BH42" s="116" t="s">
        <v>5165</v>
      </c>
      <c r="BI42" s="116" t="s">
        <v>5374</v>
      </c>
      <c r="BJ42" s="116" t="s">
        <v>5374</v>
      </c>
      <c r="BK42" s="116">
        <v>2</v>
      </c>
      <c r="BL42" s="120">
        <v>5</v>
      </c>
      <c r="BM42" s="116">
        <v>0</v>
      </c>
      <c r="BN42" s="120">
        <v>0</v>
      </c>
      <c r="BO42" s="116">
        <v>0</v>
      </c>
      <c r="BP42" s="120">
        <v>0</v>
      </c>
      <c r="BQ42" s="116">
        <v>38</v>
      </c>
      <c r="BR42" s="120">
        <v>95</v>
      </c>
      <c r="BS42" s="116">
        <v>40</v>
      </c>
      <c r="BT42" s="2"/>
      <c r="BU42" s="3"/>
      <c r="BV42" s="3"/>
      <c r="BW42" s="3"/>
      <c r="BX42" s="3"/>
    </row>
    <row r="43" spans="1:76" ht="15">
      <c r="A43" s="64" t="s">
        <v>454</v>
      </c>
      <c r="B43" s="65"/>
      <c r="C43" s="65" t="s">
        <v>64</v>
      </c>
      <c r="D43" s="66">
        <v>164.1479318289714</v>
      </c>
      <c r="E43" s="68"/>
      <c r="F43" s="100" t="s">
        <v>3601</v>
      </c>
      <c r="G43" s="65"/>
      <c r="H43" s="69" t="s">
        <v>454</v>
      </c>
      <c r="I43" s="70"/>
      <c r="J43" s="70"/>
      <c r="K43" s="69" t="s">
        <v>4175</v>
      </c>
      <c r="L43" s="73">
        <v>1</v>
      </c>
      <c r="M43" s="74">
        <v>6873.90625</v>
      </c>
      <c r="N43" s="74">
        <v>3981.95458984375</v>
      </c>
      <c r="O43" s="75"/>
      <c r="P43" s="76"/>
      <c r="Q43" s="76"/>
      <c r="R43" s="86"/>
      <c r="S43" s="48">
        <v>1</v>
      </c>
      <c r="T43" s="48">
        <v>0</v>
      </c>
      <c r="U43" s="49">
        <v>0</v>
      </c>
      <c r="V43" s="49">
        <v>1</v>
      </c>
      <c r="W43" s="49">
        <v>0</v>
      </c>
      <c r="X43" s="49">
        <v>0.999999</v>
      </c>
      <c r="Y43" s="49">
        <v>0</v>
      </c>
      <c r="Z43" s="49">
        <v>0</v>
      </c>
      <c r="AA43" s="71">
        <v>43</v>
      </c>
      <c r="AB43" s="71"/>
      <c r="AC43" s="72"/>
      <c r="AD43" s="78" t="s">
        <v>2141</v>
      </c>
      <c r="AE43" s="78">
        <v>399</v>
      </c>
      <c r="AF43" s="78">
        <v>2354</v>
      </c>
      <c r="AG43" s="78">
        <v>13160</v>
      </c>
      <c r="AH43" s="78">
        <v>136</v>
      </c>
      <c r="AI43" s="78"/>
      <c r="AJ43" s="78" t="s">
        <v>2507</v>
      </c>
      <c r="AK43" s="78" t="s">
        <v>2852</v>
      </c>
      <c r="AL43" s="83" t="s">
        <v>3061</v>
      </c>
      <c r="AM43" s="78"/>
      <c r="AN43" s="80">
        <v>40693.03662037037</v>
      </c>
      <c r="AO43" s="83" t="s">
        <v>3280</v>
      </c>
      <c r="AP43" s="78" t="b">
        <v>0</v>
      </c>
      <c r="AQ43" s="78" t="b">
        <v>0</v>
      </c>
      <c r="AR43" s="78" t="b">
        <v>1</v>
      </c>
      <c r="AS43" s="78"/>
      <c r="AT43" s="78">
        <v>8</v>
      </c>
      <c r="AU43" s="83" t="s">
        <v>3561</v>
      </c>
      <c r="AV43" s="78" t="b">
        <v>0</v>
      </c>
      <c r="AW43" s="78" t="s">
        <v>3755</v>
      </c>
      <c r="AX43" s="83" t="s">
        <v>3796</v>
      </c>
      <c r="AY43" s="78" t="s">
        <v>65</v>
      </c>
      <c r="AZ43" s="78" t="str">
        <f>REPLACE(INDEX(GroupVertices[Group],MATCH(Vertices[[#This Row],[Vertex]],GroupVertices[Vertex],0)),1,1,"")</f>
        <v>83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235</v>
      </c>
      <c r="B44" s="65"/>
      <c r="C44" s="65" t="s">
        <v>64</v>
      </c>
      <c r="D44" s="66">
        <v>162.00821214378112</v>
      </c>
      <c r="E44" s="68"/>
      <c r="F44" s="100" t="s">
        <v>1050</v>
      </c>
      <c r="G44" s="65"/>
      <c r="H44" s="69" t="s">
        <v>235</v>
      </c>
      <c r="I44" s="70"/>
      <c r="J44" s="70"/>
      <c r="K44" s="69" t="s">
        <v>4176</v>
      </c>
      <c r="L44" s="73">
        <v>1</v>
      </c>
      <c r="M44" s="74">
        <v>1028.7037353515625</v>
      </c>
      <c r="N44" s="74">
        <v>6094.0966796875</v>
      </c>
      <c r="O44" s="75"/>
      <c r="P44" s="76"/>
      <c r="Q44" s="76"/>
      <c r="R44" s="86"/>
      <c r="S44" s="48">
        <v>1</v>
      </c>
      <c r="T44" s="48">
        <v>1</v>
      </c>
      <c r="U44" s="49">
        <v>0</v>
      </c>
      <c r="V44" s="49">
        <v>0</v>
      </c>
      <c r="W44" s="49">
        <v>0</v>
      </c>
      <c r="X44" s="49">
        <v>0.999999</v>
      </c>
      <c r="Y44" s="49">
        <v>0</v>
      </c>
      <c r="Z44" s="49" t="s">
        <v>4655</v>
      </c>
      <c r="AA44" s="71">
        <v>44</v>
      </c>
      <c r="AB44" s="71"/>
      <c r="AC44" s="72"/>
      <c r="AD44" s="78" t="s">
        <v>2142</v>
      </c>
      <c r="AE44" s="78">
        <v>173</v>
      </c>
      <c r="AF44" s="78">
        <v>9</v>
      </c>
      <c r="AG44" s="78">
        <v>121</v>
      </c>
      <c r="AH44" s="78">
        <v>159</v>
      </c>
      <c r="AI44" s="78"/>
      <c r="AJ44" s="78" t="s">
        <v>2508</v>
      </c>
      <c r="AK44" s="78"/>
      <c r="AL44" s="78"/>
      <c r="AM44" s="78"/>
      <c r="AN44" s="80">
        <v>43685.072175925925</v>
      </c>
      <c r="AO44" s="78"/>
      <c r="AP44" s="78" t="b">
        <v>1</v>
      </c>
      <c r="AQ44" s="78" t="b">
        <v>1</v>
      </c>
      <c r="AR44" s="78" t="b">
        <v>0</v>
      </c>
      <c r="AS44" s="78"/>
      <c r="AT44" s="78">
        <v>0</v>
      </c>
      <c r="AU44" s="78"/>
      <c r="AV44" s="78" t="b">
        <v>0</v>
      </c>
      <c r="AW44" s="78" t="s">
        <v>3755</v>
      </c>
      <c r="AX44" s="83" t="s">
        <v>3797</v>
      </c>
      <c r="AY44" s="78" t="s">
        <v>66</v>
      </c>
      <c r="AZ44" s="78" t="str">
        <f>REPLACE(INDEX(GroupVertices[Group],MATCH(Vertices[[#This Row],[Vertex]],GroupVertices[Vertex],0)),1,1,"")</f>
        <v>1</v>
      </c>
      <c r="BA44" s="48"/>
      <c r="BB44" s="48"/>
      <c r="BC44" s="48"/>
      <c r="BD44" s="48"/>
      <c r="BE44" s="48"/>
      <c r="BF44" s="48"/>
      <c r="BG44" s="116" t="s">
        <v>5166</v>
      </c>
      <c r="BH44" s="116" t="s">
        <v>5166</v>
      </c>
      <c r="BI44" s="116" t="s">
        <v>5375</v>
      </c>
      <c r="BJ44" s="116" t="s">
        <v>5375</v>
      </c>
      <c r="BK44" s="116">
        <v>3</v>
      </c>
      <c r="BL44" s="120">
        <v>6.25</v>
      </c>
      <c r="BM44" s="116">
        <v>5</v>
      </c>
      <c r="BN44" s="120">
        <v>10.416666666666666</v>
      </c>
      <c r="BO44" s="116">
        <v>0</v>
      </c>
      <c r="BP44" s="120">
        <v>0</v>
      </c>
      <c r="BQ44" s="116">
        <v>40</v>
      </c>
      <c r="BR44" s="120">
        <v>83.33333333333333</v>
      </c>
      <c r="BS44" s="116">
        <v>48</v>
      </c>
      <c r="BT44" s="2"/>
      <c r="BU44" s="3"/>
      <c r="BV44" s="3"/>
      <c r="BW44" s="3"/>
      <c r="BX44" s="3"/>
    </row>
    <row r="45" spans="1:76" ht="15">
      <c r="A45" s="64" t="s">
        <v>236</v>
      </c>
      <c r="B45" s="65"/>
      <c r="C45" s="65" t="s">
        <v>64</v>
      </c>
      <c r="D45" s="66">
        <v>169.93566827381653</v>
      </c>
      <c r="E45" s="68"/>
      <c r="F45" s="100" t="s">
        <v>1051</v>
      </c>
      <c r="G45" s="65"/>
      <c r="H45" s="69" t="s">
        <v>236</v>
      </c>
      <c r="I45" s="70"/>
      <c r="J45" s="70"/>
      <c r="K45" s="69" t="s">
        <v>4177</v>
      </c>
      <c r="L45" s="73">
        <v>1</v>
      </c>
      <c r="M45" s="74">
        <v>7393.67236328125</v>
      </c>
      <c r="N45" s="74">
        <v>5052.43603515625</v>
      </c>
      <c r="O45" s="75"/>
      <c r="P45" s="76"/>
      <c r="Q45" s="76"/>
      <c r="R45" s="86"/>
      <c r="S45" s="48">
        <v>2</v>
      </c>
      <c r="T45" s="48">
        <v>1</v>
      </c>
      <c r="U45" s="49">
        <v>0</v>
      </c>
      <c r="V45" s="49">
        <v>1</v>
      </c>
      <c r="W45" s="49">
        <v>0</v>
      </c>
      <c r="X45" s="49">
        <v>1.298244</v>
      </c>
      <c r="Y45" s="49">
        <v>0</v>
      </c>
      <c r="Z45" s="49">
        <v>0</v>
      </c>
      <c r="AA45" s="71">
        <v>45</v>
      </c>
      <c r="AB45" s="71"/>
      <c r="AC45" s="72"/>
      <c r="AD45" s="78" t="s">
        <v>2143</v>
      </c>
      <c r="AE45" s="78">
        <v>189</v>
      </c>
      <c r="AF45" s="78">
        <v>8697</v>
      </c>
      <c r="AG45" s="78">
        <v>50149</v>
      </c>
      <c r="AH45" s="78">
        <v>2739</v>
      </c>
      <c r="AI45" s="78"/>
      <c r="AJ45" s="78" t="s">
        <v>2509</v>
      </c>
      <c r="AK45" s="78" t="s">
        <v>2853</v>
      </c>
      <c r="AL45" s="83" t="s">
        <v>3062</v>
      </c>
      <c r="AM45" s="78"/>
      <c r="AN45" s="80">
        <v>42508.81196759259</v>
      </c>
      <c r="AO45" s="83" t="s">
        <v>3281</v>
      </c>
      <c r="AP45" s="78" t="b">
        <v>0</v>
      </c>
      <c r="AQ45" s="78" t="b">
        <v>0</v>
      </c>
      <c r="AR45" s="78" t="b">
        <v>0</v>
      </c>
      <c r="AS45" s="78"/>
      <c r="AT45" s="78">
        <v>142</v>
      </c>
      <c r="AU45" s="83" t="s">
        <v>3561</v>
      </c>
      <c r="AV45" s="78" t="b">
        <v>0</v>
      </c>
      <c r="AW45" s="78" t="s">
        <v>3755</v>
      </c>
      <c r="AX45" s="83" t="s">
        <v>3798</v>
      </c>
      <c r="AY45" s="78" t="s">
        <v>66</v>
      </c>
      <c r="AZ45" s="78" t="str">
        <f>REPLACE(INDEX(GroupVertices[Group],MATCH(Vertices[[#This Row],[Vertex]],GroupVertices[Vertex],0)),1,1,"")</f>
        <v>82</v>
      </c>
      <c r="BA45" s="48"/>
      <c r="BB45" s="48"/>
      <c r="BC45" s="48"/>
      <c r="BD45" s="48"/>
      <c r="BE45" s="48" t="s">
        <v>947</v>
      </c>
      <c r="BF45" s="48" t="s">
        <v>947</v>
      </c>
      <c r="BG45" s="116" t="s">
        <v>5167</v>
      </c>
      <c r="BH45" s="116" t="s">
        <v>5167</v>
      </c>
      <c r="BI45" s="116" t="s">
        <v>5376</v>
      </c>
      <c r="BJ45" s="116" t="s">
        <v>5376</v>
      </c>
      <c r="BK45" s="116">
        <v>0</v>
      </c>
      <c r="BL45" s="120">
        <v>0</v>
      </c>
      <c r="BM45" s="116">
        <v>1</v>
      </c>
      <c r="BN45" s="120">
        <v>3.4482758620689653</v>
      </c>
      <c r="BO45" s="116">
        <v>0</v>
      </c>
      <c r="BP45" s="120">
        <v>0</v>
      </c>
      <c r="BQ45" s="116">
        <v>28</v>
      </c>
      <c r="BR45" s="120">
        <v>96.55172413793103</v>
      </c>
      <c r="BS45" s="116">
        <v>29</v>
      </c>
      <c r="BT45" s="2"/>
      <c r="BU45" s="3"/>
      <c r="BV45" s="3"/>
      <c r="BW45" s="3"/>
      <c r="BX45" s="3"/>
    </row>
    <row r="46" spans="1:76" ht="15">
      <c r="A46" s="64" t="s">
        <v>237</v>
      </c>
      <c r="B46" s="65"/>
      <c r="C46" s="65" t="s">
        <v>64</v>
      </c>
      <c r="D46" s="66">
        <v>163.53384596622809</v>
      </c>
      <c r="E46" s="68"/>
      <c r="F46" s="100" t="s">
        <v>1052</v>
      </c>
      <c r="G46" s="65"/>
      <c r="H46" s="69" t="s">
        <v>237</v>
      </c>
      <c r="I46" s="70"/>
      <c r="J46" s="70"/>
      <c r="K46" s="69" t="s">
        <v>4178</v>
      </c>
      <c r="L46" s="73">
        <v>1</v>
      </c>
      <c r="M46" s="74">
        <v>7393.67236328125</v>
      </c>
      <c r="N46" s="74">
        <v>4781.87451171875</v>
      </c>
      <c r="O46" s="75"/>
      <c r="P46" s="76"/>
      <c r="Q46" s="76"/>
      <c r="R46" s="86"/>
      <c r="S46" s="48">
        <v>0</v>
      </c>
      <c r="T46" s="48">
        <v>1</v>
      </c>
      <c r="U46" s="49">
        <v>0</v>
      </c>
      <c r="V46" s="49">
        <v>1</v>
      </c>
      <c r="W46" s="49">
        <v>0</v>
      </c>
      <c r="X46" s="49">
        <v>0.701753</v>
      </c>
      <c r="Y46" s="49">
        <v>0</v>
      </c>
      <c r="Z46" s="49">
        <v>0</v>
      </c>
      <c r="AA46" s="71">
        <v>46</v>
      </c>
      <c r="AB46" s="71"/>
      <c r="AC46" s="72"/>
      <c r="AD46" s="78" t="s">
        <v>2144</v>
      </c>
      <c r="AE46" s="78">
        <v>1886</v>
      </c>
      <c r="AF46" s="78">
        <v>1681</v>
      </c>
      <c r="AG46" s="78">
        <v>237543</v>
      </c>
      <c r="AH46" s="78">
        <v>224691</v>
      </c>
      <c r="AI46" s="78"/>
      <c r="AJ46" s="78" t="s">
        <v>2510</v>
      </c>
      <c r="AK46" s="78" t="s">
        <v>2069</v>
      </c>
      <c r="AL46" s="78"/>
      <c r="AM46" s="78"/>
      <c r="AN46" s="80">
        <v>42230.481944444444</v>
      </c>
      <c r="AO46" s="78"/>
      <c r="AP46" s="78" t="b">
        <v>1</v>
      </c>
      <c r="AQ46" s="78" t="b">
        <v>0</v>
      </c>
      <c r="AR46" s="78" t="b">
        <v>0</v>
      </c>
      <c r="AS46" s="78"/>
      <c r="AT46" s="78">
        <v>105</v>
      </c>
      <c r="AU46" s="83" t="s">
        <v>3561</v>
      </c>
      <c r="AV46" s="78" t="b">
        <v>0</v>
      </c>
      <c r="AW46" s="78" t="s">
        <v>3755</v>
      </c>
      <c r="AX46" s="83" t="s">
        <v>3799</v>
      </c>
      <c r="AY46" s="78" t="s">
        <v>66</v>
      </c>
      <c r="AZ46" s="78" t="str">
        <f>REPLACE(INDEX(GroupVertices[Group],MATCH(Vertices[[#This Row],[Vertex]],GroupVertices[Vertex],0)),1,1,"")</f>
        <v>82</v>
      </c>
      <c r="BA46" s="48"/>
      <c r="BB46" s="48"/>
      <c r="BC46" s="48"/>
      <c r="BD46" s="48"/>
      <c r="BE46" s="48"/>
      <c r="BF46" s="48"/>
      <c r="BG46" s="116" t="s">
        <v>5168</v>
      </c>
      <c r="BH46" s="116" t="s">
        <v>5168</v>
      </c>
      <c r="BI46" s="116" t="s">
        <v>5377</v>
      </c>
      <c r="BJ46" s="116" t="s">
        <v>5377</v>
      </c>
      <c r="BK46" s="116">
        <v>0</v>
      </c>
      <c r="BL46" s="120">
        <v>0</v>
      </c>
      <c r="BM46" s="116">
        <v>0</v>
      </c>
      <c r="BN46" s="120">
        <v>0</v>
      </c>
      <c r="BO46" s="116">
        <v>0</v>
      </c>
      <c r="BP46" s="120">
        <v>0</v>
      </c>
      <c r="BQ46" s="116">
        <v>27</v>
      </c>
      <c r="BR46" s="120">
        <v>100</v>
      </c>
      <c r="BS46" s="116">
        <v>27</v>
      </c>
      <c r="BT46" s="2"/>
      <c r="BU46" s="3"/>
      <c r="BV46" s="3"/>
      <c r="BW46" s="3"/>
      <c r="BX46" s="3"/>
    </row>
    <row r="47" spans="1:76" ht="15">
      <c r="A47" s="64" t="s">
        <v>238</v>
      </c>
      <c r="B47" s="65"/>
      <c r="C47" s="65" t="s">
        <v>64</v>
      </c>
      <c r="D47" s="66">
        <v>162.0647846898288</v>
      </c>
      <c r="E47" s="68"/>
      <c r="F47" s="100" t="s">
        <v>1053</v>
      </c>
      <c r="G47" s="65"/>
      <c r="H47" s="69" t="s">
        <v>238</v>
      </c>
      <c r="I47" s="70"/>
      <c r="J47" s="70"/>
      <c r="K47" s="69" t="s">
        <v>4179</v>
      </c>
      <c r="L47" s="73">
        <v>1</v>
      </c>
      <c r="M47" s="74">
        <v>695.1871337890625</v>
      </c>
      <c r="N47" s="74">
        <v>6094.0966796875</v>
      </c>
      <c r="O47" s="75"/>
      <c r="P47" s="76"/>
      <c r="Q47" s="76"/>
      <c r="R47" s="86"/>
      <c r="S47" s="48">
        <v>1</v>
      </c>
      <c r="T47" s="48">
        <v>1</v>
      </c>
      <c r="U47" s="49">
        <v>0</v>
      </c>
      <c r="V47" s="49">
        <v>0</v>
      </c>
      <c r="W47" s="49">
        <v>0</v>
      </c>
      <c r="X47" s="49">
        <v>0.999999</v>
      </c>
      <c r="Y47" s="49">
        <v>0</v>
      </c>
      <c r="Z47" s="49" t="s">
        <v>4655</v>
      </c>
      <c r="AA47" s="71">
        <v>47</v>
      </c>
      <c r="AB47" s="71"/>
      <c r="AC47" s="72"/>
      <c r="AD47" s="78" t="s">
        <v>2145</v>
      </c>
      <c r="AE47" s="78">
        <v>28</v>
      </c>
      <c r="AF47" s="78">
        <v>71</v>
      </c>
      <c r="AG47" s="78">
        <v>3511</v>
      </c>
      <c r="AH47" s="78">
        <v>8</v>
      </c>
      <c r="AI47" s="78"/>
      <c r="AJ47" s="78" t="s">
        <v>2511</v>
      </c>
      <c r="AK47" s="78" t="s">
        <v>2854</v>
      </c>
      <c r="AL47" s="83" t="s">
        <v>3063</v>
      </c>
      <c r="AM47" s="78"/>
      <c r="AN47" s="80">
        <v>40353.51368055555</v>
      </c>
      <c r="AO47" s="83" t="s">
        <v>3282</v>
      </c>
      <c r="AP47" s="78" t="b">
        <v>0</v>
      </c>
      <c r="AQ47" s="78" t="b">
        <v>0</v>
      </c>
      <c r="AR47" s="78" t="b">
        <v>0</v>
      </c>
      <c r="AS47" s="78"/>
      <c r="AT47" s="78">
        <v>7</v>
      </c>
      <c r="AU47" s="83" t="s">
        <v>3561</v>
      </c>
      <c r="AV47" s="78" t="b">
        <v>0</v>
      </c>
      <c r="AW47" s="78" t="s">
        <v>3755</v>
      </c>
      <c r="AX47" s="83" t="s">
        <v>3800</v>
      </c>
      <c r="AY47" s="78" t="s">
        <v>66</v>
      </c>
      <c r="AZ47" s="78" t="str">
        <f>REPLACE(INDEX(GroupVertices[Group],MATCH(Vertices[[#This Row],[Vertex]],GroupVertices[Vertex],0)),1,1,"")</f>
        <v>1</v>
      </c>
      <c r="BA47" s="48" t="s">
        <v>863</v>
      </c>
      <c r="BB47" s="48" t="s">
        <v>863</v>
      </c>
      <c r="BC47" s="48" t="s">
        <v>922</v>
      </c>
      <c r="BD47" s="48" t="s">
        <v>922</v>
      </c>
      <c r="BE47" s="48" t="s">
        <v>948</v>
      </c>
      <c r="BF47" s="48" t="s">
        <v>948</v>
      </c>
      <c r="BG47" s="116" t="s">
        <v>5169</v>
      </c>
      <c r="BH47" s="116" t="s">
        <v>5169</v>
      </c>
      <c r="BI47" s="116" t="s">
        <v>5378</v>
      </c>
      <c r="BJ47" s="116" t="s">
        <v>5378</v>
      </c>
      <c r="BK47" s="116">
        <v>3</v>
      </c>
      <c r="BL47" s="120">
        <v>8.823529411764707</v>
      </c>
      <c r="BM47" s="116">
        <v>0</v>
      </c>
      <c r="BN47" s="120">
        <v>0</v>
      </c>
      <c r="BO47" s="116">
        <v>0</v>
      </c>
      <c r="BP47" s="120">
        <v>0</v>
      </c>
      <c r="BQ47" s="116">
        <v>31</v>
      </c>
      <c r="BR47" s="120">
        <v>91.17647058823529</v>
      </c>
      <c r="BS47" s="116">
        <v>34</v>
      </c>
      <c r="BT47" s="2"/>
      <c r="BU47" s="3"/>
      <c r="BV47" s="3"/>
      <c r="BW47" s="3"/>
      <c r="BX47" s="3"/>
    </row>
    <row r="48" spans="1:76" ht="15">
      <c r="A48" s="64" t="s">
        <v>239</v>
      </c>
      <c r="B48" s="65"/>
      <c r="C48" s="65" t="s">
        <v>64</v>
      </c>
      <c r="D48" s="66">
        <v>162.07117191276964</v>
      </c>
      <c r="E48" s="68"/>
      <c r="F48" s="100" t="s">
        <v>1054</v>
      </c>
      <c r="G48" s="65"/>
      <c r="H48" s="69" t="s">
        <v>239</v>
      </c>
      <c r="I48" s="70"/>
      <c r="J48" s="70"/>
      <c r="K48" s="69" t="s">
        <v>4180</v>
      </c>
      <c r="L48" s="73">
        <v>1</v>
      </c>
      <c r="M48" s="74">
        <v>4884.1767578125</v>
      </c>
      <c r="N48" s="74">
        <v>5193.59814453125</v>
      </c>
      <c r="O48" s="75"/>
      <c r="P48" s="76"/>
      <c r="Q48" s="76"/>
      <c r="R48" s="86"/>
      <c r="S48" s="48">
        <v>0</v>
      </c>
      <c r="T48" s="48">
        <v>1</v>
      </c>
      <c r="U48" s="49">
        <v>0</v>
      </c>
      <c r="V48" s="49">
        <v>0.2</v>
      </c>
      <c r="W48" s="49">
        <v>0</v>
      </c>
      <c r="X48" s="49">
        <v>0.693693</v>
      </c>
      <c r="Y48" s="49">
        <v>0</v>
      </c>
      <c r="Z48" s="49">
        <v>0</v>
      </c>
      <c r="AA48" s="71">
        <v>48</v>
      </c>
      <c r="AB48" s="71"/>
      <c r="AC48" s="72"/>
      <c r="AD48" s="78" t="s">
        <v>2146</v>
      </c>
      <c r="AE48" s="78">
        <v>168</v>
      </c>
      <c r="AF48" s="78">
        <v>78</v>
      </c>
      <c r="AG48" s="78">
        <v>2839</v>
      </c>
      <c r="AH48" s="78">
        <v>150</v>
      </c>
      <c r="AI48" s="78"/>
      <c r="AJ48" s="78" t="s">
        <v>2512</v>
      </c>
      <c r="AK48" s="78" t="s">
        <v>2855</v>
      </c>
      <c r="AL48" s="78"/>
      <c r="AM48" s="78"/>
      <c r="AN48" s="80">
        <v>39932.574467592596</v>
      </c>
      <c r="AO48" s="78"/>
      <c r="AP48" s="78" t="b">
        <v>1</v>
      </c>
      <c r="AQ48" s="78" t="b">
        <v>0</v>
      </c>
      <c r="AR48" s="78" t="b">
        <v>0</v>
      </c>
      <c r="AS48" s="78"/>
      <c r="AT48" s="78">
        <v>6</v>
      </c>
      <c r="AU48" s="83" t="s">
        <v>3561</v>
      </c>
      <c r="AV48" s="78" t="b">
        <v>0</v>
      </c>
      <c r="AW48" s="78" t="s">
        <v>3755</v>
      </c>
      <c r="AX48" s="83" t="s">
        <v>3801</v>
      </c>
      <c r="AY48" s="78" t="s">
        <v>66</v>
      </c>
      <c r="AZ48" s="78" t="str">
        <f>REPLACE(INDEX(GroupVertices[Group],MATCH(Vertices[[#This Row],[Vertex]],GroupVertices[Vertex],0)),1,1,"")</f>
        <v>25</v>
      </c>
      <c r="BA48" s="48"/>
      <c r="BB48" s="48"/>
      <c r="BC48" s="48"/>
      <c r="BD48" s="48"/>
      <c r="BE48" s="48"/>
      <c r="BF48" s="48"/>
      <c r="BG48" s="116" t="s">
        <v>5170</v>
      </c>
      <c r="BH48" s="116" t="s">
        <v>5170</v>
      </c>
      <c r="BI48" s="116" t="s">
        <v>5379</v>
      </c>
      <c r="BJ48" s="116" t="s">
        <v>5379</v>
      </c>
      <c r="BK48" s="116">
        <v>0</v>
      </c>
      <c r="BL48" s="120">
        <v>0</v>
      </c>
      <c r="BM48" s="116">
        <v>0</v>
      </c>
      <c r="BN48" s="120">
        <v>0</v>
      </c>
      <c r="BO48" s="116">
        <v>0</v>
      </c>
      <c r="BP48" s="120">
        <v>0</v>
      </c>
      <c r="BQ48" s="116">
        <v>3</v>
      </c>
      <c r="BR48" s="120">
        <v>100</v>
      </c>
      <c r="BS48" s="116">
        <v>3</v>
      </c>
      <c r="BT48" s="2"/>
      <c r="BU48" s="3"/>
      <c r="BV48" s="3"/>
      <c r="BW48" s="3"/>
      <c r="BX48" s="3"/>
    </row>
    <row r="49" spans="1:76" ht="15">
      <c r="A49" s="64" t="s">
        <v>240</v>
      </c>
      <c r="B49" s="65"/>
      <c r="C49" s="65" t="s">
        <v>64</v>
      </c>
      <c r="D49" s="66">
        <v>162.00456230210062</v>
      </c>
      <c r="E49" s="68"/>
      <c r="F49" s="100" t="s">
        <v>1055</v>
      </c>
      <c r="G49" s="65"/>
      <c r="H49" s="69" t="s">
        <v>240</v>
      </c>
      <c r="I49" s="70"/>
      <c r="J49" s="70"/>
      <c r="K49" s="69" t="s">
        <v>4181</v>
      </c>
      <c r="L49" s="73">
        <v>1</v>
      </c>
      <c r="M49" s="74">
        <v>4884.1767578125</v>
      </c>
      <c r="N49" s="74">
        <v>4687.7666015625</v>
      </c>
      <c r="O49" s="75"/>
      <c r="P49" s="76"/>
      <c r="Q49" s="76"/>
      <c r="R49" s="86"/>
      <c r="S49" s="48">
        <v>0</v>
      </c>
      <c r="T49" s="48">
        <v>1</v>
      </c>
      <c r="U49" s="49">
        <v>0</v>
      </c>
      <c r="V49" s="49">
        <v>0.2</v>
      </c>
      <c r="W49" s="49">
        <v>0</v>
      </c>
      <c r="X49" s="49">
        <v>0.693693</v>
      </c>
      <c r="Y49" s="49">
        <v>0</v>
      </c>
      <c r="Z49" s="49">
        <v>0</v>
      </c>
      <c r="AA49" s="71">
        <v>49</v>
      </c>
      <c r="AB49" s="71"/>
      <c r="AC49" s="72"/>
      <c r="AD49" s="78" t="s">
        <v>2147</v>
      </c>
      <c r="AE49" s="78">
        <v>42</v>
      </c>
      <c r="AF49" s="78">
        <v>5</v>
      </c>
      <c r="AG49" s="78">
        <v>1416</v>
      </c>
      <c r="AH49" s="78">
        <v>407</v>
      </c>
      <c r="AI49" s="78"/>
      <c r="AJ49" s="78" t="s">
        <v>2513</v>
      </c>
      <c r="AK49" s="78" t="s">
        <v>2856</v>
      </c>
      <c r="AL49" s="78"/>
      <c r="AM49" s="78"/>
      <c r="AN49" s="80">
        <v>42820.06181712963</v>
      </c>
      <c r="AO49" s="83" t="s">
        <v>3283</v>
      </c>
      <c r="AP49" s="78" t="b">
        <v>1</v>
      </c>
      <c r="AQ49" s="78" t="b">
        <v>0</v>
      </c>
      <c r="AR49" s="78" t="b">
        <v>0</v>
      </c>
      <c r="AS49" s="78"/>
      <c r="AT49" s="78">
        <v>1</v>
      </c>
      <c r="AU49" s="78"/>
      <c r="AV49" s="78" t="b">
        <v>0</v>
      </c>
      <c r="AW49" s="78" t="s">
        <v>3755</v>
      </c>
      <c r="AX49" s="83" t="s">
        <v>3802</v>
      </c>
      <c r="AY49" s="78" t="s">
        <v>66</v>
      </c>
      <c r="AZ49" s="78" t="str">
        <f>REPLACE(INDEX(GroupVertices[Group],MATCH(Vertices[[#This Row],[Vertex]],GroupVertices[Vertex],0)),1,1,"")</f>
        <v>25</v>
      </c>
      <c r="BA49" s="48"/>
      <c r="BB49" s="48"/>
      <c r="BC49" s="48"/>
      <c r="BD49" s="48"/>
      <c r="BE49" s="48"/>
      <c r="BF49" s="48"/>
      <c r="BG49" s="116" t="s">
        <v>5171</v>
      </c>
      <c r="BH49" s="116" t="s">
        <v>5171</v>
      </c>
      <c r="BI49" s="116" t="s">
        <v>5380</v>
      </c>
      <c r="BJ49" s="116" t="s">
        <v>5380</v>
      </c>
      <c r="BK49" s="116">
        <v>0</v>
      </c>
      <c r="BL49" s="120">
        <v>0</v>
      </c>
      <c r="BM49" s="116">
        <v>0</v>
      </c>
      <c r="BN49" s="120">
        <v>0</v>
      </c>
      <c r="BO49" s="116">
        <v>0</v>
      </c>
      <c r="BP49" s="120">
        <v>0</v>
      </c>
      <c r="BQ49" s="116">
        <v>12</v>
      </c>
      <c r="BR49" s="120">
        <v>100</v>
      </c>
      <c r="BS49" s="116">
        <v>12</v>
      </c>
      <c r="BT49" s="2"/>
      <c r="BU49" s="3"/>
      <c r="BV49" s="3"/>
      <c r="BW49" s="3"/>
      <c r="BX49" s="3"/>
    </row>
    <row r="50" spans="1:76" ht="15">
      <c r="A50" s="64" t="s">
        <v>241</v>
      </c>
      <c r="B50" s="65"/>
      <c r="C50" s="65" t="s">
        <v>64</v>
      </c>
      <c r="D50" s="66">
        <v>162.20986589662846</v>
      </c>
      <c r="E50" s="68"/>
      <c r="F50" s="100" t="s">
        <v>1056</v>
      </c>
      <c r="G50" s="65"/>
      <c r="H50" s="69" t="s">
        <v>241</v>
      </c>
      <c r="I50" s="70"/>
      <c r="J50" s="70"/>
      <c r="K50" s="69" t="s">
        <v>4182</v>
      </c>
      <c r="L50" s="73">
        <v>1</v>
      </c>
      <c r="M50" s="74">
        <v>361.6705627441406</v>
      </c>
      <c r="N50" s="74">
        <v>6094.0966796875</v>
      </c>
      <c r="O50" s="75"/>
      <c r="P50" s="76"/>
      <c r="Q50" s="76"/>
      <c r="R50" s="86"/>
      <c r="S50" s="48">
        <v>1</v>
      </c>
      <c r="T50" s="48">
        <v>1</v>
      </c>
      <c r="U50" s="49">
        <v>0</v>
      </c>
      <c r="V50" s="49">
        <v>0</v>
      </c>
      <c r="W50" s="49">
        <v>0</v>
      </c>
      <c r="X50" s="49">
        <v>0.999999</v>
      </c>
      <c r="Y50" s="49">
        <v>0</v>
      </c>
      <c r="Z50" s="49" t="s">
        <v>4655</v>
      </c>
      <c r="AA50" s="71">
        <v>50</v>
      </c>
      <c r="AB50" s="71"/>
      <c r="AC50" s="72"/>
      <c r="AD50" s="78" t="s">
        <v>2148</v>
      </c>
      <c r="AE50" s="78">
        <v>774</v>
      </c>
      <c r="AF50" s="78">
        <v>230</v>
      </c>
      <c r="AG50" s="78">
        <v>597</v>
      </c>
      <c r="AH50" s="78">
        <v>185</v>
      </c>
      <c r="AI50" s="78"/>
      <c r="AJ50" s="78" t="s">
        <v>2514</v>
      </c>
      <c r="AK50" s="78" t="s">
        <v>2857</v>
      </c>
      <c r="AL50" s="83" t="s">
        <v>3064</v>
      </c>
      <c r="AM50" s="78"/>
      <c r="AN50" s="80">
        <v>41821.12162037037</v>
      </c>
      <c r="AO50" s="83" t="s">
        <v>3284</v>
      </c>
      <c r="AP50" s="78" t="b">
        <v>0</v>
      </c>
      <c r="AQ50" s="78" t="b">
        <v>0</v>
      </c>
      <c r="AR50" s="78" t="b">
        <v>0</v>
      </c>
      <c r="AS50" s="78"/>
      <c r="AT50" s="78">
        <v>3</v>
      </c>
      <c r="AU50" s="83" t="s">
        <v>3561</v>
      </c>
      <c r="AV50" s="78" t="b">
        <v>0</v>
      </c>
      <c r="AW50" s="78" t="s">
        <v>3755</v>
      </c>
      <c r="AX50" s="83" t="s">
        <v>3803</v>
      </c>
      <c r="AY50" s="78" t="s">
        <v>66</v>
      </c>
      <c r="AZ50" s="78" t="str">
        <f>REPLACE(INDEX(GroupVertices[Group],MATCH(Vertices[[#This Row],[Vertex]],GroupVertices[Vertex],0)),1,1,"")</f>
        <v>1</v>
      </c>
      <c r="BA50" s="48"/>
      <c r="BB50" s="48"/>
      <c r="BC50" s="48"/>
      <c r="BD50" s="48"/>
      <c r="BE50" s="48"/>
      <c r="BF50" s="48"/>
      <c r="BG50" s="116" t="s">
        <v>5172</v>
      </c>
      <c r="BH50" s="116" t="s">
        <v>5172</v>
      </c>
      <c r="BI50" s="116" t="s">
        <v>5381</v>
      </c>
      <c r="BJ50" s="116" t="s">
        <v>5381</v>
      </c>
      <c r="BK50" s="116">
        <v>1</v>
      </c>
      <c r="BL50" s="120">
        <v>3.125</v>
      </c>
      <c r="BM50" s="116">
        <v>1</v>
      </c>
      <c r="BN50" s="120">
        <v>3.125</v>
      </c>
      <c r="BO50" s="116">
        <v>0</v>
      </c>
      <c r="BP50" s="120">
        <v>0</v>
      </c>
      <c r="BQ50" s="116">
        <v>30</v>
      </c>
      <c r="BR50" s="120">
        <v>93.75</v>
      </c>
      <c r="BS50" s="116">
        <v>32</v>
      </c>
      <c r="BT50" s="2"/>
      <c r="BU50" s="3"/>
      <c r="BV50" s="3"/>
      <c r="BW50" s="3"/>
      <c r="BX50" s="3"/>
    </row>
    <row r="51" spans="1:76" ht="15">
      <c r="A51" s="64" t="s">
        <v>242</v>
      </c>
      <c r="B51" s="65"/>
      <c r="C51" s="65" t="s">
        <v>64</v>
      </c>
      <c r="D51" s="66">
        <v>162.00182492084025</v>
      </c>
      <c r="E51" s="68"/>
      <c r="F51" s="100" t="s">
        <v>1057</v>
      </c>
      <c r="G51" s="65"/>
      <c r="H51" s="69" t="s">
        <v>242</v>
      </c>
      <c r="I51" s="70"/>
      <c r="J51" s="70"/>
      <c r="K51" s="69" t="s">
        <v>4183</v>
      </c>
      <c r="L51" s="73">
        <v>1</v>
      </c>
      <c r="M51" s="74">
        <v>3470.181640625</v>
      </c>
      <c r="N51" s="74">
        <v>3853.3271484375</v>
      </c>
      <c r="O51" s="75"/>
      <c r="P51" s="76"/>
      <c r="Q51" s="76"/>
      <c r="R51" s="86"/>
      <c r="S51" s="48">
        <v>0</v>
      </c>
      <c r="T51" s="48">
        <v>1</v>
      </c>
      <c r="U51" s="49">
        <v>0</v>
      </c>
      <c r="V51" s="49">
        <v>0.035714</v>
      </c>
      <c r="W51" s="49">
        <v>0</v>
      </c>
      <c r="X51" s="49">
        <v>0.501102</v>
      </c>
      <c r="Y51" s="49">
        <v>0</v>
      </c>
      <c r="Z51" s="49">
        <v>0</v>
      </c>
      <c r="AA51" s="71">
        <v>51</v>
      </c>
      <c r="AB51" s="71"/>
      <c r="AC51" s="72"/>
      <c r="AD51" s="78" t="s">
        <v>2149</v>
      </c>
      <c r="AE51" s="78">
        <v>39</v>
      </c>
      <c r="AF51" s="78">
        <v>2</v>
      </c>
      <c r="AG51" s="78">
        <v>59</v>
      </c>
      <c r="AH51" s="78">
        <v>65</v>
      </c>
      <c r="AI51" s="78"/>
      <c r="AJ51" s="78" t="s">
        <v>2515</v>
      </c>
      <c r="AK51" s="78"/>
      <c r="AL51" s="78"/>
      <c r="AM51" s="78"/>
      <c r="AN51" s="80">
        <v>43721.74423611111</v>
      </c>
      <c r="AO51" s="83" t="s">
        <v>3285</v>
      </c>
      <c r="AP51" s="78" t="b">
        <v>1</v>
      </c>
      <c r="AQ51" s="78" t="b">
        <v>0</v>
      </c>
      <c r="AR51" s="78" t="b">
        <v>0</v>
      </c>
      <c r="AS51" s="78"/>
      <c r="AT51" s="78">
        <v>0</v>
      </c>
      <c r="AU51" s="78"/>
      <c r="AV51" s="78" t="b">
        <v>0</v>
      </c>
      <c r="AW51" s="78" t="s">
        <v>3755</v>
      </c>
      <c r="AX51" s="83" t="s">
        <v>3804</v>
      </c>
      <c r="AY51" s="78" t="s">
        <v>66</v>
      </c>
      <c r="AZ51" s="78" t="str">
        <f>REPLACE(INDEX(GroupVertices[Group],MATCH(Vertices[[#This Row],[Vertex]],GroupVertices[Vertex],0)),1,1,"")</f>
        <v>5</v>
      </c>
      <c r="BA51" s="48"/>
      <c r="BB51" s="48"/>
      <c r="BC51" s="48"/>
      <c r="BD51" s="48"/>
      <c r="BE51" s="48" t="s">
        <v>949</v>
      </c>
      <c r="BF51" s="48" t="s">
        <v>949</v>
      </c>
      <c r="BG51" s="116" t="s">
        <v>5173</v>
      </c>
      <c r="BH51" s="116" t="s">
        <v>5173</v>
      </c>
      <c r="BI51" s="116" t="s">
        <v>5382</v>
      </c>
      <c r="BJ51" s="116" t="s">
        <v>5382</v>
      </c>
      <c r="BK51" s="116">
        <v>2</v>
      </c>
      <c r="BL51" s="120">
        <v>8.695652173913043</v>
      </c>
      <c r="BM51" s="116">
        <v>0</v>
      </c>
      <c r="BN51" s="120">
        <v>0</v>
      </c>
      <c r="BO51" s="116">
        <v>0</v>
      </c>
      <c r="BP51" s="120">
        <v>0</v>
      </c>
      <c r="BQ51" s="116">
        <v>21</v>
      </c>
      <c r="BR51" s="120">
        <v>91.30434782608695</v>
      </c>
      <c r="BS51" s="116">
        <v>23</v>
      </c>
      <c r="BT51" s="2"/>
      <c r="BU51" s="3"/>
      <c r="BV51" s="3"/>
      <c r="BW51" s="3"/>
      <c r="BX51" s="3"/>
    </row>
    <row r="52" spans="1:76" ht="15">
      <c r="A52" s="64" t="s">
        <v>432</v>
      </c>
      <c r="B52" s="65"/>
      <c r="C52" s="65" t="s">
        <v>64</v>
      </c>
      <c r="D52" s="66">
        <v>172.3062404452981</v>
      </c>
      <c r="E52" s="68"/>
      <c r="F52" s="100" t="s">
        <v>1229</v>
      </c>
      <c r="G52" s="65"/>
      <c r="H52" s="69" t="s">
        <v>432</v>
      </c>
      <c r="I52" s="70"/>
      <c r="J52" s="70"/>
      <c r="K52" s="69" t="s">
        <v>4184</v>
      </c>
      <c r="L52" s="73">
        <v>1366.1887550200804</v>
      </c>
      <c r="M52" s="74">
        <v>3253.37158203125</v>
      </c>
      <c r="N52" s="74">
        <v>3339.646240234375</v>
      </c>
      <c r="O52" s="75"/>
      <c r="P52" s="76"/>
      <c r="Q52" s="76"/>
      <c r="R52" s="86"/>
      <c r="S52" s="48">
        <v>4</v>
      </c>
      <c r="T52" s="48">
        <v>3</v>
      </c>
      <c r="U52" s="49">
        <v>68</v>
      </c>
      <c r="V52" s="49">
        <v>0.055556</v>
      </c>
      <c r="W52" s="49">
        <v>0</v>
      </c>
      <c r="X52" s="49">
        <v>2.478368</v>
      </c>
      <c r="Y52" s="49">
        <v>0</v>
      </c>
      <c r="Z52" s="49">
        <v>0</v>
      </c>
      <c r="AA52" s="71">
        <v>52</v>
      </c>
      <c r="AB52" s="71"/>
      <c r="AC52" s="72"/>
      <c r="AD52" s="78" t="s">
        <v>2150</v>
      </c>
      <c r="AE52" s="78">
        <v>985</v>
      </c>
      <c r="AF52" s="78">
        <v>11295</v>
      </c>
      <c r="AG52" s="78">
        <v>6722</v>
      </c>
      <c r="AH52" s="78">
        <v>257</v>
      </c>
      <c r="AI52" s="78"/>
      <c r="AJ52" s="78" t="s">
        <v>2516</v>
      </c>
      <c r="AK52" s="78" t="s">
        <v>2858</v>
      </c>
      <c r="AL52" s="83" t="s">
        <v>3065</v>
      </c>
      <c r="AM52" s="78"/>
      <c r="AN52" s="80">
        <v>39855.662152777775</v>
      </c>
      <c r="AO52" s="83" t="s">
        <v>3286</v>
      </c>
      <c r="AP52" s="78" t="b">
        <v>0</v>
      </c>
      <c r="AQ52" s="78" t="b">
        <v>0</v>
      </c>
      <c r="AR52" s="78" t="b">
        <v>0</v>
      </c>
      <c r="AS52" s="78"/>
      <c r="AT52" s="78">
        <v>191</v>
      </c>
      <c r="AU52" s="83" t="s">
        <v>3573</v>
      </c>
      <c r="AV52" s="78" t="b">
        <v>1</v>
      </c>
      <c r="AW52" s="78" t="s">
        <v>3755</v>
      </c>
      <c r="AX52" s="83" t="s">
        <v>3805</v>
      </c>
      <c r="AY52" s="78" t="s">
        <v>66</v>
      </c>
      <c r="AZ52" s="78" t="str">
        <f>REPLACE(INDEX(GroupVertices[Group],MATCH(Vertices[[#This Row],[Vertex]],GroupVertices[Vertex],0)),1,1,"")</f>
        <v>5</v>
      </c>
      <c r="BA52" s="48" t="s">
        <v>5119</v>
      </c>
      <c r="BB52" s="48" t="s">
        <v>5119</v>
      </c>
      <c r="BC52" s="48" t="s">
        <v>5130</v>
      </c>
      <c r="BD52" s="48" t="s">
        <v>5134</v>
      </c>
      <c r="BE52" s="48" t="s">
        <v>5138</v>
      </c>
      <c r="BF52" s="48" t="s">
        <v>5143</v>
      </c>
      <c r="BG52" s="116" t="s">
        <v>5174</v>
      </c>
      <c r="BH52" s="116" t="s">
        <v>5338</v>
      </c>
      <c r="BI52" s="116" t="s">
        <v>5383</v>
      </c>
      <c r="BJ52" s="116" t="s">
        <v>5383</v>
      </c>
      <c r="BK52" s="116">
        <v>17</v>
      </c>
      <c r="BL52" s="120">
        <v>4.941860465116279</v>
      </c>
      <c r="BM52" s="116">
        <v>7</v>
      </c>
      <c r="BN52" s="120">
        <v>2.0348837209302326</v>
      </c>
      <c r="BO52" s="116">
        <v>0</v>
      </c>
      <c r="BP52" s="120">
        <v>0</v>
      </c>
      <c r="BQ52" s="116">
        <v>320</v>
      </c>
      <c r="BR52" s="120">
        <v>93.02325581395348</v>
      </c>
      <c r="BS52" s="116">
        <v>344</v>
      </c>
      <c r="BT52" s="2"/>
      <c r="BU52" s="3"/>
      <c r="BV52" s="3"/>
      <c r="BW52" s="3"/>
      <c r="BX52" s="3"/>
    </row>
    <row r="53" spans="1:76" ht="15">
      <c r="A53" s="64" t="s">
        <v>243</v>
      </c>
      <c r="B53" s="65"/>
      <c r="C53" s="65" t="s">
        <v>64</v>
      </c>
      <c r="D53" s="66">
        <v>162.01642428756222</v>
      </c>
      <c r="E53" s="68"/>
      <c r="F53" s="100" t="s">
        <v>1058</v>
      </c>
      <c r="G53" s="65"/>
      <c r="H53" s="69" t="s">
        <v>243</v>
      </c>
      <c r="I53" s="70"/>
      <c r="J53" s="70"/>
      <c r="K53" s="69" t="s">
        <v>4185</v>
      </c>
      <c r="L53" s="73">
        <v>121.4578313253012</v>
      </c>
      <c r="M53" s="74">
        <v>5153.8056640625</v>
      </c>
      <c r="N53" s="74">
        <v>3332.019775390625</v>
      </c>
      <c r="O53" s="75"/>
      <c r="P53" s="76"/>
      <c r="Q53" s="76"/>
      <c r="R53" s="86"/>
      <c r="S53" s="48">
        <v>0</v>
      </c>
      <c r="T53" s="48">
        <v>3</v>
      </c>
      <c r="U53" s="49">
        <v>6</v>
      </c>
      <c r="V53" s="49">
        <v>0.333333</v>
      </c>
      <c r="W53" s="49">
        <v>0</v>
      </c>
      <c r="X53" s="49">
        <v>1.918916</v>
      </c>
      <c r="Y53" s="49">
        <v>0</v>
      </c>
      <c r="Z53" s="49">
        <v>0</v>
      </c>
      <c r="AA53" s="71">
        <v>53</v>
      </c>
      <c r="AB53" s="71"/>
      <c r="AC53" s="72"/>
      <c r="AD53" s="78" t="s">
        <v>2151</v>
      </c>
      <c r="AE53" s="78">
        <v>289</v>
      </c>
      <c r="AF53" s="78">
        <v>18</v>
      </c>
      <c r="AG53" s="78">
        <v>253</v>
      </c>
      <c r="AH53" s="78">
        <v>260</v>
      </c>
      <c r="AI53" s="78"/>
      <c r="AJ53" s="78" t="s">
        <v>2517</v>
      </c>
      <c r="AK53" s="78" t="s">
        <v>2859</v>
      </c>
      <c r="AL53" s="78"/>
      <c r="AM53" s="78"/>
      <c r="AN53" s="80">
        <v>43739.97657407408</v>
      </c>
      <c r="AO53" s="83" t="s">
        <v>3287</v>
      </c>
      <c r="AP53" s="78" t="b">
        <v>1</v>
      </c>
      <c r="AQ53" s="78" t="b">
        <v>0</v>
      </c>
      <c r="AR53" s="78" t="b">
        <v>0</v>
      </c>
      <c r="AS53" s="78"/>
      <c r="AT53" s="78">
        <v>0</v>
      </c>
      <c r="AU53" s="78"/>
      <c r="AV53" s="78" t="b">
        <v>0</v>
      </c>
      <c r="AW53" s="78" t="s">
        <v>3755</v>
      </c>
      <c r="AX53" s="83" t="s">
        <v>3806</v>
      </c>
      <c r="AY53" s="78" t="s">
        <v>66</v>
      </c>
      <c r="AZ53" s="78" t="str">
        <f>REPLACE(INDEX(GroupVertices[Group],MATCH(Vertices[[#This Row],[Vertex]],GroupVertices[Vertex],0)),1,1,"")</f>
        <v>24</v>
      </c>
      <c r="BA53" s="48"/>
      <c r="BB53" s="48"/>
      <c r="BC53" s="48"/>
      <c r="BD53" s="48"/>
      <c r="BE53" s="48"/>
      <c r="BF53" s="48"/>
      <c r="BG53" s="116" t="s">
        <v>5175</v>
      </c>
      <c r="BH53" s="116" t="s">
        <v>5175</v>
      </c>
      <c r="BI53" s="116" t="s">
        <v>5384</v>
      </c>
      <c r="BJ53" s="116" t="s">
        <v>5384</v>
      </c>
      <c r="BK53" s="116">
        <v>1</v>
      </c>
      <c r="BL53" s="120">
        <v>6.25</v>
      </c>
      <c r="BM53" s="116">
        <v>0</v>
      </c>
      <c r="BN53" s="120">
        <v>0</v>
      </c>
      <c r="BO53" s="116">
        <v>0</v>
      </c>
      <c r="BP53" s="120">
        <v>0</v>
      </c>
      <c r="BQ53" s="116">
        <v>15</v>
      </c>
      <c r="BR53" s="120">
        <v>93.75</v>
      </c>
      <c r="BS53" s="116">
        <v>16</v>
      </c>
      <c r="BT53" s="2"/>
      <c r="BU53" s="3"/>
      <c r="BV53" s="3"/>
      <c r="BW53" s="3"/>
      <c r="BX53" s="3"/>
    </row>
    <row r="54" spans="1:76" ht="15">
      <c r="A54" s="64" t="s">
        <v>455</v>
      </c>
      <c r="B54" s="65"/>
      <c r="C54" s="65" t="s">
        <v>64</v>
      </c>
      <c r="D54" s="66">
        <v>164.56127639928746</v>
      </c>
      <c r="E54" s="68"/>
      <c r="F54" s="100" t="s">
        <v>3602</v>
      </c>
      <c r="G54" s="65"/>
      <c r="H54" s="69" t="s">
        <v>455</v>
      </c>
      <c r="I54" s="70"/>
      <c r="J54" s="70"/>
      <c r="K54" s="69" t="s">
        <v>4186</v>
      </c>
      <c r="L54" s="73">
        <v>1</v>
      </c>
      <c r="M54" s="74">
        <v>5153.8056640625</v>
      </c>
      <c r="N54" s="74">
        <v>3831.9697265625</v>
      </c>
      <c r="O54" s="75"/>
      <c r="P54" s="76"/>
      <c r="Q54" s="76"/>
      <c r="R54" s="86"/>
      <c r="S54" s="48">
        <v>1</v>
      </c>
      <c r="T54" s="48">
        <v>0</v>
      </c>
      <c r="U54" s="49">
        <v>0</v>
      </c>
      <c r="V54" s="49">
        <v>0.2</v>
      </c>
      <c r="W54" s="49">
        <v>0</v>
      </c>
      <c r="X54" s="49">
        <v>0.693693</v>
      </c>
      <c r="Y54" s="49">
        <v>0</v>
      </c>
      <c r="Z54" s="49">
        <v>0</v>
      </c>
      <c r="AA54" s="71">
        <v>54</v>
      </c>
      <c r="AB54" s="71"/>
      <c r="AC54" s="72"/>
      <c r="AD54" s="78" t="s">
        <v>2152</v>
      </c>
      <c r="AE54" s="78">
        <v>294</v>
      </c>
      <c r="AF54" s="78">
        <v>2807</v>
      </c>
      <c r="AG54" s="78">
        <v>11920</v>
      </c>
      <c r="AH54" s="78">
        <v>6567</v>
      </c>
      <c r="AI54" s="78">
        <v>-14400</v>
      </c>
      <c r="AJ54" s="78" t="s">
        <v>2518</v>
      </c>
      <c r="AK54" s="78" t="s">
        <v>2860</v>
      </c>
      <c r="AL54" s="83" t="s">
        <v>3066</v>
      </c>
      <c r="AM54" s="78" t="s">
        <v>3240</v>
      </c>
      <c r="AN54" s="80">
        <v>39933.072534722225</v>
      </c>
      <c r="AO54" s="83" t="s">
        <v>3288</v>
      </c>
      <c r="AP54" s="78" t="b">
        <v>0</v>
      </c>
      <c r="AQ54" s="78" t="b">
        <v>0</v>
      </c>
      <c r="AR54" s="78" t="b">
        <v>1</v>
      </c>
      <c r="AS54" s="78" t="s">
        <v>2020</v>
      </c>
      <c r="AT54" s="78">
        <v>57</v>
      </c>
      <c r="AU54" s="83" t="s">
        <v>3574</v>
      </c>
      <c r="AV54" s="78" t="b">
        <v>0</v>
      </c>
      <c r="AW54" s="78" t="s">
        <v>3755</v>
      </c>
      <c r="AX54" s="83" t="s">
        <v>3807</v>
      </c>
      <c r="AY54" s="78" t="s">
        <v>65</v>
      </c>
      <c r="AZ54" s="78" t="str">
        <f>REPLACE(INDEX(GroupVertices[Group],MATCH(Vertices[[#This Row],[Vertex]],GroupVertices[Vertex],0)),1,1,"")</f>
        <v>24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456</v>
      </c>
      <c r="B55" s="65"/>
      <c r="C55" s="65" t="s">
        <v>64</v>
      </c>
      <c r="D55" s="66">
        <v>165.31679362714993</v>
      </c>
      <c r="E55" s="68"/>
      <c r="F55" s="100" t="s">
        <v>3603</v>
      </c>
      <c r="G55" s="65"/>
      <c r="H55" s="69" t="s">
        <v>456</v>
      </c>
      <c r="I55" s="70"/>
      <c r="J55" s="70"/>
      <c r="K55" s="69" t="s">
        <v>4187</v>
      </c>
      <c r="L55" s="73">
        <v>1</v>
      </c>
      <c r="M55" s="74">
        <v>4884.1767578125</v>
      </c>
      <c r="N55" s="74">
        <v>3831.9697265625</v>
      </c>
      <c r="O55" s="75"/>
      <c r="P55" s="76"/>
      <c r="Q55" s="76"/>
      <c r="R55" s="86"/>
      <c r="S55" s="48">
        <v>1</v>
      </c>
      <c r="T55" s="48">
        <v>0</v>
      </c>
      <c r="U55" s="49">
        <v>0</v>
      </c>
      <c r="V55" s="49">
        <v>0.2</v>
      </c>
      <c r="W55" s="49">
        <v>0</v>
      </c>
      <c r="X55" s="49">
        <v>0.693693</v>
      </c>
      <c r="Y55" s="49">
        <v>0</v>
      </c>
      <c r="Z55" s="49">
        <v>0</v>
      </c>
      <c r="AA55" s="71">
        <v>55</v>
      </c>
      <c r="AB55" s="71"/>
      <c r="AC55" s="72"/>
      <c r="AD55" s="78" t="s">
        <v>2153</v>
      </c>
      <c r="AE55" s="78">
        <v>131</v>
      </c>
      <c r="AF55" s="78">
        <v>3635</v>
      </c>
      <c r="AG55" s="78">
        <v>4909</v>
      </c>
      <c r="AH55" s="78">
        <v>5669</v>
      </c>
      <c r="AI55" s="78"/>
      <c r="AJ55" s="78" t="s">
        <v>2519</v>
      </c>
      <c r="AK55" s="78" t="s">
        <v>2861</v>
      </c>
      <c r="AL55" s="83" t="s">
        <v>3067</v>
      </c>
      <c r="AM55" s="78"/>
      <c r="AN55" s="80">
        <v>40103.109143518515</v>
      </c>
      <c r="AO55" s="83" t="s">
        <v>3289</v>
      </c>
      <c r="AP55" s="78" t="b">
        <v>0</v>
      </c>
      <c r="AQ55" s="78" t="b">
        <v>0</v>
      </c>
      <c r="AR55" s="78" t="b">
        <v>0</v>
      </c>
      <c r="AS55" s="78"/>
      <c r="AT55" s="78">
        <v>70</v>
      </c>
      <c r="AU55" s="83" t="s">
        <v>3568</v>
      </c>
      <c r="AV55" s="78" t="b">
        <v>0</v>
      </c>
      <c r="AW55" s="78" t="s">
        <v>3755</v>
      </c>
      <c r="AX55" s="83" t="s">
        <v>3808</v>
      </c>
      <c r="AY55" s="78" t="s">
        <v>65</v>
      </c>
      <c r="AZ55" s="78" t="str">
        <f>REPLACE(INDEX(GroupVertices[Group],MATCH(Vertices[[#This Row],[Vertex]],GroupVertices[Vertex],0)),1,1,"")</f>
        <v>24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457</v>
      </c>
      <c r="B56" s="65"/>
      <c r="C56" s="65" t="s">
        <v>64</v>
      </c>
      <c r="D56" s="66">
        <v>162.10949525041485</v>
      </c>
      <c r="E56" s="68"/>
      <c r="F56" s="100" t="s">
        <v>3604</v>
      </c>
      <c r="G56" s="65"/>
      <c r="H56" s="69" t="s">
        <v>457</v>
      </c>
      <c r="I56" s="70"/>
      <c r="J56" s="70"/>
      <c r="K56" s="69" t="s">
        <v>4188</v>
      </c>
      <c r="L56" s="73">
        <v>1</v>
      </c>
      <c r="M56" s="74">
        <v>4884.1767578125</v>
      </c>
      <c r="N56" s="74">
        <v>3332.019775390625</v>
      </c>
      <c r="O56" s="75"/>
      <c r="P56" s="76"/>
      <c r="Q56" s="76"/>
      <c r="R56" s="86"/>
      <c r="S56" s="48">
        <v>1</v>
      </c>
      <c r="T56" s="48">
        <v>0</v>
      </c>
      <c r="U56" s="49">
        <v>0</v>
      </c>
      <c r="V56" s="49">
        <v>0.2</v>
      </c>
      <c r="W56" s="49">
        <v>0</v>
      </c>
      <c r="X56" s="49">
        <v>0.693693</v>
      </c>
      <c r="Y56" s="49">
        <v>0</v>
      </c>
      <c r="Z56" s="49">
        <v>0</v>
      </c>
      <c r="AA56" s="71">
        <v>56</v>
      </c>
      <c r="AB56" s="71"/>
      <c r="AC56" s="72"/>
      <c r="AD56" s="78" t="s">
        <v>2154</v>
      </c>
      <c r="AE56" s="78">
        <v>971</v>
      </c>
      <c r="AF56" s="78">
        <v>120</v>
      </c>
      <c r="AG56" s="78">
        <v>501</v>
      </c>
      <c r="AH56" s="78">
        <v>1079</v>
      </c>
      <c r="AI56" s="78"/>
      <c r="AJ56" s="78"/>
      <c r="AK56" s="78"/>
      <c r="AL56" s="78"/>
      <c r="AM56" s="78"/>
      <c r="AN56" s="80">
        <v>39247.986979166664</v>
      </c>
      <c r="AO56" s="78"/>
      <c r="AP56" s="78" t="b">
        <v>0</v>
      </c>
      <c r="AQ56" s="78" t="b">
        <v>0</v>
      </c>
      <c r="AR56" s="78" t="b">
        <v>1</v>
      </c>
      <c r="AS56" s="78"/>
      <c r="AT56" s="78">
        <v>1</v>
      </c>
      <c r="AU56" s="83" t="s">
        <v>3561</v>
      </c>
      <c r="AV56" s="78" t="b">
        <v>0</v>
      </c>
      <c r="AW56" s="78" t="s">
        <v>3755</v>
      </c>
      <c r="AX56" s="83" t="s">
        <v>3809</v>
      </c>
      <c r="AY56" s="78" t="s">
        <v>65</v>
      </c>
      <c r="AZ56" s="78" t="str">
        <f>REPLACE(INDEX(GroupVertices[Group],MATCH(Vertices[[#This Row],[Vertex]],GroupVertices[Vertex],0)),1,1,"")</f>
        <v>24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244</v>
      </c>
      <c r="B57" s="65"/>
      <c r="C57" s="65" t="s">
        <v>64</v>
      </c>
      <c r="D57" s="66">
        <v>162.11953231503622</v>
      </c>
      <c r="E57" s="68"/>
      <c r="F57" s="100" t="s">
        <v>1059</v>
      </c>
      <c r="G57" s="65"/>
      <c r="H57" s="69" t="s">
        <v>244</v>
      </c>
      <c r="I57" s="70"/>
      <c r="J57" s="70"/>
      <c r="K57" s="69" t="s">
        <v>4189</v>
      </c>
      <c r="L57" s="73">
        <v>41.15261044176707</v>
      </c>
      <c r="M57" s="74">
        <v>6207.9560546875</v>
      </c>
      <c r="N57" s="74">
        <v>7575.712890625</v>
      </c>
      <c r="O57" s="75"/>
      <c r="P57" s="76"/>
      <c r="Q57" s="76"/>
      <c r="R57" s="86"/>
      <c r="S57" s="48">
        <v>0</v>
      </c>
      <c r="T57" s="48">
        <v>2</v>
      </c>
      <c r="U57" s="49">
        <v>2</v>
      </c>
      <c r="V57" s="49">
        <v>0.5</v>
      </c>
      <c r="W57" s="49">
        <v>0</v>
      </c>
      <c r="X57" s="49">
        <v>1.459457</v>
      </c>
      <c r="Y57" s="49">
        <v>0</v>
      </c>
      <c r="Z57" s="49">
        <v>0</v>
      </c>
      <c r="AA57" s="71">
        <v>57</v>
      </c>
      <c r="AB57" s="71"/>
      <c r="AC57" s="72"/>
      <c r="AD57" s="78" t="s">
        <v>2155</v>
      </c>
      <c r="AE57" s="78">
        <v>501</v>
      </c>
      <c r="AF57" s="78">
        <v>131</v>
      </c>
      <c r="AG57" s="78">
        <v>6613</v>
      </c>
      <c r="AH57" s="78">
        <v>19557</v>
      </c>
      <c r="AI57" s="78"/>
      <c r="AJ57" s="78" t="s">
        <v>2520</v>
      </c>
      <c r="AK57" s="78" t="s">
        <v>2862</v>
      </c>
      <c r="AL57" s="78"/>
      <c r="AM57" s="78"/>
      <c r="AN57" s="80">
        <v>39967.58771990741</v>
      </c>
      <c r="AO57" s="83" t="s">
        <v>3290</v>
      </c>
      <c r="AP57" s="78" t="b">
        <v>1</v>
      </c>
      <c r="AQ57" s="78" t="b">
        <v>0</v>
      </c>
      <c r="AR57" s="78" t="b">
        <v>1</v>
      </c>
      <c r="AS57" s="78"/>
      <c r="AT57" s="78">
        <v>4</v>
      </c>
      <c r="AU57" s="83" t="s">
        <v>3561</v>
      </c>
      <c r="AV57" s="78" t="b">
        <v>0</v>
      </c>
      <c r="AW57" s="78" t="s">
        <v>3755</v>
      </c>
      <c r="AX57" s="83" t="s">
        <v>3810</v>
      </c>
      <c r="AY57" s="78" t="s">
        <v>66</v>
      </c>
      <c r="AZ57" s="78" t="str">
        <f>REPLACE(INDEX(GroupVertices[Group],MATCH(Vertices[[#This Row],[Vertex]],GroupVertices[Vertex],0)),1,1,"")</f>
        <v>40</v>
      </c>
      <c r="BA57" s="48"/>
      <c r="BB57" s="48"/>
      <c r="BC57" s="48"/>
      <c r="BD57" s="48"/>
      <c r="BE57" s="48"/>
      <c r="BF57" s="48"/>
      <c r="BG57" s="116" t="s">
        <v>5176</v>
      </c>
      <c r="BH57" s="116" t="s">
        <v>5176</v>
      </c>
      <c r="BI57" s="116" t="s">
        <v>5385</v>
      </c>
      <c r="BJ57" s="116" t="s">
        <v>5385</v>
      </c>
      <c r="BK57" s="116">
        <v>0</v>
      </c>
      <c r="BL57" s="120">
        <v>0</v>
      </c>
      <c r="BM57" s="116">
        <v>0</v>
      </c>
      <c r="BN57" s="120">
        <v>0</v>
      </c>
      <c r="BO57" s="116">
        <v>0</v>
      </c>
      <c r="BP57" s="120">
        <v>0</v>
      </c>
      <c r="BQ57" s="116">
        <v>13</v>
      </c>
      <c r="BR57" s="120">
        <v>100</v>
      </c>
      <c r="BS57" s="116">
        <v>13</v>
      </c>
      <c r="BT57" s="2"/>
      <c r="BU57" s="3"/>
      <c r="BV57" s="3"/>
      <c r="BW57" s="3"/>
      <c r="BX57" s="3"/>
    </row>
    <row r="58" spans="1:76" ht="15">
      <c r="A58" s="64" t="s">
        <v>458</v>
      </c>
      <c r="B58" s="65"/>
      <c r="C58" s="65" t="s">
        <v>64</v>
      </c>
      <c r="D58" s="66">
        <v>179.3166738531091</v>
      </c>
      <c r="E58" s="68"/>
      <c r="F58" s="100" t="s">
        <v>3605</v>
      </c>
      <c r="G58" s="65"/>
      <c r="H58" s="69" t="s">
        <v>458</v>
      </c>
      <c r="I58" s="70"/>
      <c r="J58" s="70"/>
      <c r="K58" s="69" t="s">
        <v>4190</v>
      </c>
      <c r="L58" s="73">
        <v>1</v>
      </c>
      <c r="M58" s="74">
        <v>6207.9560546875</v>
      </c>
      <c r="N58" s="74">
        <v>7975.6728515625</v>
      </c>
      <c r="O58" s="75"/>
      <c r="P58" s="76"/>
      <c r="Q58" s="76"/>
      <c r="R58" s="86"/>
      <c r="S58" s="48">
        <v>1</v>
      </c>
      <c r="T58" s="48">
        <v>0</v>
      </c>
      <c r="U58" s="49">
        <v>0</v>
      </c>
      <c r="V58" s="49">
        <v>0.333333</v>
      </c>
      <c r="W58" s="49">
        <v>0</v>
      </c>
      <c r="X58" s="49">
        <v>0.770269</v>
      </c>
      <c r="Y58" s="49">
        <v>0</v>
      </c>
      <c r="Z58" s="49">
        <v>0</v>
      </c>
      <c r="AA58" s="71">
        <v>58</v>
      </c>
      <c r="AB58" s="71"/>
      <c r="AC58" s="72"/>
      <c r="AD58" s="78" t="s">
        <v>2156</v>
      </c>
      <c r="AE58" s="78">
        <v>2449</v>
      </c>
      <c r="AF58" s="78">
        <v>18978</v>
      </c>
      <c r="AG58" s="78">
        <v>55335</v>
      </c>
      <c r="AH58" s="78">
        <v>121279</v>
      </c>
      <c r="AI58" s="78"/>
      <c r="AJ58" s="78" t="s">
        <v>2521</v>
      </c>
      <c r="AK58" s="78" t="s">
        <v>2863</v>
      </c>
      <c r="AL58" s="83" t="s">
        <v>3068</v>
      </c>
      <c r="AM58" s="78"/>
      <c r="AN58" s="80">
        <v>43306.60989583333</v>
      </c>
      <c r="AO58" s="83" t="s">
        <v>3291</v>
      </c>
      <c r="AP58" s="78" t="b">
        <v>1</v>
      </c>
      <c r="AQ58" s="78" t="b">
        <v>0</v>
      </c>
      <c r="AR58" s="78" t="b">
        <v>0</v>
      </c>
      <c r="AS58" s="78"/>
      <c r="AT58" s="78">
        <v>135</v>
      </c>
      <c r="AU58" s="78"/>
      <c r="AV58" s="78" t="b">
        <v>0</v>
      </c>
      <c r="AW58" s="78" t="s">
        <v>3755</v>
      </c>
      <c r="AX58" s="83" t="s">
        <v>3811</v>
      </c>
      <c r="AY58" s="78" t="s">
        <v>65</v>
      </c>
      <c r="AZ58" s="78" t="str">
        <f>REPLACE(INDEX(GroupVertices[Group],MATCH(Vertices[[#This Row],[Vertex]],GroupVertices[Vertex],0)),1,1,"")</f>
        <v>40</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459</v>
      </c>
      <c r="B59" s="65"/>
      <c r="C59" s="65" t="s">
        <v>64</v>
      </c>
      <c r="D59" s="66">
        <v>176.23255763309075</v>
      </c>
      <c r="E59" s="68"/>
      <c r="F59" s="100" t="s">
        <v>3606</v>
      </c>
      <c r="G59" s="65"/>
      <c r="H59" s="69" t="s">
        <v>459</v>
      </c>
      <c r="I59" s="70"/>
      <c r="J59" s="70"/>
      <c r="K59" s="69" t="s">
        <v>4191</v>
      </c>
      <c r="L59" s="73">
        <v>1</v>
      </c>
      <c r="M59" s="74">
        <v>6435.35400390625</v>
      </c>
      <c r="N59" s="74">
        <v>7975.6728515625</v>
      </c>
      <c r="O59" s="75"/>
      <c r="P59" s="76"/>
      <c r="Q59" s="76"/>
      <c r="R59" s="86"/>
      <c r="S59" s="48">
        <v>1</v>
      </c>
      <c r="T59" s="48">
        <v>0</v>
      </c>
      <c r="U59" s="49">
        <v>0</v>
      </c>
      <c r="V59" s="49">
        <v>0.333333</v>
      </c>
      <c r="W59" s="49">
        <v>0</v>
      </c>
      <c r="X59" s="49">
        <v>0.770269</v>
      </c>
      <c r="Y59" s="49">
        <v>0</v>
      </c>
      <c r="Z59" s="49">
        <v>0</v>
      </c>
      <c r="AA59" s="71">
        <v>59</v>
      </c>
      <c r="AB59" s="71"/>
      <c r="AC59" s="72"/>
      <c r="AD59" s="78" t="s">
        <v>2157</v>
      </c>
      <c r="AE59" s="78">
        <v>809</v>
      </c>
      <c r="AF59" s="78">
        <v>15598</v>
      </c>
      <c r="AG59" s="78">
        <v>151456</v>
      </c>
      <c r="AH59" s="78">
        <v>177486</v>
      </c>
      <c r="AI59" s="78"/>
      <c r="AJ59" s="78" t="s">
        <v>2522</v>
      </c>
      <c r="AK59" s="78" t="s">
        <v>2864</v>
      </c>
      <c r="AL59" s="83" t="s">
        <v>3069</v>
      </c>
      <c r="AM59" s="78"/>
      <c r="AN59" s="80">
        <v>42278.66037037037</v>
      </c>
      <c r="AO59" s="83" t="s">
        <v>3292</v>
      </c>
      <c r="AP59" s="78" t="b">
        <v>0</v>
      </c>
      <c r="AQ59" s="78" t="b">
        <v>0</v>
      </c>
      <c r="AR59" s="78" t="b">
        <v>0</v>
      </c>
      <c r="AS59" s="78"/>
      <c r="AT59" s="78">
        <v>249</v>
      </c>
      <c r="AU59" s="83" t="s">
        <v>3561</v>
      </c>
      <c r="AV59" s="78" t="b">
        <v>0</v>
      </c>
      <c r="AW59" s="78" t="s">
        <v>3755</v>
      </c>
      <c r="AX59" s="83" t="s">
        <v>3812</v>
      </c>
      <c r="AY59" s="78" t="s">
        <v>65</v>
      </c>
      <c r="AZ59" s="78" t="str">
        <f>REPLACE(INDEX(GroupVertices[Group],MATCH(Vertices[[#This Row],[Vertex]],GroupVertices[Vertex],0)),1,1,"")</f>
        <v>40</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245</v>
      </c>
      <c r="B60" s="65"/>
      <c r="C60" s="65" t="s">
        <v>64</v>
      </c>
      <c r="D60" s="66">
        <v>162.0346734959647</v>
      </c>
      <c r="E60" s="68"/>
      <c r="F60" s="100" t="s">
        <v>1060</v>
      </c>
      <c r="G60" s="65"/>
      <c r="H60" s="69" t="s">
        <v>245</v>
      </c>
      <c r="I60" s="70"/>
      <c r="J60" s="70"/>
      <c r="K60" s="69" t="s">
        <v>4192</v>
      </c>
      <c r="L60" s="73">
        <v>1</v>
      </c>
      <c r="M60" s="74">
        <v>9622.169921875</v>
      </c>
      <c r="N60" s="74">
        <v>4781.87451171875</v>
      </c>
      <c r="O60" s="75"/>
      <c r="P60" s="76"/>
      <c r="Q60" s="76"/>
      <c r="R60" s="86"/>
      <c r="S60" s="48">
        <v>0</v>
      </c>
      <c r="T60" s="48">
        <v>1</v>
      </c>
      <c r="U60" s="49">
        <v>0</v>
      </c>
      <c r="V60" s="49">
        <v>1</v>
      </c>
      <c r="W60" s="49">
        <v>0</v>
      </c>
      <c r="X60" s="49">
        <v>0.999999</v>
      </c>
      <c r="Y60" s="49">
        <v>0</v>
      </c>
      <c r="Z60" s="49">
        <v>0</v>
      </c>
      <c r="AA60" s="71">
        <v>60</v>
      </c>
      <c r="AB60" s="71"/>
      <c r="AC60" s="72"/>
      <c r="AD60" s="78" t="s">
        <v>2158</v>
      </c>
      <c r="AE60" s="78">
        <v>80</v>
      </c>
      <c r="AF60" s="78">
        <v>38</v>
      </c>
      <c r="AG60" s="78">
        <v>618</v>
      </c>
      <c r="AH60" s="78">
        <v>844</v>
      </c>
      <c r="AI60" s="78"/>
      <c r="AJ60" s="78" t="s">
        <v>2523</v>
      </c>
      <c r="AK60" s="78" t="s">
        <v>2865</v>
      </c>
      <c r="AL60" s="78"/>
      <c r="AM60" s="78"/>
      <c r="AN60" s="80">
        <v>43238.60355324074</v>
      </c>
      <c r="AO60" s="83" t="s">
        <v>3293</v>
      </c>
      <c r="AP60" s="78" t="b">
        <v>1</v>
      </c>
      <c r="AQ60" s="78" t="b">
        <v>0</v>
      </c>
      <c r="AR60" s="78" t="b">
        <v>0</v>
      </c>
      <c r="AS60" s="78"/>
      <c r="AT60" s="78">
        <v>0</v>
      </c>
      <c r="AU60" s="78"/>
      <c r="AV60" s="78" t="b">
        <v>0</v>
      </c>
      <c r="AW60" s="78" t="s">
        <v>3755</v>
      </c>
      <c r="AX60" s="83" t="s">
        <v>3813</v>
      </c>
      <c r="AY60" s="78" t="s">
        <v>66</v>
      </c>
      <c r="AZ60" s="78" t="str">
        <f>REPLACE(INDEX(GroupVertices[Group],MATCH(Vertices[[#This Row],[Vertex]],GroupVertices[Vertex],0)),1,1,"")</f>
        <v>81</v>
      </c>
      <c r="BA60" s="48"/>
      <c r="BB60" s="48"/>
      <c r="BC60" s="48"/>
      <c r="BD60" s="48"/>
      <c r="BE60" s="48"/>
      <c r="BF60" s="48"/>
      <c r="BG60" s="116" t="s">
        <v>5177</v>
      </c>
      <c r="BH60" s="116" t="s">
        <v>5177</v>
      </c>
      <c r="BI60" s="116" t="s">
        <v>5386</v>
      </c>
      <c r="BJ60" s="116" t="s">
        <v>5386</v>
      </c>
      <c r="BK60" s="116">
        <v>0</v>
      </c>
      <c r="BL60" s="120">
        <v>0</v>
      </c>
      <c r="BM60" s="116">
        <v>0</v>
      </c>
      <c r="BN60" s="120">
        <v>0</v>
      </c>
      <c r="BO60" s="116">
        <v>0</v>
      </c>
      <c r="BP60" s="120">
        <v>0</v>
      </c>
      <c r="BQ60" s="116">
        <v>20</v>
      </c>
      <c r="BR60" s="120">
        <v>100</v>
      </c>
      <c r="BS60" s="116">
        <v>20</v>
      </c>
      <c r="BT60" s="2"/>
      <c r="BU60" s="3"/>
      <c r="BV60" s="3"/>
      <c r="BW60" s="3"/>
      <c r="BX60" s="3"/>
    </row>
    <row r="61" spans="1:76" ht="15">
      <c r="A61" s="64" t="s">
        <v>460</v>
      </c>
      <c r="B61" s="65"/>
      <c r="C61" s="65" t="s">
        <v>64</v>
      </c>
      <c r="D61" s="66">
        <v>167.99121511853275</v>
      </c>
      <c r="E61" s="68"/>
      <c r="F61" s="100" t="s">
        <v>3607</v>
      </c>
      <c r="G61" s="65"/>
      <c r="H61" s="69" t="s">
        <v>460</v>
      </c>
      <c r="I61" s="70"/>
      <c r="J61" s="70"/>
      <c r="K61" s="69" t="s">
        <v>4193</v>
      </c>
      <c r="L61" s="73">
        <v>1</v>
      </c>
      <c r="M61" s="74">
        <v>9622.169921875</v>
      </c>
      <c r="N61" s="74">
        <v>5052.43603515625</v>
      </c>
      <c r="O61" s="75"/>
      <c r="P61" s="76"/>
      <c r="Q61" s="76"/>
      <c r="R61" s="86"/>
      <c r="S61" s="48">
        <v>1</v>
      </c>
      <c r="T61" s="48">
        <v>0</v>
      </c>
      <c r="U61" s="49">
        <v>0</v>
      </c>
      <c r="V61" s="49">
        <v>1</v>
      </c>
      <c r="W61" s="49">
        <v>0</v>
      </c>
      <c r="X61" s="49">
        <v>0.999999</v>
      </c>
      <c r="Y61" s="49">
        <v>0</v>
      </c>
      <c r="Z61" s="49">
        <v>0</v>
      </c>
      <c r="AA61" s="71">
        <v>61</v>
      </c>
      <c r="AB61" s="71"/>
      <c r="AC61" s="72"/>
      <c r="AD61" s="78" t="s">
        <v>2159</v>
      </c>
      <c r="AE61" s="78">
        <v>3356</v>
      </c>
      <c r="AF61" s="78">
        <v>6566</v>
      </c>
      <c r="AG61" s="78">
        <v>613317</v>
      </c>
      <c r="AH61" s="78">
        <v>180709</v>
      </c>
      <c r="AI61" s="78"/>
      <c r="AJ61" s="78" t="s">
        <v>2524</v>
      </c>
      <c r="AK61" s="78" t="s">
        <v>2859</v>
      </c>
      <c r="AL61" s="78"/>
      <c r="AM61" s="78"/>
      <c r="AN61" s="80">
        <v>40556.16606481482</v>
      </c>
      <c r="AO61" s="83" t="s">
        <v>3294</v>
      </c>
      <c r="AP61" s="78" t="b">
        <v>0</v>
      </c>
      <c r="AQ61" s="78" t="b">
        <v>0</v>
      </c>
      <c r="AR61" s="78" t="b">
        <v>0</v>
      </c>
      <c r="AS61" s="78"/>
      <c r="AT61" s="78">
        <v>294</v>
      </c>
      <c r="AU61" s="83" t="s">
        <v>3568</v>
      </c>
      <c r="AV61" s="78" t="b">
        <v>0</v>
      </c>
      <c r="AW61" s="78" t="s">
        <v>3755</v>
      </c>
      <c r="AX61" s="83" t="s">
        <v>3814</v>
      </c>
      <c r="AY61" s="78" t="s">
        <v>65</v>
      </c>
      <c r="AZ61" s="78" t="str">
        <f>REPLACE(INDEX(GroupVertices[Group],MATCH(Vertices[[#This Row],[Vertex]],GroupVertices[Vertex],0)),1,1,"")</f>
        <v>81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246</v>
      </c>
      <c r="B62" s="65"/>
      <c r="C62" s="65" t="s">
        <v>64</v>
      </c>
      <c r="D62" s="66">
        <v>163.54023318916893</v>
      </c>
      <c r="E62" s="68"/>
      <c r="F62" s="100" t="s">
        <v>1061</v>
      </c>
      <c r="G62" s="65"/>
      <c r="H62" s="69" t="s">
        <v>246</v>
      </c>
      <c r="I62" s="70"/>
      <c r="J62" s="70"/>
      <c r="K62" s="69" t="s">
        <v>4194</v>
      </c>
      <c r="L62" s="73">
        <v>1</v>
      </c>
      <c r="M62" s="74">
        <v>7403.41796875</v>
      </c>
      <c r="N62" s="74">
        <v>3914.314453125</v>
      </c>
      <c r="O62" s="75"/>
      <c r="P62" s="76"/>
      <c r="Q62" s="76"/>
      <c r="R62" s="86"/>
      <c r="S62" s="48">
        <v>0</v>
      </c>
      <c r="T62" s="48">
        <v>1</v>
      </c>
      <c r="U62" s="49">
        <v>0</v>
      </c>
      <c r="V62" s="49">
        <v>1</v>
      </c>
      <c r="W62" s="49">
        <v>0</v>
      </c>
      <c r="X62" s="49">
        <v>0.999999</v>
      </c>
      <c r="Y62" s="49">
        <v>0</v>
      </c>
      <c r="Z62" s="49">
        <v>0</v>
      </c>
      <c r="AA62" s="71">
        <v>62</v>
      </c>
      <c r="AB62" s="71"/>
      <c r="AC62" s="72"/>
      <c r="AD62" s="78" t="s">
        <v>2160</v>
      </c>
      <c r="AE62" s="78">
        <v>985</v>
      </c>
      <c r="AF62" s="78">
        <v>1688</v>
      </c>
      <c r="AG62" s="78">
        <v>33173</v>
      </c>
      <c r="AH62" s="78">
        <v>27853</v>
      </c>
      <c r="AI62" s="78"/>
      <c r="AJ62" s="78" t="s">
        <v>2525</v>
      </c>
      <c r="AK62" s="78" t="s">
        <v>2866</v>
      </c>
      <c r="AL62" s="83" t="s">
        <v>3070</v>
      </c>
      <c r="AM62" s="78"/>
      <c r="AN62" s="80">
        <v>39899.01503472222</v>
      </c>
      <c r="AO62" s="83" t="s">
        <v>3295</v>
      </c>
      <c r="AP62" s="78" t="b">
        <v>0</v>
      </c>
      <c r="AQ62" s="78" t="b">
        <v>0</v>
      </c>
      <c r="AR62" s="78" t="b">
        <v>1</v>
      </c>
      <c r="AS62" s="78"/>
      <c r="AT62" s="78">
        <v>18</v>
      </c>
      <c r="AU62" s="83" t="s">
        <v>3570</v>
      </c>
      <c r="AV62" s="78" t="b">
        <v>0</v>
      </c>
      <c r="AW62" s="78" t="s">
        <v>3755</v>
      </c>
      <c r="AX62" s="83" t="s">
        <v>3815</v>
      </c>
      <c r="AY62" s="78" t="s">
        <v>66</v>
      </c>
      <c r="AZ62" s="78" t="str">
        <f>REPLACE(INDEX(GroupVertices[Group],MATCH(Vertices[[#This Row],[Vertex]],GroupVertices[Vertex],0)),1,1,"")</f>
        <v>80</v>
      </c>
      <c r="BA62" s="48"/>
      <c r="BB62" s="48"/>
      <c r="BC62" s="48"/>
      <c r="BD62" s="48"/>
      <c r="BE62" s="48"/>
      <c r="BF62" s="48"/>
      <c r="BG62" s="116" t="s">
        <v>5178</v>
      </c>
      <c r="BH62" s="116" t="s">
        <v>5178</v>
      </c>
      <c r="BI62" s="116" t="s">
        <v>5387</v>
      </c>
      <c r="BJ62" s="116" t="s">
        <v>5387</v>
      </c>
      <c r="BK62" s="116">
        <v>3</v>
      </c>
      <c r="BL62" s="120">
        <v>16.666666666666668</v>
      </c>
      <c r="BM62" s="116">
        <v>0</v>
      </c>
      <c r="BN62" s="120">
        <v>0</v>
      </c>
      <c r="BO62" s="116">
        <v>0</v>
      </c>
      <c r="BP62" s="120">
        <v>0</v>
      </c>
      <c r="BQ62" s="116">
        <v>15</v>
      </c>
      <c r="BR62" s="120">
        <v>83.33333333333333</v>
      </c>
      <c r="BS62" s="116">
        <v>18</v>
      </c>
      <c r="BT62" s="2"/>
      <c r="BU62" s="3"/>
      <c r="BV62" s="3"/>
      <c r="BW62" s="3"/>
      <c r="BX62" s="3"/>
    </row>
    <row r="63" spans="1:76" ht="15">
      <c r="A63" s="64" t="s">
        <v>461</v>
      </c>
      <c r="B63" s="65"/>
      <c r="C63" s="65" t="s">
        <v>64</v>
      </c>
      <c r="D63" s="66">
        <v>163.0712285332253</v>
      </c>
      <c r="E63" s="68"/>
      <c r="F63" s="100" t="s">
        <v>3608</v>
      </c>
      <c r="G63" s="65"/>
      <c r="H63" s="69" t="s">
        <v>461</v>
      </c>
      <c r="I63" s="70"/>
      <c r="J63" s="70"/>
      <c r="K63" s="69" t="s">
        <v>4195</v>
      </c>
      <c r="L63" s="73">
        <v>1</v>
      </c>
      <c r="M63" s="74">
        <v>7403.41796875</v>
      </c>
      <c r="N63" s="74">
        <v>4167.23046875</v>
      </c>
      <c r="O63" s="75"/>
      <c r="P63" s="76"/>
      <c r="Q63" s="76"/>
      <c r="R63" s="86"/>
      <c r="S63" s="48">
        <v>1</v>
      </c>
      <c r="T63" s="48">
        <v>0</v>
      </c>
      <c r="U63" s="49">
        <v>0</v>
      </c>
      <c r="V63" s="49">
        <v>1</v>
      </c>
      <c r="W63" s="49">
        <v>0</v>
      </c>
      <c r="X63" s="49">
        <v>0.999999</v>
      </c>
      <c r="Y63" s="49">
        <v>0</v>
      </c>
      <c r="Z63" s="49">
        <v>0</v>
      </c>
      <c r="AA63" s="71">
        <v>63</v>
      </c>
      <c r="AB63" s="71"/>
      <c r="AC63" s="72"/>
      <c r="AD63" s="78" t="s">
        <v>2161</v>
      </c>
      <c r="AE63" s="78">
        <v>781</v>
      </c>
      <c r="AF63" s="78">
        <v>1174</v>
      </c>
      <c r="AG63" s="78">
        <v>64715</v>
      </c>
      <c r="AH63" s="78">
        <v>44459</v>
      </c>
      <c r="AI63" s="78"/>
      <c r="AJ63" s="78" t="s">
        <v>2526</v>
      </c>
      <c r="AK63" s="78" t="s">
        <v>2867</v>
      </c>
      <c r="AL63" s="83" t="s">
        <v>3071</v>
      </c>
      <c r="AM63" s="78"/>
      <c r="AN63" s="80">
        <v>39902.285266203704</v>
      </c>
      <c r="AO63" s="83" t="s">
        <v>3296</v>
      </c>
      <c r="AP63" s="78" t="b">
        <v>0</v>
      </c>
      <c r="AQ63" s="78" t="b">
        <v>0</v>
      </c>
      <c r="AR63" s="78" t="b">
        <v>1</v>
      </c>
      <c r="AS63" s="78"/>
      <c r="AT63" s="78">
        <v>60</v>
      </c>
      <c r="AU63" s="83" t="s">
        <v>3565</v>
      </c>
      <c r="AV63" s="78" t="b">
        <v>0</v>
      </c>
      <c r="AW63" s="78" t="s">
        <v>3755</v>
      </c>
      <c r="AX63" s="83" t="s">
        <v>3816</v>
      </c>
      <c r="AY63" s="78" t="s">
        <v>65</v>
      </c>
      <c r="AZ63" s="78" t="str">
        <f>REPLACE(INDEX(GroupVertices[Group],MATCH(Vertices[[#This Row],[Vertex]],GroupVertices[Vertex],0)),1,1,"")</f>
        <v>80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247</v>
      </c>
      <c r="B64" s="65"/>
      <c r="C64" s="65" t="s">
        <v>64</v>
      </c>
      <c r="D64" s="66">
        <v>162.92614732642565</v>
      </c>
      <c r="E64" s="68"/>
      <c r="F64" s="100" t="s">
        <v>1062</v>
      </c>
      <c r="G64" s="65"/>
      <c r="H64" s="69" t="s">
        <v>247</v>
      </c>
      <c r="I64" s="70"/>
      <c r="J64" s="70"/>
      <c r="K64" s="69" t="s">
        <v>4196</v>
      </c>
      <c r="L64" s="73">
        <v>61.2289156626506</v>
      </c>
      <c r="M64" s="74">
        <v>7765.1884765625</v>
      </c>
      <c r="N64" s="74">
        <v>8952.806640625</v>
      </c>
      <c r="O64" s="75"/>
      <c r="P64" s="76"/>
      <c r="Q64" s="76"/>
      <c r="R64" s="86"/>
      <c r="S64" s="48">
        <v>1</v>
      </c>
      <c r="T64" s="48">
        <v>4</v>
      </c>
      <c r="U64" s="49">
        <v>3</v>
      </c>
      <c r="V64" s="49">
        <v>0.25</v>
      </c>
      <c r="W64" s="49">
        <v>0</v>
      </c>
      <c r="X64" s="49">
        <v>1.389311</v>
      </c>
      <c r="Y64" s="49">
        <v>0.25</v>
      </c>
      <c r="Z64" s="49">
        <v>0.25</v>
      </c>
      <c r="AA64" s="71">
        <v>64</v>
      </c>
      <c r="AB64" s="71"/>
      <c r="AC64" s="72"/>
      <c r="AD64" s="78" t="s">
        <v>2162</v>
      </c>
      <c r="AE64" s="78">
        <v>1358</v>
      </c>
      <c r="AF64" s="78">
        <v>1015</v>
      </c>
      <c r="AG64" s="78">
        <v>57755</v>
      </c>
      <c r="AH64" s="78">
        <v>60347</v>
      </c>
      <c r="AI64" s="78"/>
      <c r="AJ64" s="78" t="s">
        <v>2527</v>
      </c>
      <c r="AK64" s="78"/>
      <c r="AL64" s="78"/>
      <c r="AM64" s="78"/>
      <c r="AN64" s="80">
        <v>41849.864386574074</v>
      </c>
      <c r="AO64" s="83" t="s">
        <v>3297</v>
      </c>
      <c r="AP64" s="78" t="b">
        <v>1</v>
      </c>
      <c r="AQ64" s="78" t="b">
        <v>0</v>
      </c>
      <c r="AR64" s="78" t="b">
        <v>0</v>
      </c>
      <c r="AS64" s="78"/>
      <c r="AT64" s="78">
        <v>46</v>
      </c>
      <c r="AU64" s="83" t="s">
        <v>3561</v>
      </c>
      <c r="AV64" s="78" t="b">
        <v>0</v>
      </c>
      <c r="AW64" s="78" t="s">
        <v>3755</v>
      </c>
      <c r="AX64" s="83" t="s">
        <v>3817</v>
      </c>
      <c r="AY64" s="78" t="s">
        <v>66</v>
      </c>
      <c r="AZ64" s="78" t="str">
        <f>REPLACE(INDEX(GroupVertices[Group],MATCH(Vertices[[#This Row],[Vertex]],GroupVertices[Vertex],0)),1,1,"")</f>
        <v>15</v>
      </c>
      <c r="BA64" s="48"/>
      <c r="BB64" s="48"/>
      <c r="BC64" s="48"/>
      <c r="BD64" s="48"/>
      <c r="BE64" s="48"/>
      <c r="BF64" s="48"/>
      <c r="BG64" s="116" t="s">
        <v>5179</v>
      </c>
      <c r="BH64" s="116" t="s">
        <v>5179</v>
      </c>
      <c r="BI64" s="116" t="s">
        <v>5388</v>
      </c>
      <c r="BJ64" s="116" t="s">
        <v>5388</v>
      </c>
      <c r="BK64" s="116">
        <v>1</v>
      </c>
      <c r="BL64" s="120">
        <v>4.761904761904762</v>
      </c>
      <c r="BM64" s="116">
        <v>0</v>
      </c>
      <c r="BN64" s="120">
        <v>0</v>
      </c>
      <c r="BO64" s="116">
        <v>0</v>
      </c>
      <c r="BP64" s="120">
        <v>0</v>
      </c>
      <c r="BQ64" s="116">
        <v>20</v>
      </c>
      <c r="BR64" s="120">
        <v>95.23809523809524</v>
      </c>
      <c r="BS64" s="116">
        <v>21</v>
      </c>
      <c r="BT64" s="2"/>
      <c r="BU64" s="3"/>
      <c r="BV64" s="3"/>
      <c r="BW64" s="3"/>
      <c r="BX64" s="3"/>
    </row>
    <row r="65" spans="1:76" ht="15">
      <c r="A65" s="64" t="s">
        <v>462</v>
      </c>
      <c r="B65" s="65"/>
      <c r="C65" s="65" t="s">
        <v>64</v>
      </c>
      <c r="D65" s="66">
        <v>1000</v>
      </c>
      <c r="E65" s="68"/>
      <c r="F65" s="100" t="s">
        <v>3609</v>
      </c>
      <c r="G65" s="65"/>
      <c r="H65" s="69" t="s">
        <v>462</v>
      </c>
      <c r="I65" s="70"/>
      <c r="J65" s="70"/>
      <c r="K65" s="69" t="s">
        <v>4197</v>
      </c>
      <c r="L65" s="73">
        <v>1</v>
      </c>
      <c r="M65" s="74">
        <v>7552.91162109375</v>
      </c>
      <c r="N65" s="74">
        <v>8528.55859375</v>
      </c>
      <c r="O65" s="75"/>
      <c r="P65" s="76"/>
      <c r="Q65" s="76"/>
      <c r="R65" s="86"/>
      <c r="S65" s="48">
        <v>2</v>
      </c>
      <c r="T65" s="48">
        <v>0</v>
      </c>
      <c r="U65" s="49">
        <v>0</v>
      </c>
      <c r="V65" s="49">
        <v>0.166667</v>
      </c>
      <c r="W65" s="49">
        <v>0</v>
      </c>
      <c r="X65" s="49">
        <v>0.740457</v>
      </c>
      <c r="Y65" s="49">
        <v>1</v>
      </c>
      <c r="Z65" s="49">
        <v>0</v>
      </c>
      <c r="AA65" s="71">
        <v>65</v>
      </c>
      <c r="AB65" s="71"/>
      <c r="AC65" s="72"/>
      <c r="AD65" s="78" t="s">
        <v>2163</v>
      </c>
      <c r="AE65" s="78">
        <v>574</v>
      </c>
      <c r="AF65" s="78">
        <v>1777796</v>
      </c>
      <c r="AG65" s="78">
        <v>473029</v>
      </c>
      <c r="AH65" s="78">
        <v>869</v>
      </c>
      <c r="AI65" s="78"/>
      <c r="AJ65" s="78" t="s">
        <v>2528</v>
      </c>
      <c r="AK65" s="78" t="s">
        <v>2868</v>
      </c>
      <c r="AL65" s="83" t="s">
        <v>3072</v>
      </c>
      <c r="AM65" s="78"/>
      <c r="AN65" s="80">
        <v>39333.03246527778</v>
      </c>
      <c r="AO65" s="83" t="s">
        <v>3298</v>
      </c>
      <c r="AP65" s="78" t="b">
        <v>0</v>
      </c>
      <c r="AQ65" s="78" t="b">
        <v>0</v>
      </c>
      <c r="AR65" s="78" t="b">
        <v>1</v>
      </c>
      <c r="AS65" s="78"/>
      <c r="AT65" s="78">
        <v>14283</v>
      </c>
      <c r="AU65" s="83" t="s">
        <v>3561</v>
      </c>
      <c r="AV65" s="78" t="b">
        <v>1</v>
      </c>
      <c r="AW65" s="78" t="s">
        <v>3755</v>
      </c>
      <c r="AX65" s="83" t="s">
        <v>3818</v>
      </c>
      <c r="AY65" s="78" t="s">
        <v>65</v>
      </c>
      <c r="AZ65" s="78" t="str">
        <f>REPLACE(INDEX(GroupVertices[Group],MATCH(Vertices[[#This Row],[Vertex]],GroupVertices[Vertex],0)),1,1,"")</f>
        <v>15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248</v>
      </c>
      <c r="B66" s="65"/>
      <c r="C66" s="65" t="s">
        <v>64</v>
      </c>
      <c r="D66" s="66">
        <v>162.0228115105031</v>
      </c>
      <c r="E66" s="68"/>
      <c r="F66" s="100" t="s">
        <v>1063</v>
      </c>
      <c r="G66" s="65"/>
      <c r="H66" s="69" t="s">
        <v>248</v>
      </c>
      <c r="I66" s="70"/>
      <c r="J66" s="70"/>
      <c r="K66" s="69" t="s">
        <v>4198</v>
      </c>
      <c r="L66" s="73">
        <v>61.2289156626506</v>
      </c>
      <c r="M66" s="74">
        <v>7729.7470703125</v>
      </c>
      <c r="N66" s="74">
        <v>9364.796875</v>
      </c>
      <c r="O66" s="75"/>
      <c r="P66" s="76"/>
      <c r="Q66" s="76"/>
      <c r="R66" s="86"/>
      <c r="S66" s="48">
        <v>1</v>
      </c>
      <c r="T66" s="48">
        <v>4</v>
      </c>
      <c r="U66" s="49">
        <v>3</v>
      </c>
      <c r="V66" s="49">
        <v>0.25</v>
      </c>
      <c r="W66" s="49">
        <v>0</v>
      </c>
      <c r="X66" s="49">
        <v>1.389311</v>
      </c>
      <c r="Y66" s="49">
        <v>0.25</v>
      </c>
      <c r="Z66" s="49">
        <v>0.25</v>
      </c>
      <c r="AA66" s="71">
        <v>66</v>
      </c>
      <c r="AB66" s="71"/>
      <c r="AC66" s="72"/>
      <c r="AD66" s="78" t="s">
        <v>2164</v>
      </c>
      <c r="AE66" s="78">
        <v>76</v>
      </c>
      <c r="AF66" s="78">
        <v>25</v>
      </c>
      <c r="AG66" s="78">
        <v>321</v>
      </c>
      <c r="AH66" s="78">
        <v>143</v>
      </c>
      <c r="AI66" s="78"/>
      <c r="AJ66" s="78" t="s">
        <v>2529</v>
      </c>
      <c r="AK66" s="78" t="s">
        <v>2869</v>
      </c>
      <c r="AL66" s="83" t="s">
        <v>3073</v>
      </c>
      <c r="AM66" s="78"/>
      <c r="AN66" s="80">
        <v>42585.775659722225</v>
      </c>
      <c r="AO66" s="83" t="s">
        <v>3299</v>
      </c>
      <c r="AP66" s="78" t="b">
        <v>1</v>
      </c>
      <c r="AQ66" s="78" t="b">
        <v>0</v>
      </c>
      <c r="AR66" s="78" t="b">
        <v>1</v>
      </c>
      <c r="AS66" s="78"/>
      <c r="AT66" s="78">
        <v>0</v>
      </c>
      <c r="AU66" s="78"/>
      <c r="AV66" s="78" t="b">
        <v>0</v>
      </c>
      <c r="AW66" s="78" t="s">
        <v>3755</v>
      </c>
      <c r="AX66" s="83" t="s">
        <v>3819</v>
      </c>
      <c r="AY66" s="78" t="s">
        <v>66</v>
      </c>
      <c r="AZ66" s="78" t="str">
        <f>REPLACE(INDEX(GroupVertices[Group],MATCH(Vertices[[#This Row],[Vertex]],GroupVertices[Vertex],0)),1,1,"")</f>
        <v>15</v>
      </c>
      <c r="BA66" s="48"/>
      <c r="BB66" s="48"/>
      <c r="BC66" s="48"/>
      <c r="BD66" s="48"/>
      <c r="BE66" s="48"/>
      <c r="BF66" s="48"/>
      <c r="BG66" s="116" t="s">
        <v>5180</v>
      </c>
      <c r="BH66" s="116" t="s">
        <v>5180</v>
      </c>
      <c r="BI66" s="116" t="s">
        <v>5389</v>
      </c>
      <c r="BJ66" s="116" t="s">
        <v>5389</v>
      </c>
      <c r="BK66" s="116">
        <v>2</v>
      </c>
      <c r="BL66" s="120">
        <v>12.5</v>
      </c>
      <c r="BM66" s="116">
        <v>0</v>
      </c>
      <c r="BN66" s="120">
        <v>0</v>
      </c>
      <c r="BO66" s="116">
        <v>0</v>
      </c>
      <c r="BP66" s="120">
        <v>0</v>
      </c>
      <c r="BQ66" s="116">
        <v>14</v>
      </c>
      <c r="BR66" s="120">
        <v>87.5</v>
      </c>
      <c r="BS66" s="116">
        <v>16</v>
      </c>
      <c r="BT66" s="2"/>
      <c r="BU66" s="3"/>
      <c r="BV66" s="3"/>
      <c r="BW66" s="3"/>
      <c r="BX66" s="3"/>
    </row>
    <row r="67" spans="1:76" ht="15">
      <c r="A67" s="64" t="s">
        <v>463</v>
      </c>
      <c r="B67" s="65"/>
      <c r="C67" s="65" t="s">
        <v>64</v>
      </c>
      <c r="D67" s="66">
        <v>192.7252797268281</v>
      </c>
      <c r="E67" s="68"/>
      <c r="F67" s="100" t="s">
        <v>3610</v>
      </c>
      <c r="G67" s="65"/>
      <c r="H67" s="69" t="s">
        <v>463</v>
      </c>
      <c r="I67" s="70"/>
      <c r="J67" s="70"/>
      <c r="K67" s="69" t="s">
        <v>4199</v>
      </c>
      <c r="L67" s="73">
        <v>1</v>
      </c>
      <c r="M67" s="74">
        <v>8108.35107421875</v>
      </c>
      <c r="N67" s="74">
        <v>9267.060546875</v>
      </c>
      <c r="O67" s="75"/>
      <c r="P67" s="76"/>
      <c r="Q67" s="76"/>
      <c r="R67" s="86"/>
      <c r="S67" s="48">
        <v>2</v>
      </c>
      <c r="T67" s="48">
        <v>0</v>
      </c>
      <c r="U67" s="49">
        <v>0</v>
      </c>
      <c r="V67" s="49">
        <v>0.166667</v>
      </c>
      <c r="W67" s="49">
        <v>0</v>
      </c>
      <c r="X67" s="49">
        <v>0.740457</v>
      </c>
      <c r="Y67" s="49">
        <v>1</v>
      </c>
      <c r="Z67" s="49">
        <v>0</v>
      </c>
      <c r="AA67" s="71">
        <v>67</v>
      </c>
      <c r="AB67" s="71"/>
      <c r="AC67" s="72"/>
      <c r="AD67" s="78" t="s">
        <v>2165</v>
      </c>
      <c r="AE67" s="78">
        <v>302</v>
      </c>
      <c r="AF67" s="78">
        <v>33673</v>
      </c>
      <c r="AG67" s="78">
        <v>124367</v>
      </c>
      <c r="AH67" s="78">
        <v>73412</v>
      </c>
      <c r="AI67" s="78"/>
      <c r="AJ67" s="78" t="s">
        <v>2530</v>
      </c>
      <c r="AK67" s="78" t="s">
        <v>2870</v>
      </c>
      <c r="AL67" s="78"/>
      <c r="AM67" s="78"/>
      <c r="AN67" s="80">
        <v>40732.10789351852</v>
      </c>
      <c r="AO67" s="78"/>
      <c r="AP67" s="78" t="b">
        <v>1</v>
      </c>
      <c r="AQ67" s="78" t="b">
        <v>0</v>
      </c>
      <c r="AR67" s="78" t="b">
        <v>1</v>
      </c>
      <c r="AS67" s="78"/>
      <c r="AT67" s="78">
        <v>320</v>
      </c>
      <c r="AU67" s="83" t="s">
        <v>3561</v>
      </c>
      <c r="AV67" s="78" t="b">
        <v>0</v>
      </c>
      <c r="AW67" s="78" t="s">
        <v>3755</v>
      </c>
      <c r="AX67" s="83" t="s">
        <v>3820</v>
      </c>
      <c r="AY67" s="78" t="s">
        <v>65</v>
      </c>
      <c r="AZ67" s="78" t="str">
        <f>REPLACE(INDEX(GroupVertices[Group],MATCH(Vertices[[#This Row],[Vertex]],GroupVertices[Vertex],0)),1,1,"")</f>
        <v>15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464</v>
      </c>
      <c r="B68" s="65"/>
      <c r="C68" s="65" t="s">
        <v>64</v>
      </c>
      <c r="D68" s="66">
        <v>164.5047038532398</v>
      </c>
      <c r="E68" s="68"/>
      <c r="F68" s="100" t="s">
        <v>3611</v>
      </c>
      <c r="G68" s="65"/>
      <c r="H68" s="69" t="s">
        <v>464</v>
      </c>
      <c r="I68" s="70"/>
      <c r="J68" s="70"/>
      <c r="K68" s="69" t="s">
        <v>4200</v>
      </c>
      <c r="L68" s="73">
        <v>1</v>
      </c>
      <c r="M68" s="74">
        <v>7458.64306640625</v>
      </c>
      <c r="N68" s="74">
        <v>9646.09375</v>
      </c>
      <c r="O68" s="75"/>
      <c r="P68" s="76"/>
      <c r="Q68" s="76"/>
      <c r="R68" s="86"/>
      <c r="S68" s="48">
        <v>2</v>
      </c>
      <c r="T68" s="48">
        <v>0</v>
      </c>
      <c r="U68" s="49">
        <v>0</v>
      </c>
      <c r="V68" s="49">
        <v>0.166667</v>
      </c>
      <c r="W68" s="49">
        <v>0</v>
      </c>
      <c r="X68" s="49">
        <v>0.740457</v>
      </c>
      <c r="Y68" s="49">
        <v>1</v>
      </c>
      <c r="Z68" s="49">
        <v>0</v>
      </c>
      <c r="AA68" s="71">
        <v>68</v>
      </c>
      <c r="AB68" s="71"/>
      <c r="AC68" s="72"/>
      <c r="AD68" s="78" t="s">
        <v>2166</v>
      </c>
      <c r="AE68" s="78">
        <v>3034</v>
      </c>
      <c r="AF68" s="78">
        <v>2745</v>
      </c>
      <c r="AG68" s="78">
        <v>17983</v>
      </c>
      <c r="AH68" s="78">
        <v>56842</v>
      </c>
      <c r="AI68" s="78"/>
      <c r="AJ68" s="78" t="s">
        <v>2531</v>
      </c>
      <c r="AK68" s="78"/>
      <c r="AL68" s="78"/>
      <c r="AM68" s="78"/>
      <c r="AN68" s="80">
        <v>42405.76204861111</v>
      </c>
      <c r="AO68" s="83" t="s">
        <v>3300</v>
      </c>
      <c r="AP68" s="78" t="b">
        <v>1</v>
      </c>
      <c r="AQ68" s="78" t="b">
        <v>0</v>
      </c>
      <c r="AR68" s="78" t="b">
        <v>0</v>
      </c>
      <c r="AS68" s="78"/>
      <c r="AT68" s="78">
        <v>15</v>
      </c>
      <c r="AU68" s="78"/>
      <c r="AV68" s="78" t="b">
        <v>0</v>
      </c>
      <c r="AW68" s="78" t="s">
        <v>3755</v>
      </c>
      <c r="AX68" s="83" t="s">
        <v>3821</v>
      </c>
      <c r="AY68" s="78" t="s">
        <v>65</v>
      </c>
      <c r="AZ68" s="78" t="str">
        <f>REPLACE(INDEX(GroupVertices[Group],MATCH(Vertices[[#This Row],[Vertex]],GroupVertices[Vertex],0)),1,1,"")</f>
        <v>15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249</v>
      </c>
      <c r="B69" s="65"/>
      <c r="C69" s="65" t="s">
        <v>64</v>
      </c>
      <c r="D69" s="66">
        <v>162.287425032339</v>
      </c>
      <c r="E69" s="68"/>
      <c r="F69" s="100" t="s">
        <v>1064</v>
      </c>
      <c r="G69" s="65"/>
      <c r="H69" s="69" t="s">
        <v>249</v>
      </c>
      <c r="I69" s="70"/>
      <c r="J69" s="70"/>
      <c r="K69" s="69" t="s">
        <v>4201</v>
      </c>
      <c r="L69" s="73">
        <v>1</v>
      </c>
      <c r="M69" s="74">
        <v>8158.703125</v>
      </c>
      <c r="N69" s="74">
        <v>7975.6728515625</v>
      </c>
      <c r="O69" s="75"/>
      <c r="P69" s="76"/>
      <c r="Q69" s="76"/>
      <c r="R69" s="86"/>
      <c r="S69" s="48">
        <v>0</v>
      </c>
      <c r="T69" s="48">
        <v>1</v>
      </c>
      <c r="U69" s="49">
        <v>0</v>
      </c>
      <c r="V69" s="49">
        <v>0.333333</v>
      </c>
      <c r="W69" s="49">
        <v>0</v>
      </c>
      <c r="X69" s="49">
        <v>0.770269</v>
      </c>
      <c r="Y69" s="49">
        <v>0</v>
      </c>
      <c r="Z69" s="49">
        <v>0</v>
      </c>
      <c r="AA69" s="71">
        <v>69</v>
      </c>
      <c r="AB69" s="71"/>
      <c r="AC69" s="72"/>
      <c r="AD69" s="78" t="s">
        <v>2167</v>
      </c>
      <c r="AE69" s="78">
        <v>332</v>
      </c>
      <c r="AF69" s="78">
        <v>315</v>
      </c>
      <c r="AG69" s="78">
        <v>34271</v>
      </c>
      <c r="AH69" s="78">
        <v>65349</v>
      </c>
      <c r="AI69" s="78"/>
      <c r="AJ69" s="84" t="s">
        <v>2532</v>
      </c>
      <c r="AK69" s="78" t="s">
        <v>2871</v>
      </c>
      <c r="AL69" s="83" t="s">
        <v>3074</v>
      </c>
      <c r="AM69" s="78"/>
      <c r="AN69" s="80">
        <v>42808.0516087963</v>
      </c>
      <c r="AO69" s="83" t="s">
        <v>3301</v>
      </c>
      <c r="AP69" s="78" t="b">
        <v>1</v>
      </c>
      <c r="AQ69" s="78" t="b">
        <v>0</v>
      </c>
      <c r="AR69" s="78" t="b">
        <v>1</v>
      </c>
      <c r="AS69" s="78"/>
      <c r="AT69" s="78">
        <v>3</v>
      </c>
      <c r="AU69" s="78"/>
      <c r="AV69" s="78" t="b">
        <v>0</v>
      </c>
      <c r="AW69" s="78" t="s">
        <v>3755</v>
      </c>
      <c r="AX69" s="83" t="s">
        <v>3822</v>
      </c>
      <c r="AY69" s="78" t="s">
        <v>66</v>
      </c>
      <c r="AZ69" s="78" t="str">
        <f>REPLACE(INDEX(GroupVertices[Group],MATCH(Vertices[[#This Row],[Vertex]],GroupVertices[Vertex],0)),1,1,"")</f>
        <v>39</v>
      </c>
      <c r="BA69" s="48"/>
      <c r="BB69" s="48"/>
      <c r="BC69" s="48"/>
      <c r="BD69" s="48"/>
      <c r="BE69" s="48"/>
      <c r="BF69" s="48"/>
      <c r="BG69" s="116" t="s">
        <v>5181</v>
      </c>
      <c r="BH69" s="116" t="s">
        <v>5181</v>
      </c>
      <c r="BI69" s="116" t="s">
        <v>5390</v>
      </c>
      <c r="BJ69" s="116" t="s">
        <v>5390</v>
      </c>
      <c r="BK69" s="116">
        <v>0</v>
      </c>
      <c r="BL69" s="120">
        <v>0</v>
      </c>
      <c r="BM69" s="116">
        <v>2</v>
      </c>
      <c r="BN69" s="120">
        <v>10.526315789473685</v>
      </c>
      <c r="BO69" s="116">
        <v>0</v>
      </c>
      <c r="BP69" s="120">
        <v>0</v>
      </c>
      <c r="BQ69" s="116">
        <v>17</v>
      </c>
      <c r="BR69" s="120">
        <v>89.47368421052632</v>
      </c>
      <c r="BS69" s="116">
        <v>19</v>
      </c>
      <c r="BT69" s="2"/>
      <c r="BU69" s="3"/>
      <c r="BV69" s="3"/>
      <c r="BW69" s="3"/>
      <c r="BX69" s="3"/>
    </row>
    <row r="70" spans="1:76" ht="15">
      <c r="A70" s="64" t="s">
        <v>251</v>
      </c>
      <c r="B70" s="65"/>
      <c r="C70" s="65" t="s">
        <v>64</v>
      </c>
      <c r="D70" s="66">
        <v>288.00713417741366</v>
      </c>
      <c r="E70" s="68"/>
      <c r="F70" s="100" t="s">
        <v>1066</v>
      </c>
      <c r="G70" s="65"/>
      <c r="H70" s="69" t="s">
        <v>251</v>
      </c>
      <c r="I70" s="70"/>
      <c r="J70" s="70"/>
      <c r="K70" s="69" t="s">
        <v>4202</v>
      </c>
      <c r="L70" s="73">
        <v>41.15261044176707</v>
      </c>
      <c r="M70" s="74">
        <v>8158.703125</v>
      </c>
      <c r="N70" s="74">
        <v>7575.712890625</v>
      </c>
      <c r="O70" s="75"/>
      <c r="P70" s="76"/>
      <c r="Q70" s="76"/>
      <c r="R70" s="86"/>
      <c r="S70" s="48">
        <v>1</v>
      </c>
      <c r="T70" s="48">
        <v>1</v>
      </c>
      <c r="U70" s="49">
        <v>2</v>
      </c>
      <c r="V70" s="49">
        <v>0.5</v>
      </c>
      <c r="W70" s="49">
        <v>0</v>
      </c>
      <c r="X70" s="49">
        <v>1.459457</v>
      </c>
      <c r="Y70" s="49">
        <v>0</v>
      </c>
      <c r="Z70" s="49">
        <v>0</v>
      </c>
      <c r="AA70" s="71">
        <v>70</v>
      </c>
      <c r="AB70" s="71"/>
      <c r="AC70" s="72"/>
      <c r="AD70" s="78" t="s">
        <v>2168</v>
      </c>
      <c r="AE70" s="78">
        <v>103</v>
      </c>
      <c r="AF70" s="78">
        <v>138096</v>
      </c>
      <c r="AG70" s="78">
        <v>11917</v>
      </c>
      <c r="AH70" s="78">
        <v>8369</v>
      </c>
      <c r="AI70" s="78"/>
      <c r="AJ70" s="78" t="s">
        <v>2533</v>
      </c>
      <c r="AK70" s="78" t="s">
        <v>2872</v>
      </c>
      <c r="AL70" s="83" t="s">
        <v>3075</v>
      </c>
      <c r="AM70" s="78"/>
      <c r="AN70" s="80">
        <v>43554.81597222222</v>
      </c>
      <c r="AO70" s="83" t="s">
        <v>3302</v>
      </c>
      <c r="AP70" s="78" t="b">
        <v>0</v>
      </c>
      <c r="AQ70" s="78" t="b">
        <v>0</v>
      </c>
      <c r="AR70" s="78" t="b">
        <v>0</v>
      </c>
      <c r="AS70" s="78"/>
      <c r="AT70" s="78">
        <v>113</v>
      </c>
      <c r="AU70" s="83" t="s">
        <v>3561</v>
      </c>
      <c r="AV70" s="78" t="b">
        <v>0</v>
      </c>
      <c r="AW70" s="78" t="s">
        <v>3755</v>
      </c>
      <c r="AX70" s="83" t="s">
        <v>3823</v>
      </c>
      <c r="AY70" s="78" t="s">
        <v>66</v>
      </c>
      <c r="AZ70" s="78" t="str">
        <f>REPLACE(INDEX(GroupVertices[Group],MATCH(Vertices[[#This Row],[Vertex]],GroupVertices[Vertex],0)),1,1,"")</f>
        <v>39</v>
      </c>
      <c r="BA70" s="48"/>
      <c r="BB70" s="48"/>
      <c r="BC70" s="48"/>
      <c r="BD70" s="48"/>
      <c r="BE70" s="48"/>
      <c r="BF70" s="48"/>
      <c r="BG70" s="116" t="s">
        <v>466</v>
      </c>
      <c r="BH70" s="116" t="s">
        <v>466</v>
      </c>
      <c r="BI70" s="116" t="s">
        <v>5391</v>
      </c>
      <c r="BJ70" s="116" t="s">
        <v>5391</v>
      </c>
      <c r="BK70" s="116">
        <v>1</v>
      </c>
      <c r="BL70" s="120">
        <v>20</v>
      </c>
      <c r="BM70" s="116">
        <v>0</v>
      </c>
      <c r="BN70" s="120">
        <v>0</v>
      </c>
      <c r="BO70" s="116">
        <v>0</v>
      </c>
      <c r="BP70" s="120">
        <v>0</v>
      </c>
      <c r="BQ70" s="116">
        <v>4</v>
      </c>
      <c r="BR70" s="120">
        <v>80</v>
      </c>
      <c r="BS70" s="116">
        <v>5</v>
      </c>
      <c r="BT70" s="2"/>
      <c r="BU70" s="3"/>
      <c r="BV70" s="3"/>
      <c r="BW70" s="3"/>
      <c r="BX70" s="3"/>
    </row>
    <row r="71" spans="1:76" ht="15">
      <c r="A71" s="64" t="s">
        <v>250</v>
      </c>
      <c r="B71" s="65"/>
      <c r="C71" s="65" t="s">
        <v>64</v>
      </c>
      <c r="D71" s="66">
        <v>162.1487310484802</v>
      </c>
      <c r="E71" s="68"/>
      <c r="F71" s="100" t="s">
        <v>1065</v>
      </c>
      <c r="G71" s="65"/>
      <c r="H71" s="69" t="s">
        <v>250</v>
      </c>
      <c r="I71" s="70"/>
      <c r="J71" s="70"/>
      <c r="K71" s="69" t="s">
        <v>4203</v>
      </c>
      <c r="L71" s="73">
        <v>1</v>
      </c>
      <c r="M71" s="74">
        <v>9063.4208984375</v>
      </c>
      <c r="N71" s="74">
        <v>4781.87451171875</v>
      </c>
      <c r="O71" s="75"/>
      <c r="P71" s="76"/>
      <c r="Q71" s="76"/>
      <c r="R71" s="86"/>
      <c r="S71" s="48">
        <v>0</v>
      </c>
      <c r="T71" s="48">
        <v>1</v>
      </c>
      <c r="U71" s="49">
        <v>0</v>
      </c>
      <c r="V71" s="49">
        <v>1</v>
      </c>
      <c r="W71" s="49">
        <v>0</v>
      </c>
      <c r="X71" s="49">
        <v>0.999999</v>
      </c>
      <c r="Y71" s="49">
        <v>0</v>
      </c>
      <c r="Z71" s="49">
        <v>0</v>
      </c>
      <c r="AA71" s="71">
        <v>71</v>
      </c>
      <c r="AB71" s="71"/>
      <c r="AC71" s="72"/>
      <c r="AD71" s="78" t="s">
        <v>2169</v>
      </c>
      <c r="AE71" s="78">
        <v>404</v>
      </c>
      <c r="AF71" s="78">
        <v>163</v>
      </c>
      <c r="AG71" s="78">
        <v>6791</v>
      </c>
      <c r="AH71" s="78">
        <v>5831</v>
      </c>
      <c r="AI71" s="78"/>
      <c r="AJ71" s="78" t="s">
        <v>2534</v>
      </c>
      <c r="AK71" s="78"/>
      <c r="AL71" s="78"/>
      <c r="AM71" s="78"/>
      <c r="AN71" s="80">
        <v>42494.17325231482</v>
      </c>
      <c r="AO71" s="78"/>
      <c r="AP71" s="78" t="b">
        <v>1</v>
      </c>
      <c r="AQ71" s="78" t="b">
        <v>0</v>
      </c>
      <c r="AR71" s="78" t="b">
        <v>0</v>
      </c>
      <c r="AS71" s="78"/>
      <c r="AT71" s="78">
        <v>0</v>
      </c>
      <c r="AU71" s="78"/>
      <c r="AV71" s="78" t="b">
        <v>0</v>
      </c>
      <c r="AW71" s="78" t="s">
        <v>3755</v>
      </c>
      <c r="AX71" s="83" t="s">
        <v>3824</v>
      </c>
      <c r="AY71" s="78" t="s">
        <v>66</v>
      </c>
      <c r="AZ71" s="78" t="str">
        <f>REPLACE(INDEX(GroupVertices[Group],MATCH(Vertices[[#This Row],[Vertex]],GroupVertices[Vertex],0)),1,1,"")</f>
        <v>79</v>
      </c>
      <c r="BA71" s="48"/>
      <c r="BB71" s="48"/>
      <c r="BC71" s="48"/>
      <c r="BD71" s="48"/>
      <c r="BE71" s="48"/>
      <c r="BF71" s="48"/>
      <c r="BG71" s="116" t="s">
        <v>5182</v>
      </c>
      <c r="BH71" s="116" t="s">
        <v>5182</v>
      </c>
      <c r="BI71" s="116" t="s">
        <v>5392</v>
      </c>
      <c r="BJ71" s="116" t="s">
        <v>5392</v>
      </c>
      <c r="BK71" s="116">
        <v>1</v>
      </c>
      <c r="BL71" s="120">
        <v>1.694915254237288</v>
      </c>
      <c r="BM71" s="116">
        <v>1</v>
      </c>
      <c r="BN71" s="120">
        <v>1.694915254237288</v>
      </c>
      <c r="BO71" s="116">
        <v>0</v>
      </c>
      <c r="BP71" s="120">
        <v>0</v>
      </c>
      <c r="BQ71" s="116">
        <v>57</v>
      </c>
      <c r="BR71" s="120">
        <v>96.61016949152543</v>
      </c>
      <c r="BS71" s="116">
        <v>59</v>
      </c>
      <c r="BT71" s="2"/>
      <c r="BU71" s="3"/>
      <c r="BV71" s="3"/>
      <c r="BW71" s="3"/>
      <c r="BX71" s="3"/>
    </row>
    <row r="72" spans="1:76" ht="15">
      <c r="A72" s="64" t="s">
        <v>465</v>
      </c>
      <c r="B72" s="65"/>
      <c r="C72" s="65" t="s">
        <v>64</v>
      </c>
      <c r="D72" s="66">
        <v>162.12591953797707</v>
      </c>
      <c r="E72" s="68"/>
      <c r="F72" s="100" t="s">
        <v>3612</v>
      </c>
      <c r="G72" s="65"/>
      <c r="H72" s="69" t="s">
        <v>465</v>
      </c>
      <c r="I72" s="70"/>
      <c r="J72" s="70"/>
      <c r="K72" s="69" t="s">
        <v>4204</v>
      </c>
      <c r="L72" s="73">
        <v>1</v>
      </c>
      <c r="M72" s="74">
        <v>9063.4208984375</v>
      </c>
      <c r="N72" s="74">
        <v>5052.43603515625</v>
      </c>
      <c r="O72" s="75"/>
      <c r="P72" s="76"/>
      <c r="Q72" s="76"/>
      <c r="R72" s="86"/>
      <c r="S72" s="48">
        <v>1</v>
      </c>
      <c r="T72" s="48">
        <v>0</v>
      </c>
      <c r="U72" s="49">
        <v>0</v>
      </c>
      <c r="V72" s="49">
        <v>1</v>
      </c>
      <c r="W72" s="49">
        <v>0</v>
      </c>
      <c r="X72" s="49">
        <v>0.999999</v>
      </c>
      <c r="Y72" s="49">
        <v>0</v>
      </c>
      <c r="Z72" s="49">
        <v>0</v>
      </c>
      <c r="AA72" s="71">
        <v>72</v>
      </c>
      <c r="AB72" s="71"/>
      <c r="AC72" s="72"/>
      <c r="AD72" s="78" t="s">
        <v>2170</v>
      </c>
      <c r="AE72" s="78">
        <v>576</v>
      </c>
      <c r="AF72" s="78">
        <v>138</v>
      </c>
      <c r="AG72" s="78">
        <v>882</v>
      </c>
      <c r="AH72" s="78">
        <v>1187</v>
      </c>
      <c r="AI72" s="78"/>
      <c r="AJ72" s="78" t="s">
        <v>2535</v>
      </c>
      <c r="AK72" s="78" t="s">
        <v>2873</v>
      </c>
      <c r="AL72" s="78"/>
      <c r="AM72" s="78"/>
      <c r="AN72" s="80">
        <v>43614.729780092595</v>
      </c>
      <c r="AO72" s="78"/>
      <c r="AP72" s="78" t="b">
        <v>1</v>
      </c>
      <c r="AQ72" s="78" t="b">
        <v>0</v>
      </c>
      <c r="AR72" s="78" t="b">
        <v>0</v>
      </c>
      <c r="AS72" s="78"/>
      <c r="AT72" s="78">
        <v>0</v>
      </c>
      <c r="AU72" s="78"/>
      <c r="AV72" s="78" t="b">
        <v>0</v>
      </c>
      <c r="AW72" s="78" t="s">
        <v>3755</v>
      </c>
      <c r="AX72" s="83" t="s">
        <v>3825</v>
      </c>
      <c r="AY72" s="78" t="s">
        <v>65</v>
      </c>
      <c r="AZ72" s="78" t="str">
        <f>REPLACE(INDEX(GroupVertices[Group],MATCH(Vertices[[#This Row],[Vertex]],GroupVertices[Vertex],0)),1,1,"")</f>
        <v>79</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466</v>
      </c>
      <c r="B73" s="65"/>
      <c r="C73" s="65" t="s">
        <v>64</v>
      </c>
      <c r="D73" s="66">
        <v>162.04106071890558</v>
      </c>
      <c r="E73" s="68"/>
      <c r="F73" s="100" t="s">
        <v>3613</v>
      </c>
      <c r="G73" s="65"/>
      <c r="H73" s="69" t="s">
        <v>466</v>
      </c>
      <c r="I73" s="70"/>
      <c r="J73" s="70"/>
      <c r="K73" s="69" t="s">
        <v>4205</v>
      </c>
      <c r="L73" s="73">
        <v>1</v>
      </c>
      <c r="M73" s="74">
        <v>8389.349609375</v>
      </c>
      <c r="N73" s="74">
        <v>7975.6728515625</v>
      </c>
      <c r="O73" s="75"/>
      <c r="P73" s="76"/>
      <c r="Q73" s="76"/>
      <c r="R73" s="86"/>
      <c r="S73" s="48">
        <v>1</v>
      </c>
      <c r="T73" s="48">
        <v>0</v>
      </c>
      <c r="U73" s="49">
        <v>0</v>
      </c>
      <c r="V73" s="49">
        <v>0.333333</v>
      </c>
      <c r="W73" s="49">
        <v>0</v>
      </c>
      <c r="X73" s="49">
        <v>0.770269</v>
      </c>
      <c r="Y73" s="49">
        <v>0</v>
      </c>
      <c r="Z73" s="49">
        <v>0</v>
      </c>
      <c r="AA73" s="71">
        <v>73</v>
      </c>
      <c r="AB73" s="71"/>
      <c r="AC73" s="72"/>
      <c r="AD73" s="78" t="s">
        <v>2171</v>
      </c>
      <c r="AE73" s="78">
        <v>198</v>
      </c>
      <c r="AF73" s="78">
        <v>45</v>
      </c>
      <c r="AG73" s="78">
        <v>1027</v>
      </c>
      <c r="AH73" s="78">
        <v>1084</v>
      </c>
      <c r="AI73" s="78"/>
      <c r="AJ73" s="78" t="s">
        <v>2536</v>
      </c>
      <c r="AK73" s="78"/>
      <c r="AL73" s="78"/>
      <c r="AM73" s="78"/>
      <c r="AN73" s="80">
        <v>43571.075833333336</v>
      </c>
      <c r="AO73" s="83" t="s">
        <v>3303</v>
      </c>
      <c r="AP73" s="78" t="b">
        <v>0</v>
      </c>
      <c r="AQ73" s="78" t="b">
        <v>0</v>
      </c>
      <c r="AR73" s="78" t="b">
        <v>0</v>
      </c>
      <c r="AS73" s="78" t="s">
        <v>2020</v>
      </c>
      <c r="AT73" s="78">
        <v>0</v>
      </c>
      <c r="AU73" s="83" t="s">
        <v>3561</v>
      </c>
      <c r="AV73" s="78" t="b">
        <v>0</v>
      </c>
      <c r="AW73" s="78" t="s">
        <v>3755</v>
      </c>
      <c r="AX73" s="83" t="s">
        <v>3826</v>
      </c>
      <c r="AY73" s="78" t="s">
        <v>65</v>
      </c>
      <c r="AZ73" s="78" t="str">
        <f>REPLACE(INDEX(GroupVertices[Group],MATCH(Vertices[[#This Row],[Vertex]],GroupVertices[Vertex],0)),1,1,"")</f>
        <v>39</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252</v>
      </c>
      <c r="B74" s="65"/>
      <c r="C74" s="65" t="s">
        <v>64</v>
      </c>
      <c r="D74" s="66">
        <v>169.43655242400882</v>
      </c>
      <c r="E74" s="68"/>
      <c r="F74" s="100" t="s">
        <v>1067</v>
      </c>
      <c r="G74" s="65"/>
      <c r="H74" s="69" t="s">
        <v>252</v>
      </c>
      <c r="I74" s="70"/>
      <c r="J74" s="70"/>
      <c r="K74" s="69" t="s">
        <v>4206</v>
      </c>
      <c r="L74" s="73">
        <v>1</v>
      </c>
      <c r="M74" s="74">
        <v>7952.4208984375</v>
      </c>
      <c r="N74" s="74">
        <v>5052.43603515625</v>
      </c>
      <c r="O74" s="75"/>
      <c r="P74" s="76"/>
      <c r="Q74" s="76"/>
      <c r="R74" s="86"/>
      <c r="S74" s="48">
        <v>2</v>
      </c>
      <c r="T74" s="48">
        <v>1</v>
      </c>
      <c r="U74" s="49">
        <v>0</v>
      </c>
      <c r="V74" s="49">
        <v>1</v>
      </c>
      <c r="W74" s="49">
        <v>0</v>
      </c>
      <c r="X74" s="49">
        <v>1.298244</v>
      </c>
      <c r="Y74" s="49">
        <v>0</v>
      </c>
      <c r="Z74" s="49">
        <v>0</v>
      </c>
      <c r="AA74" s="71">
        <v>74</v>
      </c>
      <c r="AB74" s="71"/>
      <c r="AC74" s="72"/>
      <c r="AD74" s="78" t="s">
        <v>2172</v>
      </c>
      <c r="AE74" s="78">
        <v>590</v>
      </c>
      <c r="AF74" s="78">
        <v>8150</v>
      </c>
      <c r="AG74" s="78">
        <v>89345</v>
      </c>
      <c r="AH74" s="78">
        <v>5780</v>
      </c>
      <c r="AI74" s="78"/>
      <c r="AJ74" s="78" t="s">
        <v>2537</v>
      </c>
      <c r="AK74" s="78" t="s">
        <v>2874</v>
      </c>
      <c r="AL74" s="83" t="s">
        <v>3076</v>
      </c>
      <c r="AM74" s="78"/>
      <c r="AN74" s="80">
        <v>41684.34207175926</v>
      </c>
      <c r="AO74" s="83" t="s">
        <v>3304</v>
      </c>
      <c r="AP74" s="78" t="b">
        <v>0</v>
      </c>
      <c r="AQ74" s="78" t="b">
        <v>0</v>
      </c>
      <c r="AR74" s="78" t="b">
        <v>0</v>
      </c>
      <c r="AS74" s="78"/>
      <c r="AT74" s="78">
        <v>172</v>
      </c>
      <c r="AU74" s="83" t="s">
        <v>3561</v>
      </c>
      <c r="AV74" s="78" t="b">
        <v>0</v>
      </c>
      <c r="AW74" s="78" t="s">
        <v>3755</v>
      </c>
      <c r="AX74" s="83" t="s">
        <v>3827</v>
      </c>
      <c r="AY74" s="78" t="s">
        <v>66</v>
      </c>
      <c r="AZ74" s="78" t="str">
        <f>REPLACE(INDEX(GroupVertices[Group],MATCH(Vertices[[#This Row],[Vertex]],GroupVertices[Vertex],0)),1,1,"")</f>
        <v>78</v>
      </c>
      <c r="BA74" s="48"/>
      <c r="BB74" s="48"/>
      <c r="BC74" s="48"/>
      <c r="BD74" s="48"/>
      <c r="BE74" s="48"/>
      <c r="BF74" s="48"/>
      <c r="BG74" s="116" t="s">
        <v>5183</v>
      </c>
      <c r="BH74" s="116" t="s">
        <v>5183</v>
      </c>
      <c r="BI74" s="116" t="s">
        <v>5393</v>
      </c>
      <c r="BJ74" s="116" t="s">
        <v>5393</v>
      </c>
      <c r="BK74" s="116">
        <v>0</v>
      </c>
      <c r="BL74" s="120">
        <v>0</v>
      </c>
      <c r="BM74" s="116">
        <v>0</v>
      </c>
      <c r="BN74" s="120">
        <v>0</v>
      </c>
      <c r="BO74" s="116">
        <v>0</v>
      </c>
      <c r="BP74" s="120">
        <v>0</v>
      </c>
      <c r="BQ74" s="116">
        <v>7</v>
      </c>
      <c r="BR74" s="120">
        <v>100</v>
      </c>
      <c r="BS74" s="116">
        <v>7</v>
      </c>
      <c r="BT74" s="2"/>
      <c r="BU74" s="3"/>
      <c r="BV74" s="3"/>
      <c r="BW74" s="3"/>
      <c r="BX74" s="3"/>
    </row>
    <row r="75" spans="1:76" ht="15">
      <c r="A75" s="64" t="s">
        <v>253</v>
      </c>
      <c r="B75" s="65"/>
      <c r="C75" s="65" t="s">
        <v>64</v>
      </c>
      <c r="D75" s="66">
        <v>163.34131681758197</v>
      </c>
      <c r="E75" s="68"/>
      <c r="F75" s="100" t="s">
        <v>1068</v>
      </c>
      <c r="G75" s="65"/>
      <c r="H75" s="69" t="s">
        <v>253</v>
      </c>
      <c r="I75" s="70"/>
      <c r="J75" s="70"/>
      <c r="K75" s="69" t="s">
        <v>4207</v>
      </c>
      <c r="L75" s="73">
        <v>1</v>
      </c>
      <c r="M75" s="74">
        <v>7952.4208984375</v>
      </c>
      <c r="N75" s="74">
        <v>4781.87451171875</v>
      </c>
      <c r="O75" s="75"/>
      <c r="P75" s="76"/>
      <c r="Q75" s="76"/>
      <c r="R75" s="86"/>
      <c r="S75" s="48">
        <v>0</v>
      </c>
      <c r="T75" s="48">
        <v>1</v>
      </c>
      <c r="U75" s="49">
        <v>0</v>
      </c>
      <c r="V75" s="49">
        <v>1</v>
      </c>
      <c r="W75" s="49">
        <v>0</v>
      </c>
      <c r="X75" s="49">
        <v>0.701753</v>
      </c>
      <c r="Y75" s="49">
        <v>0</v>
      </c>
      <c r="Z75" s="49">
        <v>0</v>
      </c>
      <c r="AA75" s="71">
        <v>75</v>
      </c>
      <c r="AB75" s="71"/>
      <c r="AC75" s="72"/>
      <c r="AD75" s="78" t="s">
        <v>2173</v>
      </c>
      <c r="AE75" s="78">
        <v>586</v>
      </c>
      <c r="AF75" s="78">
        <v>1470</v>
      </c>
      <c r="AG75" s="78">
        <v>162605</v>
      </c>
      <c r="AH75" s="78">
        <v>5474</v>
      </c>
      <c r="AI75" s="78"/>
      <c r="AJ75" s="78" t="s">
        <v>2538</v>
      </c>
      <c r="AK75" s="78" t="s">
        <v>2875</v>
      </c>
      <c r="AL75" s="83" t="s">
        <v>3077</v>
      </c>
      <c r="AM75" s="78"/>
      <c r="AN75" s="80">
        <v>39841.46824074074</v>
      </c>
      <c r="AO75" s="83" t="s">
        <v>3305</v>
      </c>
      <c r="AP75" s="78" t="b">
        <v>0</v>
      </c>
      <c r="AQ75" s="78" t="b">
        <v>0</v>
      </c>
      <c r="AR75" s="78" t="b">
        <v>1</v>
      </c>
      <c r="AS75" s="78"/>
      <c r="AT75" s="78">
        <v>145</v>
      </c>
      <c r="AU75" s="83" t="s">
        <v>3564</v>
      </c>
      <c r="AV75" s="78" t="b">
        <v>0</v>
      </c>
      <c r="AW75" s="78" t="s">
        <v>3755</v>
      </c>
      <c r="AX75" s="83" t="s">
        <v>3828</v>
      </c>
      <c r="AY75" s="78" t="s">
        <v>66</v>
      </c>
      <c r="AZ75" s="78" t="str">
        <f>REPLACE(INDEX(GroupVertices[Group],MATCH(Vertices[[#This Row],[Vertex]],GroupVertices[Vertex],0)),1,1,"")</f>
        <v>78</v>
      </c>
      <c r="BA75" s="48"/>
      <c r="BB75" s="48"/>
      <c r="BC75" s="48"/>
      <c r="BD75" s="48"/>
      <c r="BE75" s="48"/>
      <c r="BF75" s="48"/>
      <c r="BG75" s="116" t="s">
        <v>5184</v>
      </c>
      <c r="BH75" s="116" t="s">
        <v>5184</v>
      </c>
      <c r="BI75" s="116" t="s">
        <v>5394</v>
      </c>
      <c r="BJ75" s="116" t="s">
        <v>5394</v>
      </c>
      <c r="BK75" s="116">
        <v>0</v>
      </c>
      <c r="BL75" s="120">
        <v>0</v>
      </c>
      <c r="BM75" s="116">
        <v>0</v>
      </c>
      <c r="BN75" s="120">
        <v>0</v>
      </c>
      <c r="BO75" s="116">
        <v>0</v>
      </c>
      <c r="BP75" s="120">
        <v>0</v>
      </c>
      <c r="BQ75" s="116">
        <v>7</v>
      </c>
      <c r="BR75" s="120">
        <v>100</v>
      </c>
      <c r="BS75" s="116">
        <v>7</v>
      </c>
      <c r="BT75" s="2"/>
      <c r="BU75" s="3"/>
      <c r="BV75" s="3"/>
      <c r="BW75" s="3"/>
      <c r="BX75" s="3"/>
    </row>
    <row r="76" spans="1:76" ht="15">
      <c r="A76" s="64" t="s">
        <v>254</v>
      </c>
      <c r="B76" s="65"/>
      <c r="C76" s="65" t="s">
        <v>64</v>
      </c>
      <c r="D76" s="66">
        <v>162.01642428756222</v>
      </c>
      <c r="E76" s="68"/>
      <c r="F76" s="100" t="s">
        <v>1069</v>
      </c>
      <c r="G76" s="65"/>
      <c r="H76" s="69" t="s">
        <v>254</v>
      </c>
      <c r="I76" s="70"/>
      <c r="J76" s="70"/>
      <c r="K76" s="69" t="s">
        <v>4208</v>
      </c>
      <c r="L76" s="73">
        <v>1</v>
      </c>
      <c r="M76" s="74">
        <v>8507.9208984375</v>
      </c>
      <c r="N76" s="74">
        <v>4781.87451171875</v>
      </c>
      <c r="O76" s="75"/>
      <c r="P76" s="76"/>
      <c r="Q76" s="76"/>
      <c r="R76" s="86"/>
      <c r="S76" s="48">
        <v>0</v>
      </c>
      <c r="T76" s="48">
        <v>1</v>
      </c>
      <c r="U76" s="49">
        <v>0</v>
      </c>
      <c r="V76" s="49">
        <v>1</v>
      </c>
      <c r="W76" s="49">
        <v>0</v>
      </c>
      <c r="X76" s="49">
        <v>0.999999</v>
      </c>
      <c r="Y76" s="49">
        <v>0</v>
      </c>
      <c r="Z76" s="49">
        <v>0</v>
      </c>
      <c r="AA76" s="71">
        <v>76</v>
      </c>
      <c r="AB76" s="71"/>
      <c r="AC76" s="72"/>
      <c r="AD76" s="78" t="s">
        <v>2174</v>
      </c>
      <c r="AE76" s="78">
        <v>61</v>
      </c>
      <c r="AF76" s="78">
        <v>18</v>
      </c>
      <c r="AG76" s="78">
        <v>3381</v>
      </c>
      <c r="AH76" s="78">
        <v>1687</v>
      </c>
      <c r="AI76" s="78"/>
      <c r="AJ76" s="78"/>
      <c r="AK76" s="78"/>
      <c r="AL76" s="78"/>
      <c r="AM76" s="78"/>
      <c r="AN76" s="80">
        <v>42680.580405092594</v>
      </c>
      <c r="AO76" s="78"/>
      <c r="AP76" s="78" t="b">
        <v>1</v>
      </c>
      <c r="AQ76" s="78" t="b">
        <v>0</v>
      </c>
      <c r="AR76" s="78" t="b">
        <v>0</v>
      </c>
      <c r="AS76" s="78"/>
      <c r="AT76" s="78">
        <v>1</v>
      </c>
      <c r="AU76" s="78"/>
      <c r="AV76" s="78" t="b">
        <v>0</v>
      </c>
      <c r="AW76" s="78" t="s">
        <v>3755</v>
      </c>
      <c r="AX76" s="83" t="s">
        <v>3829</v>
      </c>
      <c r="AY76" s="78" t="s">
        <v>66</v>
      </c>
      <c r="AZ76" s="78" t="str">
        <f>REPLACE(INDEX(GroupVertices[Group],MATCH(Vertices[[#This Row],[Vertex]],GroupVertices[Vertex],0)),1,1,"")</f>
        <v>77</v>
      </c>
      <c r="BA76" s="48"/>
      <c r="BB76" s="48"/>
      <c r="BC76" s="48"/>
      <c r="BD76" s="48"/>
      <c r="BE76" s="48"/>
      <c r="BF76" s="48"/>
      <c r="BG76" s="116" t="s">
        <v>5185</v>
      </c>
      <c r="BH76" s="116" t="s">
        <v>5339</v>
      </c>
      <c r="BI76" s="116" t="s">
        <v>5395</v>
      </c>
      <c r="BJ76" s="116" t="s">
        <v>5543</v>
      </c>
      <c r="BK76" s="116">
        <v>3</v>
      </c>
      <c r="BL76" s="120">
        <v>5.660377358490566</v>
      </c>
      <c r="BM76" s="116">
        <v>0</v>
      </c>
      <c r="BN76" s="120">
        <v>0</v>
      </c>
      <c r="BO76" s="116">
        <v>0</v>
      </c>
      <c r="BP76" s="120">
        <v>0</v>
      </c>
      <c r="BQ76" s="116">
        <v>50</v>
      </c>
      <c r="BR76" s="120">
        <v>94.33962264150944</v>
      </c>
      <c r="BS76" s="116">
        <v>53</v>
      </c>
      <c r="BT76" s="2"/>
      <c r="BU76" s="3"/>
      <c r="BV76" s="3"/>
      <c r="BW76" s="3"/>
      <c r="BX76" s="3"/>
    </row>
    <row r="77" spans="1:76" ht="15">
      <c r="A77" s="64" t="s">
        <v>467</v>
      </c>
      <c r="B77" s="65"/>
      <c r="C77" s="65" t="s">
        <v>64</v>
      </c>
      <c r="D77" s="66">
        <v>213.98651997613229</v>
      </c>
      <c r="E77" s="68"/>
      <c r="F77" s="100" t="s">
        <v>3614</v>
      </c>
      <c r="G77" s="65"/>
      <c r="H77" s="69" t="s">
        <v>467</v>
      </c>
      <c r="I77" s="70"/>
      <c r="J77" s="70"/>
      <c r="K77" s="69" t="s">
        <v>4209</v>
      </c>
      <c r="L77" s="73">
        <v>1</v>
      </c>
      <c r="M77" s="74">
        <v>8507.9208984375</v>
      </c>
      <c r="N77" s="74">
        <v>5052.43603515625</v>
      </c>
      <c r="O77" s="75"/>
      <c r="P77" s="76"/>
      <c r="Q77" s="76"/>
      <c r="R77" s="86"/>
      <c r="S77" s="48">
        <v>1</v>
      </c>
      <c r="T77" s="48">
        <v>0</v>
      </c>
      <c r="U77" s="49">
        <v>0</v>
      </c>
      <c r="V77" s="49">
        <v>1</v>
      </c>
      <c r="W77" s="49">
        <v>0</v>
      </c>
      <c r="X77" s="49">
        <v>0.999999</v>
      </c>
      <c r="Y77" s="49">
        <v>0</v>
      </c>
      <c r="Z77" s="49">
        <v>0</v>
      </c>
      <c r="AA77" s="71">
        <v>77</v>
      </c>
      <c r="AB77" s="71"/>
      <c r="AC77" s="72"/>
      <c r="AD77" s="78" t="s">
        <v>2175</v>
      </c>
      <c r="AE77" s="78">
        <v>18317</v>
      </c>
      <c r="AF77" s="78">
        <v>56974</v>
      </c>
      <c r="AG77" s="78">
        <v>87283</v>
      </c>
      <c r="AH77" s="78">
        <v>64274</v>
      </c>
      <c r="AI77" s="78"/>
      <c r="AJ77" s="78" t="s">
        <v>2539</v>
      </c>
      <c r="AK77" s="78" t="s">
        <v>2860</v>
      </c>
      <c r="AL77" s="83" t="s">
        <v>3078</v>
      </c>
      <c r="AM77" s="78"/>
      <c r="AN77" s="80">
        <v>39623.59921296296</v>
      </c>
      <c r="AO77" s="83" t="s">
        <v>3306</v>
      </c>
      <c r="AP77" s="78" t="b">
        <v>0</v>
      </c>
      <c r="AQ77" s="78" t="b">
        <v>0</v>
      </c>
      <c r="AR77" s="78" t="b">
        <v>1</v>
      </c>
      <c r="AS77" s="78"/>
      <c r="AT77" s="78">
        <v>1432</v>
      </c>
      <c r="AU77" s="83" t="s">
        <v>3565</v>
      </c>
      <c r="AV77" s="78" t="b">
        <v>1</v>
      </c>
      <c r="AW77" s="78" t="s">
        <v>3755</v>
      </c>
      <c r="AX77" s="83" t="s">
        <v>3830</v>
      </c>
      <c r="AY77" s="78" t="s">
        <v>65</v>
      </c>
      <c r="AZ77" s="78" t="str">
        <f>REPLACE(INDEX(GroupVertices[Group],MATCH(Vertices[[#This Row],[Vertex]],GroupVertices[Vertex],0)),1,1,"")</f>
        <v>77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255</v>
      </c>
      <c r="B78" s="65"/>
      <c r="C78" s="65" t="s">
        <v>64</v>
      </c>
      <c r="D78" s="66">
        <v>163.26375768187143</v>
      </c>
      <c r="E78" s="68"/>
      <c r="F78" s="100" t="s">
        <v>1070</v>
      </c>
      <c r="G78" s="65"/>
      <c r="H78" s="69" t="s">
        <v>255</v>
      </c>
      <c r="I78" s="70"/>
      <c r="J78" s="70"/>
      <c r="K78" s="69" t="s">
        <v>4210</v>
      </c>
      <c r="L78" s="73">
        <v>1</v>
      </c>
      <c r="M78" s="74">
        <v>9628.6669921875</v>
      </c>
      <c r="N78" s="74">
        <v>5681.78466796875</v>
      </c>
      <c r="O78" s="75"/>
      <c r="P78" s="76"/>
      <c r="Q78" s="76"/>
      <c r="R78" s="86"/>
      <c r="S78" s="48">
        <v>0</v>
      </c>
      <c r="T78" s="48">
        <v>1</v>
      </c>
      <c r="U78" s="49">
        <v>0</v>
      </c>
      <c r="V78" s="49">
        <v>1</v>
      </c>
      <c r="W78" s="49">
        <v>0</v>
      </c>
      <c r="X78" s="49">
        <v>0.999999</v>
      </c>
      <c r="Y78" s="49">
        <v>0</v>
      </c>
      <c r="Z78" s="49">
        <v>0</v>
      </c>
      <c r="AA78" s="71">
        <v>78</v>
      </c>
      <c r="AB78" s="71"/>
      <c r="AC78" s="72"/>
      <c r="AD78" s="78" t="s">
        <v>2176</v>
      </c>
      <c r="AE78" s="78">
        <v>584</v>
      </c>
      <c r="AF78" s="78">
        <v>1385</v>
      </c>
      <c r="AG78" s="78">
        <v>227479</v>
      </c>
      <c r="AH78" s="78">
        <v>1304</v>
      </c>
      <c r="AI78" s="78"/>
      <c r="AJ78" s="78" t="s">
        <v>2540</v>
      </c>
      <c r="AK78" s="78">
        <v>901</v>
      </c>
      <c r="AL78" s="78"/>
      <c r="AM78" s="78"/>
      <c r="AN78" s="80">
        <v>39997.12368055555</v>
      </c>
      <c r="AO78" s="83" t="s">
        <v>3307</v>
      </c>
      <c r="AP78" s="78" t="b">
        <v>0</v>
      </c>
      <c r="AQ78" s="78" t="b">
        <v>0</v>
      </c>
      <c r="AR78" s="78" t="b">
        <v>0</v>
      </c>
      <c r="AS78" s="78"/>
      <c r="AT78" s="78">
        <v>32</v>
      </c>
      <c r="AU78" s="83" t="s">
        <v>3573</v>
      </c>
      <c r="AV78" s="78" t="b">
        <v>0</v>
      </c>
      <c r="AW78" s="78" t="s">
        <v>3755</v>
      </c>
      <c r="AX78" s="83" t="s">
        <v>3831</v>
      </c>
      <c r="AY78" s="78" t="s">
        <v>66</v>
      </c>
      <c r="AZ78" s="78" t="str">
        <f>REPLACE(INDEX(GroupVertices[Group],MATCH(Vertices[[#This Row],[Vertex]],GroupVertices[Vertex],0)),1,1,"")</f>
        <v>76</v>
      </c>
      <c r="BA78" s="48"/>
      <c r="BB78" s="48"/>
      <c r="BC78" s="48"/>
      <c r="BD78" s="48"/>
      <c r="BE78" s="48"/>
      <c r="BF78" s="48"/>
      <c r="BG78" s="116" t="s">
        <v>5186</v>
      </c>
      <c r="BH78" s="116" t="s">
        <v>5186</v>
      </c>
      <c r="BI78" s="116" t="s">
        <v>5396</v>
      </c>
      <c r="BJ78" s="116" t="s">
        <v>5396</v>
      </c>
      <c r="BK78" s="116">
        <v>0</v>
      </c>
      <c r="BL78" s="120">
        <v>0</v>
      </c>
      <c r="BM78" s="116">
        <v>0</v>
      </c>
      <c r="BN78" s="120">
        <v>0</v>
      </c>
      <c r="BO78" s="116">
        <v>0</v>
      </c>
      <c r="BP78" s="120">
        <v>0</v>
      </c>
      <c r="BQ78" s="116">
        <v>14</v>
      </c>
      <c r="BR78" s="120">
        <v>100</v>
      </c>
      <c r="BS78" s="116">
        <v>14</v>
      </c>
      <c r="BT78" s="2"/>
      <c r="BU78" s="3"/>
      <c r="BV78" s="3"/>
      <c r="BW78" s="3"/>
      <c r="BX78" s="3"/>
    </row>
    <row r="79" spans="1:76" ht="15">
      <c r="A79" s="64" t="s">
        <v>468</v>
      </c>
      <c r="B79" s="65"/>
      <c r="C79" s="65" t="s">
        <v>64</v>
      </c>
      <c r="D79" s="66">
        <v>163.42435071581323</v>
      </c>
      <c r="E79" s="68"/>
      <c r="F79" s="100" t="s">
        <v>3615</v>
      </c>
      <c r="G79" s="65"/>
      <c r="H79" s="69" t="s">
        <v>468</v>
      </c>
      <c r="I79" s="70"/>
      <c r="J79" s="70"/>
      <c r="K79" s="69" t="s">
        <v>4211</v>
      </c>
      <c r="L79" s="73">
        <v>1</v>
      </c>
      <c r="M79" s="74">
        <v>9628.6669921875</v>
      </c>
      <c r="N79" s="74">
        <v>5964.109375</v>
      </c>
      <c r="O79" s="75"/>
      <c r="P79" s="76"/>
      <c r="Q79" s="76"/>
      <c r="R79" s="86"/>
      <c r="S79" s="48">
        <v>1</v>
      </c>
      <c r="T79" s="48">
        <v>0</v>
      </c>
      <c r="U79" s="49">
        <v>0</v>
      </c>
      <c r="V79" s="49">
        <v>1</v>
      </c>
      <c r="W79" s="49">
        <v>0</v>
      </c>
      <c r="X79" s="49">
        <v>0.999999</v>
      </c>
      <c r="Y79" s="49">
        <v>0</v>
      </c>
      <c r="Z79" s="49">
        <v>0</v>
      </c>
      <c r="AA79" s="71">
        <v>79</v>
      </c>
      <c r="AB79" s="71"/>
      <c r="AC79" s="72"/>
      <c r="AD79" s="78" t="s">
        <v>2177</v>
      </c>
      <c r="AE79" s="78">
        <v>976</v>
      </c>
      <c r="AF79" s="78">
        <v>1561</v>
      </c>
      <c r="AG79" s="78">
        <v>255430</v>
      </c>
      <c r="AH79" s="78">
        <v>2635</v>
      </c>
      <c r="AI79" s="78"/>
      <c r="AJ79" s="78" t="s">
        <v>2541</v>
      </c>
      <c r="AK79" s="78" t="s">
        <v>2876</v>
      </c>
      <c r="AL79" s="78"/>
      <c r="AM79" s="78"/>
      <c r="AN79" s="80">
        <v>39953.10199074074</v>
      </c>
      <c r="AO79" s="83" t="s">
        <v>3308</v>
      </c>
      <c r="AP79" s="78" t="b">
        <v>0</v>
      </c>
      <c r="AQ79" s="78" t="b">
        <v>0</v>
      </c>
      <c r="AR79" s="78" t="b">
        <v>0</v>
      </c>
      <c r="AS79" s="78"/>
      <c r="AT79" s="78">
        <v>58</v>
      </c>
      <c r="AU79" s="83" t="s">
        <v>3570</v>
      </c>
      <c r="AV79" s="78" t="b">
        <v>0</v>
      </c>
      <c r="AW79" s="78" t="s">
        <v>3755</v>
      </c>
      <c r="AX79" s="83" t="s">
        <v>3832</v>
      </c>
      <c r="AY79" s="78" t="s">
        <v>65</v>
      </c>
      <c r="AZ79" s="78" t="str">
        <f>REPLACE(INDEX(GroupVertices[Group],MATCH(Vertices[[#This Row],[Vertex]],GroupVertices[Vertex],0)),1,1,"")</f>
        <v>76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256</v>
      </c>
      <c r="B80" s="65"/>
      <c r="C80" s="65" t="s">
        <v>64</v>
      </c>
      <c r="D80" s="66">
        <v>164.73464387911096</v>
      </c>
      <c r="E80" s="68"/>
      <c r="F80" s="100" t="s">
        <v>1071</v>
      </c>
      <c r="G80" s="65"/>
      <c r="H80" s="69" t="s">
        <v>256</v>
      </c>
      <c r="I80" s="70"/>
      <c r="J80" s="70"/>
      <c r="K80" s="69" t="s">
        <v>4212</v>
      </c>
      <c r="L80" s="73">
        <v>723.7469879518072</v>
      </c>
      <c r="M80" s="74">
        <v>1453.7603759765625</v>
      </c>
      <c r="N80" s="74">
        <v>1309.819091796875</v>
      </c>
      <c r="O80" s="75"/>
      <c r="P80" s="76"/>
      <c r="Q80" s="76"/>
      <c r="R80" s="86"/>
      <c r="S80" s="48">
        <v>0</v>
      </c>
      <c r="T80" s="48">
        <v>10</v>
      </c>
      <c r="U80" s="49">
        <v>36</v>
      </c>
      <c r="V80" s="49">
        <v>0.026316</v>
      </c>
      <c r="W80" s="49">
        <v>0.010894</v>
      </c>
      <c r="X80" s="49">
        <v>3.273346</v>
      </c>
      <c r="Y80" s="49">
        <v>0.1</v>
      </c>
      <c r="Z80" s="49">
        <v>0</v>
      </c>
      <c r="AA80" s="71">
        <v>80</v>
      </c>
      <c r="AB80" s="71"/>
      <c r="AC80" s="72"/>
      <c r="AD80" s="78" t="s">
        <v>2178</v>
      </c>
      <c r="AE80" s="78">
        <v>2440</v>
      </c>
      <c r="AF80" s="78">
        <v>2997</v>
      </c>
      <c r="AG80" s="78">
        <v>33964</v>
      </c>
      <c r="AH80" s="78">
        <v>3839</v>
      </c>
      <c r="AI80" s="78"/>
      <c r="AJ80" s="78" t="s">
        <v>2542</v>
      </c>
      <c r="AK80" s="78" t="s">
        <v>2877</v>
      </c>
      <c r="AL80" s="83" t="s">
        <v>3079</v>
      </c>
      <c r="AM80" s="78"/>
      <c r="AN80" s="80">
        <v>40754.890439814815</v>
      </c>
      <c r="AO80" s="83" t="s">
        <v>3309</v>
      </c>
      <c r="AP80" s="78" t="b">
        <v>0</v>
      </c>
      <c r="AQ80" s="78" t="b">
        <v>0</v>
      </c>
      <c r="AR80" s="78" t="b">
        <v>0</v>
      </c>
      <c r="AS80" s="78"/>
      <c r="AT80" s="78">
        <v>66</v>
      </c>
      <c r="AU80" s="83" t="s">
        <v>3570</v>
      </c>
      <c r="AV80" s="78" t="b">
        <v>0</v>
      </c>
      <c r="AW80" s="78" t="s">
        <v>3755</v>
      </c>
      <c r="AX80" s="83" t="s">
        <v>3833</v>
      </c>
      <c r="AY80" s="78" t="s">
        <v>66</v>
      </c>
      <c r="AZ80" s="78" t="str">
        <f>REPLACE(INDEX(GroupVertices[Group],MATCH(Vertices[[#This Row],[Vertex]],GroupVertices[Vertex],0)),1,1,"")</f>
        <v>2</v>
      </c>
      <c r="BA80" s="48"/>
      <c r="BB80" s="48"/>
      <c r="BC80" s="48"/>
      <c r="BD80" s="48"/>
      <c r="BE80" s="48"/>
      <c r="BF80" s="48"/>
      <c r="BG80" s="116" t="s">
        <v>5187</v>
      </c>
      <c r="BH80" s="116" t="s">
        <v>5187</v>
      </c>
      <c r="BI80" s="116" t="s">
        <v>5397</v>
      </c>
      <c r="BJ80" s="116" t="s">
        <v>5397</v>
      </c>
      <c r="BK80" s="116">
        <v>0</v>
      </c>
      <c r="BL80" s="120">
        <v>0</v>
      </c>
      <c r="BM80" s="116">
        <v>0</v>
      </c>
      <c r="BN80" s="120">
        <v>0</v>
      </c>
      <c r="BO80" s="116">
        <v>0</v>
      </c>
      <c r="BP80" s="120">
        <v>0</v>
      </c>
      <c r="BQ80" s="116">
        <v>13</v>
      </c>
      <c r="BR80" s="120">
        <v>100</v>
      </c>
      <c r="BS80" s="116">
        <v>13</v>
      </c>
      <c r="BT80" s="2"/>
      <c r="BU80" s="3"/>
      <c r="BV80" s="3"/>
      <c r="BW80" s="3"/>
      <c r="BX80" s="3"/>
    </row>
    <row r="81" spans="1:76" ht="15">
      <c r="A81" s="64" t="s">
        <v>469</v>
      </c>
      <c r="B81" s="65"/>
      <c r="C81" s="65" t="s">
        <v>64</v>
      </c>
      <c r="D81" s="66">
        <v>170.15465877464624</v>
      </c>
      <c r="E81" s="68"/>
      <c r="F81" s="100" t="s">
        <v>3616</v>
      </c>
      <c r="G81" s="65"/>
      <c r="H81" s="69" t="s">
        <v>469</v>
      </c>
      <c r="I81" s="70"/>
      <c r="J81" s="70"/>
      <c r="K81" s="69" t="s">
        <v>4213</v>
      </c>
      <c r="L81" s="73">
        <v>1</v>
      </c>
      <c r="M81" s="74">
        <v>1398.113037109375</v>
      </c>
      <c r="N81" s="74">
        <v>2273.459228515625</v>
      </c>
      <c r="O81" s="75"/>
      <c r="P81" s="76"/>
      <c r="Q81" s="76"/>
      <c r="R81" s="86"/>
      <c r="S81" s="48">
        <v>2</v>
      </c>
      <c r="T81" s="48">
        <v>0</v>
      </c>
      <c r="U81" s="49">
        <v>0</v>
      </c>
      <c r="V81" s="49">
        <v>0.021739</v>
      </c>
      <c r="W81" s="49">
        <v>0.004957</v>
      </c>
      <c r="X81" s="49">
        <v>0.736079</v>
      </c>
      <c r="Y81" s="49">
        <v>0.5</v>
      </c>
      <c r="Z81" s="49">
        <v>0</v>
      </c>
      <c r="AA81" s="71">
        <v>81</v>
      </c>
      <c r="AB81" s="71"/>
      <c r="AC81" s="72"/>
      <c r="AD81" s="78" t="s">
        <v>2179</v>
      </c>
      <c r="AE81" s="78">
        <v>2321</v>
      </c>
      <c r="AF81" s="78">
        <v>8937</v>
      </c>
      <c r="AG81" s="78">
        <v>19876</v>
      </c>
      <c r="AH81" s="78">
        <v>13827</v>
      </c>
      <c r="AI81" s="78"/>
      <c r="AJ81" s="78" t="s">
        <v>2543</v>
      </c>
      <c r="AK81" s="78"/>
      <c r="AL81" s="83" t="s">
        <v>3080</v>
      </c>
      <c r="AM81" s="78"/>
      <c r="AN81" s="80">
        <v>40235.93111111111</v>
      </c>
      <c r="AO81" s="83" t="s">
        <v>3310</v>
      </c>
      <c r="AP81" s="78" t="b">
        <v>0</v>
      </c>
      <c r="AQ81" s="78" t="b">
        <v>0</v>
      </c>
      <c r="AR81" s="78" t="b">
        <v>1</v>
      </c>
      <c r="AS81" s="78"/>
      <c r="AT81" s="78">
        <v>110</v>
      </c>
      <c r="AU81" s="83" t="s">
        <v>3569</v>
      </c>
      <c r="AV81" s="78" t="b">
        <v>0</v>
      </c>
      <c r="AW81" s="78" t="s">
        <v>3755</v>
      </c>
      <c r="AX81" s="83" t="s">
        <v>3834</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470</v>
      </c>
      <c r="B82" s="65"/>
      <c r="C82" s="65" t="s">
        <v>64</v>
      </c>
      <c r="D82" s="66">
        <v>165.656228903436</v>
      </c>
      <c r="E82" s="68"/>
      <c r="F82" s="100" t="s">
        <v>3617</v>
      </c>
      <c r="G82" s="65"/>
      <c r="H82" s="69" t="s">
        <v>470</v>
      </c>
      <c r="I82" s="70"/>
      <c r="J82" s="70"/>
      <c r="K82" s="69" t="s">
        <v>4214</v>
      </c>
      <c r="L82" s="73">
        <v>1</v>
      </c>
      <c r="M82" s="74">
        <v>1002.6863403320312</v>
      </c>
      <c r="N82" s="74">
        <v>2080.44873046875</v>
      </c>
      <c r="O82" s="75"/>
      <c r="P82" s="76"/>
      <c r="Q82" s="76"/>
      <c r="R82" s="86"/>
      <c r="S82" s="48">
        <v>2</v>
      </c>
      <c r="T82" s="48">
        <v>0</v>
      </c>
      <c r="U82" s="49">
        <v>0</v>
      </c>
      <c r="V82" s="49">
        <v>0.021739</v>
      </c>
      <c r="W82" s="49">
        <v>0.004957</v>
      </c>
      <c r="X82" s="49">
        <v>0.736079</v>
      </c>
      <c r="Y82" s="49">
        <v>0.5</v>
      </c>
      <c r="Z82" s="49">
        <v>0</v>
      </c>
      <c r="AA82" s="71">
        <v>82</v>
      </c>
      <c r="AB82" s="71"/>
      <c r="AC82" s="72"/>
      <c r="AD82" s="78" t="s">
        <v>2180</v>
      </c>
      <c r="AE82" s="78">
        <v>3344</v>
      </c>
      <c r="AF82" s="78">
        <v>4007</v>
      </c>
      <c r="AG82" s="78">
        <v>11812</v>
      </c>
      <c r="AH82" s="78">
        <v>2227</v>
      </c>
      <c r="AI82" s="78"/>
      <c r="AJ82" s="78" t="s">
        <v>2544</v>
      </c>
      <c r="AK82" s="78" t="s">
        <v>2878</v>
      </c>
      <c r="AL82" s="83" t="s">
        <v>3081</v>
      </c>
      <c r="AM82" s="78"/>
      <c r="AN82" s="80">
        <v>39886.408321759256</v>
      </c>
      <c r="AO82" s="83" t="s">
        <v>3311</v>
      </c>
      <c r="AP82" s="78" t="b">
        <v>1</v>
      </c>
      <c r="AQ82" s="78" t="b">
        <v>0</v>
      </c>
      <c r="AR82" s="78" t="b">
        <v>1</v>
      </c>
      <c r="AS82" s="78"/>
      <c r="AT82" s="78">
        <v>66</v>
      </c>
      <c r="AU82" s="83" t="s">
        <v>3561</v>
      </c>
      <c r="AV82" s="78" t="b">
        <v>0</v>
      </c>
      <c r="AW82" s="78" t="s">
        <v>3755</v>
      </c>
      <c r="AX82" s="83" t="s">
        <v>3835</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471</v>
      </c>
      <c r="B83" s="65"/>
      <c r="C83" s="65" t="s">
        <v>64</v>
      </c>
      <c r="D83" s="66">
        <v>162.30932408242197</v>
      </c>
      <c r="E83" s="68"/>
      <c r="F83" s="100" t="s">
        <v>3618</v>
      </c>
      <c r="G83" s="65"/>
      <c r="H83" s="69" t="s">
        <v>471</v>
      </c>
      <c r="I83" s="70"/>
      <c r="J83" s="70"/>
      <c r="K83" s="69" t="s">
        <v>4215</v>
      </c>
      <c r="L83" s="73">
        <v>1</v>
      </c>
      <c r="M83" s="74">
        <v>1480.736083984375</v>
      </c>
      <c r="N83" s="74">
        <v>415.8950500488281</v>
      </c>
      <c r="O83" s="75"/>
      <c r="P83" s="76"/>
      <c r="Q83" s="76"/>
      <c r="R83" s="86"/>
      <c r="S83" s="48">
        <v>2</v>
      </c>
      <c r="T83" s="48">
        <v>0</v>
      </c>
      <c r="U83" s="49">
        <v>0</v>
      </c>
      <c r="V83" s="49">
        <v>0.021739</v>
      </c>
      <c r="W83" s="49">
        <v>0.004957</v>
      </c>
      <c r="X83" s="49">
        <v>0.736079</v>
      </c>
      <c r="Y83" s="49">
        <v>0.5</v>
      </c>
      <c r="Z83" s="49">
        <v>0</v>
      </c>
      <c r="AA83" s="71">
        <v>83</v>
      </c>
      <c r="AB83" s="71"/>
      <c r="AC83" s="72"/>
      <c r="AD83" s="78" t="s">
        <v>2181</v>
      </c>
      <c r="AE83" s="78">
        <v>500</v>
      </c>
      <c r="AF83" s="78">
        <v>339</v>
      </c>
      <c r="AG83" s="78">
        <v>2108</v>
      </c>
      <c r="AH83" s="78">
        <v>1319</v>
      </c>
      <c r="AI83" s="78"/>
      <c r="AJ83" s="78" t="s">
        <v>2545</v>
      </c>
      <c r="AK83" s="78" t="s">
        <v>2064</v>
      </c>
      <c r="AL83" s="83" t="s">
        <v>3082</v>
      </c>
      <c r="AM83" s="78"/>
      <c r="AN83" s="80">
        <v>43498.7022337963</v>
      </c>
      <c r="AO83" s="83" t="s">
        <v>3312</v>
      </c>
      <c r="AP83" s="78" t="b">
        <v>0</v>
      </c>
      <c r="AQ83" s="78" t="b">
        <v>0</v>
      </c>
      <c r="AR83" s="78" t="b">
        <v>0</v>
      </c>
      <c r="AS83" s="78"/>
      <c r="AT83" s="78">
        <v>6</v>
      </c>
      <c r="AU83" s="83" t="s">
        <v>3561</v>
      </c>
      <c r="AV83" s="78" t="b">
        <v>0</v>
      </c>
      <c r="AW83" s="78" t="s">
        <v>3755</v>
      </c>
      <c r="AX83" s="83" t="s">
        <v>3836</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472</v>
      </c>
      <c r="B84" s="65"/>
      <c r="C84" s="65" t="s">
        <v>64</v>
      </c>
      <c r="D84" s="66">
        <v>162.8595377157566</v>
      </c>
      <c r="E84" s="68"/>
      <c r="F84" s="100" t="s">
        <v>3619</v>
      </c>
      <c r="G84" s="65"/>
      <c r="H84" s="69" t="s">
        <v>472</v>
      </c>
      <c r="I84" s="70"/>
      <c r="J84" s="70"/>
      <c r="K84" s="69" t="s">
        <v>4216</v>
      </c>
      <c r="L84" s="73">
        <v>1</v>
      </c>
      <c r="M84" s="74">
        <v>1396.822021484375</v>
      </c>
      <c r="N84" s="74">
        <v>832.1900024414062</v>
      </c>
      <c r="O84" s="75"/>
      <c r="P84" s="76"/>
      <c r="Q84" s="76"/>
      <c r="R84" s="86"/>
      <c r="S84" s="48">
        <v>2</v>
      </c>
      <c r="T84" s="48">
        <v>0</v>
      </c>
      <c r="U84" s="49">
        <v>0</v>
      </c>
      <c r="V84" s="49">
        <v>0.021739</v>
      </c>
      <c r="W84" s="49">
        <v>0.004957</v>
      </c>
      <c r="X84" s="49">
        <v>0.736079</v>
      </c>
      <c r="Y84" s="49">
        <v>0.5</v>
      </c>
      <c r="Z84" s="49">
        <v>0</v>
      </c>
      <c r="AA84" s="71">
        <v>84</v>
      </c>
      <c r="AB84" s="71"/>
      <c r="AC84" s="72"/>
      <c r="AD84" s="78" t="s">
        <v>2182</v>
      </c>
      <c r="AE84" s="78">
        <v>251</v>
      </c>
      <c r="AF84" s="78">
        <v>942</v>
      </c>
      <c r="AG84" s="78">
        <v>2076</v>
      </c>
      <c r="AH84" s="78">
        <v>659</v>
      </c>
      <c r="AI84" s="78"/>
      <c r="AJ84" s="78" t="s">
        <v>2546</v>
      </c>
      <c r="AK84" s="78" t="s">
        <v>2879</v>
      </c>
      <c r="AL84" s="83" t="s">
        <v>3083</v>
      </c>
      <c r="AM84" s="78"/>
      <c r="AN84" s="80">
        <v>41458.53381944444</v>
      </c>
      <c r="AO84" s="78"/>
      <c r="AP84" s="78" t="b">
        <v>1</v>
      </c>
      <c r="AQ84" s="78" t="b">
        <v>0</v>
      </c>
      <c r="AR84" s="78" t="b">
        <v>0</v>
      </c>
      <c r="AS84" s="78"/>
      <c r="AT84" s="78">
        <v>15</v>
      </c>
      <c r="AU84" s="83" t="s">
        <v>3561</v>
      </c>
      <c r="AV84" s="78" t="b">
        <v>0</v>
      </c>
      <c r="AW84" s="78" t="s">
        <v>3755</v>
      </c>
      <c r="AX84" s="83" t="s">
        <v>3837</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473</v>
      </c>
      <c r="B85" s="65"/>
      <c r="C85" s="65" t="s">
        <v>64</v>
      </c>
      <c r="D85" s="66">
        <v>195.68803871097</v>
      </c>
      <c r="E85" s="68"/>
      <c r="F85" s="100" t="s">
        <v>3620</v>
      </c>
      <c r="G85" s="65"/>
      <c r="H85" s="69" t="s">
        <v>473</v>
      </c>
      <c r="I85" s="70"/>
      <c r="J85" s="70"/>
      <c r="K85" s="69" t="s">
        <v>4217</v>
      </c>
      <c r="L85" s="73">
        <v>1</v>
      </c>
      <c r="M85" s="74">
        <v>1938.3355712890625</v>
      </c>
      <c r="N85" s="74">
        <v>1601.4798583984375</v>
      </c>
      <c r="O85" s="75"/>
      <c r="P85" s="76"/>
      <c r="Q85" s="76"/>
      <c r="R85" s="86"/>
      <c r="S85" s="48">
        <v>2</v>
      </c>
      <c r="T85" s="48">
        <v>0</v>
      </c>
      <c r="U85" s="49">
        <v>0</v>
      </c>
      <c r="V85" s="49">
        <v>0.021739</v>
      </c>
      <c r="W85" s="49">
        <v>0.004957</v>
      </c>
      <c r="X85" s="49">
        <v>0.736079</v>
      </c>
      <c r="Y85" s="49">
        <v>0.5</v>
      </c>
      <c r="Z85" s="49">
        <v>0</v>
      </c>
      <c r="AA85" s="71">
        <v>85</v>
      </c>
      <c r="AB85" s="71"/>
      <c r="AC85" s="72"/>
      <c r="AD85" s="78" t="s">
        <v>2183</v>
      </c>
      <c r="AE85" s="78">
        <v>4044</v>
      </c>
      <c r="AF85" s="78">
        <v>36920</v>
      </c>
      <c r="AG85" s="78">
        <v>25814</v>
      </c>
      <c r="AH85" s="78">
        <v>4825</v>
      </c>
      <c r="AI85" s="78"/>
      <c r="AJ85" s="78" t="s">
        <v>2547</v>
      </c>
      <c r="AK85" s="78" t="s">
        <v>2064</v>
      </c>
      <c r="AL85" s="78"/>
      <c r="AM85" s="78"/>
      <c r="AN85" s="80">
        <v>40639.632685185185</v>
      </c>
      <c r="AO85" s="83" t="s">
        <v>3313</v>
      </c>
      <c r="AP85" s="78" t="b">
        <v>0</v>
      </c>
      <c r="AQ85" s="78" t="b">
        <v>0</v>
      </c>
      <c r="AR85" s="78" t="b">
        <v>1</v>
      </c>
      <c r="AS85" s="78"/>
      <c r="AT85" s="78">
        <v>329</v>
      </c>
      <c r="AU85" s="83" t="s">
        <v>3575</v>
      </c>
      <c r="AV85" s="78" t="b">
        <v>0</v>
      </c>
      <c r="AW85" s="78" t="s">
        <v>3755</v>
      </c>
      <c r="AX85" s="83" t="s">
        <v>3838</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474</v>
      </c>
      <c r="B86" s="65"/>
      <c r="C86" s="65" t="s">
        <v>64</v>
      </c>
      <c r="D86" s="66">
        <v>173.91308324513608</v>
      </c>
      <c r="E86" s="68"/>
      <c r="F86" s="100" t="s">
        <v>3621</v>
      </c>
      <c r="G86" s="65"/>
      <c r="H86" s="69" t="s">
        <v>474</v>
      </c>
      <c r="I86" s="70"/>
      <c r="J86" s="70"/>
      <c r="K86" s="69" t="s">
        <v>4218</v>
      </c>
      <c r="L86" s="73">
        <v>1</v>
      </c>
      <c r="M86" s="74">
        <v>1133.7044677734375</v>
      </c>
      <c r="N86" s="74">
        <v>447.6358947753906</v>
      </c>
      <c r="O86" s="75"/>
      <c r="P86" s="76"/>
      <c r="Q86" s="76"/>
      <c r="R86" s="86"/>
      <c r="S86" s="48">
        <v>2</v>
      </c>
      <c r="T86" s="48">
        <v>0</v>
      </c>
      <c r="U86" s="49">
        <v>0</v>
      </c>
      <c r="V86" s="49">
        <v>0.021739</v>
      </c>
      <c r="W86" s="49">
        <v>0.004957</v>
      </c>
      <c r="X86" s="49">
        <v>0.736079</v>
      </c>
      <c r="Y86" s="49">
        <v>0.5</v>
      </c>
      <c r="Z86" s="49">
        <v>0</v>
      </c>
      <c r="AA86" s="71">
        <v>86</v>
      </c>
      <c r="AB86" s="71"/>
      <c r="AC86" s="72"/>
      <c r="AD86" s="78" t="s">
        <v>2184</v>
      </c>
      <c r="AE86" s="78">
        <v>83</v>
      </c>
      <c r="AF86" s="78">
        <v>13056</v>
      </c>
      <c r="AG86" s="78">
        <v>4217</v>
      </c>
      <c r="AH86" s="78">
        <v>27</v>
      </c>
      <c r="AI86" s="78"/>
      <c r="AJ86" s="78" t="s">
        <v>2548</v>
      </c>
      <c r="AK86" s="78"/>
      <c r="AL86" s="83" t="s">
        <v>3084</v>
      </c>
      <c r="AM86" s="78"/>
      <c r="AN86" s="80">
        <v>40613.459085648145</v>
      </c>
      <c r="AO86" s="83" t="s">
        <v>3314</v>
      </c>
      <c r="AP86" s="78" t="b">
        <v>1</v>
      </c>
      <c r="AQ86" s="78" t="b">
        <v>0</v>
      </c>
      <c r="AR86" s="78" t="b">
        <v>0</v>
      </c>
      <c r="AS86" s="78"/>
      <c r="AT86" s="78">
        <v>157</v>
      </c>
      <c r="AU86" s="83" t="s">
        <v>3561</v>
      </c>
      <c r="AV86" s="78" t="b">
        <v>0</v>
      </c>
      <c r="AW86" s="78" t="s">
        <v>3755</v>
      </c>
      <c r="AX86" s="83" t="s">
        <v>3839</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475</v>
      </c>
      <c r="B87" s="65"/>
      <c r="C87" s="65" t="s">
        <v>64</v>
      </c>
      <c r="D87" s="66">
        <v>162</v>
      </c>
      <c r="E87" s="68"/>
      <c r="F87" s="100" t="s">
        <v>3622</v>
      </c>
      <c r="G87" s="65"/>
      <c r="H87" s="69" t="s">
        <v>475</v>
      </c>
      <c r="I87" s="70"/>
      <c r="J87" s="70"/>
      <c r="K87" s="69" t="s">
        <v>4219</v>
      </c>
      <c r="L87" s="73">
        <v>1</v>
      </c>
      <c r="M87" s="74">
        <v>856.5404663085938</v>
      </c>
      <c r="N87" s="74">
        <v>1020.4617919921875</v>
      </c>
      <c r="O87" s="75"/>
      <c r="P87" s="76"/>
      <c r="Q87" s="76"/>
      <c r="R87" s="86"/>
      <c r="S87" s="48">
        <v>2</v>
      </c>
      <c r="T87" s="48">
        <v>0</v>
      </c>
      <c r="U87" s="49">
        <v>0</v>
      </c>
      <c r="V87" s="49">
        <v>0.021739</v>
      </c>
      <c r="W87" s="49">
        <v>0.004957</v>
      </c>
      <c r="X87" s="49">
        <v>0.736079</v>
      </c>
      <c r="Y87" s="49">
        <v>0.5</v>
      </c>
      <c r="Z87" s="49">
        <v>0</v>
      </c>
      <c r="AA87" s="71">
        <v>87</v>
      </c>
      <c r="AB87" s="71"/>
      <c r="AC87" s="72"/>
      <c r="AD87" s="78" t="s">
        <v>475</v>
      </c>
      <c r="AE87" s="78">
        <v>1</v>
      </c>
      <c r="AF87" s="78">
        <v>0</v>
      </c>
      <c r="AG87" s="78">
        <v>28</v>
      </c>
      <c r="AH87" s="78">
        <v>0</v>
      </c>
      <c r="AI87" s="78">
        <v>-18000</v>
      </c>
      <c r="AJ87" s="78"/>
      <c r="AK87" s="78"/>
      <c r="AL87" s="78"/>
      <c r="AM87" s="78" t="s">
        <v>3242</v>
      </c>
      <c r="AN87" s="80">
        <v>39364.93833333333</v>
      </c>
      <c r="AO87" s="78"/>
      <c r="AP87" s="78" t="b">
        <v>0</v>
      </c>
      <c r="AQ87" s="78" t="b">
        <v>1</v>
      </c>
      <c r="AR87" s="78" t="b">
        <v>0</v>
      </c>
      <c r="AS87" s="78" t="s">
        <v>2020</v>
      </c>
      <c r="AT87" s="78">
        <v>1</v>
      </c>
      <c r="AU87" s="83" t="s">
        <v>3576</v>
      </c>
      <c r="AV87" s="78" t="b">
        <v>0</v>
      </c>
      <c r="AW87" s="78" t="s">
        <v>3755</v>
      </c>
      <c r="AX87" s="83" t="s">
        <v>3840</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476</v>
      </c>
      <c r="B88" s="65"/>
      <c r="C88" s="65" t="s">
        <v>64</v>
      </c>
      <c r="D88" s="66">
        <v>162.99458185793492</v>
      </c>
      <c r="E88" s="68"/>
      <c r="F88" s="100" t="s">
        <v>3623</v>
      </c>
      <c r="G88" s="65"/>
      <c r="H88" s="69" t="s">
        <v>476</v>
      </c>
      <c r="I88" s="70"/>
      <c r="J88" s="70"/>
      <c r="K88" s="69" t="s">
        <v>4220</v>
      </c>
      <c r="L88" s="73">
        <v>1</v>
      </c>
      <c r="M88" s="74">
        <v>1915.154296875</v>
      </c>
      <c r="N88" s="74">
        <v>1013.6609497070312</v>
      </c>
      <c r="O88" s="75"/>
      <c r="P88" s="76"/>
      <c r="Q88" s="76"/>
      <c r="R88" s="86"/>
      <c r="S88" s="48">
        <v>2</v>
      </c>
      <c r="T88" s="48">
        <v>0</v>
      </c>
      <c r="U88" s="49">
        <v>0</v>
      </c>
      <c r="V88" s="49">
        <v>0.021739</v>
      </c>
      <c r="W88" s="49">
        <v>0.004957</v>
      </c>
      <c r="X88" s="49">
        <v>0.736079</v>
      </c>
      <c r="Y88" s="49">
        <v>0.5</v>
      </c>
      <c r="Z88" s="49">
        <v>0</v>
      </c>
      <c r="AA88" s="71">
        <v>88</v>
      </c>
      <c r="AB88" s="71"/>
      <c r="AC88" s="72"/>
      <c r="AD88" s="78" t="s">
        <v>2185</v>
      </c>
      <c r="AE88" s="78">
        <v>249</v>
      </c>
      <c r="AF88" s="78">
        <v>1090</v>
      </c>
      <c r="AG88" s="78">
        <v>1269</v>
      </c>
      <c r="AH88" s="78">
        <v>636</v>
      </c>
      <c r="AI88" s="78"/>
      <c r="AJ88" s="78" t="s">
        <v>2549</v>
      </c>
      <c r="AK88" s="78" t="s">
        <v>2880</v>
      </c>
      <c r="AL88" s="78"/>
      <c r="AM88" s="78"/>
      <c r="AN88" s="80">
        <v>39849.60569444444</v>
      </c>
      <c r="AO88" s="78"/>
      <c r="AP88" s="78" t="b">
        <v>1</v>
      </c>
      <c r="AQ88" s="78" t="b">
        <v>0</v>
      </c>
      <c r="AR88" s="78" t="b">
        <v>1</v>
      </c>
      <c r="AS88" s="78"/>
      <c r="AT88" s="78">
        <v>13</v>
      </c>
      <c r="AU88" s="83" t="s">
        <v>3561</v>
      </c>
      <c r="AV88" s="78" t="b">
        <v>0</v>
      </c>
      <c r="AW88" s="78" t="s">
        <v>3755</v>
      </c>
      <c r="AX88" s="83" t="s">
        <v>3841</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477</v>
      </c>
      <c r="B89" s="65"/>
      <c r="C89" s="65" t="s">
        <v>64</v>
      </c>
      <c r="D89" s="66">
        <v>163.8230959194073</v>
      </c>
      <c r="E89" s="68"/>
      <c r="F89" s="100" t="s">
        <v>3624</v>
      </c>
      <c r="G89" s="65"/>
      <c r="H89" s="69" t="s">
        <v>477</v>
      </c>
      <c r="I89" s="70"/>
      <c r="J89" s="70"/>
      <c r="K89" s="69" t="s">
        <v>4221</v>
      </c>
      <c r="L89" s="73">
        <v>1</v>
      </c>
      <c r="M89" s="74">
        <v>1739.701904296875</v>
      </c>
      <c r="N89" s="74">
        <v>1982.5711669921875</v>
      </c>
      <c r="O89" s="75"/>
      <c r="P89" s="76"/>
      <c r="Q89" s="76"/>
      <c r="R89" s="86"/>
      <c r="S89" s="48">
        <v>2</v>
      </c>
      <c r="T89" s="48">
        <v>0</v>
      </c>
      <c r="U89" s="49">
        <v>0</v>
      </c>
      <c r="V89" s="49">
        <v>0.021739</v>
      </c>
      <c r="W89" s="49">
        <v>0.004957</v>
      </c>
      <c r="X89" s="49">
        <v>0.736079</v>
      </c>
      <c r="Y89" s="49">
        <v>0.5</v>
      </c>
      <c r="Z89" s="49">
        <v>0</v>
      </c>
      <c r="AA89" s="71">
        <v>89</v>
      </c>
      <c r="AB89" s="71"/>
      <c r="AC89" s="72"/>
      <c r="AD89" s="78" t="s">
        <v>2186</v>
      </c>
      <c r="AE89" s="78">
        <v>332</v>
      </c>
      <c r="AF89" s="78">
        <v>1998</v>
      </c>
      <c r="AG89" s="78">
        <v>2244</v>
      </c>
      <c r="AH89" s="78">
        <v>2364</v>
      </c>
      <c r="AI89" s="78"/>
      <c r="AJ89" s="78" t="s">
        <v>2550</v>
      </c>
      <c r="AK89" s="78" t="s">
        <v>2881</v>
      </c>
      <c r="AL89" s="83" t="s">
        <v>3085</v>
      </c>
      <c r="AM89" s="78"/>
      <c r="AN89" s="80">
        <v>41434.829722222225</v>
      </c>
      <c r="AO89" s="83" t="s">
        <v>3315</v>
      </c>
      <c r="AP89" s="78" t="b">
        <v>0</v>
      </c>
      <c r="AQ89" s="78" t="b">
        <v>0</v>
      </c>
      <c r="AR89" s="78" t="b">
        <v>0</v>
      </c>
      <c r="AS89" s="78"/>
      <c r="AT89" s="78">
        <v>11</v>
      </c>
      <c r="AU89" s="83" t="s">
        <v>3561</v>
      </c>
      <c r="AV89" s="78" t="b">
        <v>0</v>
      </c>
      <c r="AW89" s="78" t="s">
        <v>3755</v>
      </c>
      <c r="AX89" s="83" t="s">
        <v>3842</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437</v>
      </c>
      <c r="B90" s="65"/>
      <c r="C90" s="65" t="s">
        <v>64</v>
      </c>
      <c r="D90" s="66">
        <v>164.26837660442771</v>
      </c>
      <c r="E90" s="68"/>
      <c r="F90" s="100" t="s">
        <v>1232</v>
      </c>
      <c r="G90" s="65"/>
      <c r="H90" s="69" t="s">
        <v>437</v>
      </c>
      <c r="I90" s="70"/>
      <c r="J90" s="70"/>
      <c r="K90" s="69" t="s">
        <v>4222</v>
      </c>
      <c r="L90" s="73">
        <v>9999</v>
      </c>
      <c r="M90" s="74">
        <v>1155.0244140625</v>
      </c>
      <c r="N90" s="74">
        <v>1570.674560546875</v>
      </c>
      <c r="O90" s="75"/>
      <c r="P90" s="76"/>
      <c r="Q90" s="76"/>
      <c r="R90" s="86"/>
      <c r="S90" s="48">
        <v>1</v>
      </c>
      <c r="T90" s="48">
        <v>23</v>
      </c>
      <c r="U90" s="49">
        <v>498</v>
      </c>
      <c r="V90" s="49">
        <v>0.041667</v>
      </c>
      <c r="W90" s="49">
        <v>0.017264</v>
      </c>
      <c r="X90" s="49">
        <v>8.692085</v>
      </c>
      <c r="Y90" s="49">
        <v>0.016304347826086956</v>
      </c>
      <c r="Z90" s="49">
        <v>0</v>
      </c>
      <c r="AA90" s="71">
        <v>90</v>
      </c>
      <c r="AB90" s="71"/>
      <c r="AC90" s="72"/>
      <c r="AD90" s="78" t="s">
        <v>2187</v>
      </c>
      <c r="AE90" s="78">
        <v>1469</v>
      </c>
      <c r="AF90" s="78">
        <v>2486</v>
      </c>
      <c r="AG90" s="78">
        <v>17880</v>
      </c>
      <c r="AH90" s="78">
        <v>8456</v>
      </c>
      <c r="AI90" s="78"/>
      <c r="AJ90" s="78" t="s">
        <v>2551</v>
      </c>
      <c r="AK90" s="78" t="s">
        <v>2882</v>
      </c>
      <c r="AL90" s="83" t="s">
        <v>3086</v>
      </c>
      <c r="AM90" s="78"/>
      <c r="AN90" s="80">
        <v>41920.68111111111</v>
      </c>
      <c r="AO90" s="83" t="s">
        <v>3316</v>
      </c>
      <c r="AP90" s="78" t="b">
        <v>0</v>
      </c>
      <c r="AQ90" s="78" t="b">
        <v>0</v>
      </c>
      <c r="AR90" s="78" t="b">
        <v>0</v>
      </c>
      <c r="AS90" s="78"/>
      <c r="AT90" s="78">
        <v>46</v>
      </c>
      <c r="AU90" s="83" t="s">
        <v>3561</v>
      </c>
      <c r="AV90" s="78" t="b">
        <v>0</v>
      </c>
      <c r="AW90" s="78" t="s">
        <v>3755</v>
      </c>
      <c r="AX90" s="83" t="s">
        <v>3843</v>
      </c>
      <c r="AY90" s="78" t="s">
        <v>66</v>
      </c>
      <c r="AZ90" s="78" t="str">
        <f>REPLACE(INDEX(GroupVertices[Group],MATCH(Vertices[[#This Row],[Vertex]],GroupVertices[Vertex],0)),1,1,"")</f>
        <v>2</v>
      </c>
      <c r="BA90" s="48" t="s">
        <v>4680</v>
      </c>
      <c r="BB90" s="48" t="s">
        <v>5128</v>
      </c>
      <c r="BC90" s="48" t="s">
        <v>4699</v>
      </c>
      <c r="BD90" s="48" t="s">
        <v>5135</v>
      </c>
      <c r="BE90" s="48"/>
      <c r="BF90" s="48"/>
      <c r="BG90" s="116" t="s">
        <v>5188</v>
      </c>
      <c r="BH90" s="116" t="s">
        <v>5340</v>
      </c>
      <c r="BI90" s="116" t="s">
        <v>5398</v>
      </c>
      <c r="BJ90" s="116" t="s">
        <v>5398</v>
      </c>
      <c r="BK90" s="116">
        <v>8</v>
      </c>
      <c r="BL90" s="120">
        <v>4.301075268817204</v>
      </c>
      <c r="BM90" s="116">
        <v>7</v>
      </c>
      <c r="BN90" s="120">
        <v>3.763440860215054</v>
      </c>
      <c r="BO90" s="116">
        <v>0</v>
      </c>
      <c r="BP90" s="120">
        <v>0</v>
      </c>
      <c r="BQ90" s="116">
        <v>171</v>
      </c>
      <c r="BR90" s="120">
        <v>91.93548387096774</v>
      </c>
      <c r="BS90" s="116">
        <v>186</v>
      </c>
      <c r="BT90" s="2"/>
      <c r="BU90" s="3"/>
      <c r="BV90" s="3"/>
      <c r="BW90" s="3"/>
      <c r="BX90" s="3"/>
    </row>
    <row r="91" spans="1:76" ht="15">
      <c r="A91" s="64" t="s">
        <v>257</v>
      </c>
      <c r="B91" s="65"/>
      <c r="C91" s="65" t="s">
        <v>64</v>
      </c>
      <c r="D91" s="66">
        <v>162.47995418098512</v>
      </c>
      <c r="E91" s="68"/>
      <c r="F91" s="100" t="s">
        <v>1072</v>
      </c>
      <c r="G91" s="65"/>
      <c r="H91" s="69" t="s">
        <v>257</v>
      </c>
      <c r="I91" s="70"/>
      <c r="J91" s="70"/>
      <c r="K91" s="69" t="s">
        <v>4223</v>
      </c>
      <c r="L91" s="73">
        <v>41.15261044176707</v>
      </c>
      <c r="M91" s="74">
        <v>7507.37109375</v>
      </c>
      <c r="N91" s="74">
        <v>7575.712890625</v>
      </c>
      <c r="O91" s="75"/>
      <c r="P91" s="76"/>
      <c r="Q91" s="76"/>
      <c r="R91" s="86"/>
      <c r="S91" s="48">
        <v>0</v>
      </c>
      <c r="T91" s="48">
        <v>2</v>
      </c>
      <c r="U91" s="49">
        <v>2</v>
      </c>
      <c r="V91" s="49">
        <v>0.5</v>
      </c>
      <c r="W91" s="49">
        <v>0</v>
      </c>
      <c r="X91" s="49">
        <v>1.459457</v>
      </c>
      <c r="Y91" s="49">
        <v>0</v>
      </c>
      <c r="Z91" s="49">
        <v>0</v>
      </c>
      <c r="AA91" s="71">
        <v>91</v>
      </c>
      <c r="AB91" s="71"/>
      <c r="AC91" s="72"/>
      <c r="AD91" s="78" t="s">
        <v>2188</v>
      </c>
      <c r="AE91" s="78">
        <v>236</v>
      </c>
      <c r="AF91" s="78">
        <v>526</v>
      </c>
      <c r="AG91" s="78">
        <v>454</v>
      </c>
      <c r="AH91" s="78">
        <v>219</v>
      </c>
      <c r="AI91" s="78"/>
      <c r="AJ91" s="78" t="s">
        <v>2552</v>
      </c>
      <c r="AK91" s="78" t="s">
        <v>2883</v>
      </c>
      <c r="AL91" s="83" t="s">
        <v>3087</v>
      </c>
      <c r="AM91" s="78"/>
      <c r="AN91" s="80">
        <v>43471.574479166666</v>
      </c>
      <c r="AO91" s="83" t="s">
        <v>3317</v>
      </c>
      <c r="AP91" s="78" t="b">
        <v>1</v>
      </c>
      <c r="AQ91" s="78" t="b">
        <v>0</v>
      </c>
      <c r="AR91" s="78" t="b">
        <v>0</v>
      </c>
      <c r="AS91" s="78"/>
      <c r="AT91" s="78">
        <v>7</v>
      </c>
      <c r="AU91" s="78"/>
      <c r="AV91" s="78" t="b">
        <v>0</v>
      </c>
      <c r="AW91" s="78" t="s">
        <v>3755</v>
      </c>
      <c r="AX91" s="83" t="s">
        <v>3844</v>
      </c>
      <c r="AY91" s="78" t="s">
        <v>66</v>
      </c>
      <c r="AZ91" s="78" t="str">
        <f>REPLACE(INDEX(GroupVertices[Group],MATCH(Vertices[[#This Row],[Vertex]],GroupVertices[Vertex],0)),1,1,"")</f>
        <v>38</v>
      </c>
      <c r="BA91" s="48"/>
      <c r="BB91" s="48"/>
      <c r="BC91" s="48"/>
      <c r="BD91" s="48"/>
      <c r="BE91" s="48"/>
      <c r="BF91" s="48"/>
      <c r="BG91" s="116" t="s">
        <v>5189</v>
      </c>
      <c r="BH91" s="116" t="s">
        <v>5189</v>
      </c>
      <c r="BI91" s="116" t="s">
        <v>5399</v>
      </c>
      <c r="BJ91" s="116" t="s">
        <v>5399</v>
      </c>
      <c r="BK91" s="116">
        <v>1</v>
      </c>
      <c r="BL91" s="120">
        <v>3.0303030303030303</v>
      </c>
      <c r="BM91" s="116">
        <v>2</v>
      </c>
      <c r="BN91" s="120">
        <v>6.0606060606060606</v>
      </c>
      <c r="BO91" s="116">
        <v>0</v>
      </c>
      <c r="BP91" s="120">
        <v>0</v>
      </c>
      <c r="BQ91" s="116">
        <v>30</v>
      </c>
      <c r="BR91" s="120">
        <v>90.9090909090909</v>
      </c>
      <c r="BS91" s="116">
        <v>33</v>
      </c>
      <c r="BT91" s="2"/>
      <c r="BU91" s="3"/>
      <c r="BV91" s="3"/>
      <c r="BW91" s="3"/>
      <c r="BX91" s="3"/>
    </row>
    <row r="92" spans="1:76" ht="15">
      <c r="A92" s="64" t="s">
        <v>478</v>
      </c>
      <c r="B92" s="65"/>
      <c r="C92" s="65" t="s">
        <v>64</v>
      </c>
      <c r="D92" s="66">
        <v>300.1227836358172</v>
      </c>
      <c r="E92" s="68"/>
      <c r="F92" s="100" t="s">
        <v>3625</v>
      </c>
      <c r="G92" s="65"/>
      <c r="H92" s="69" t="s">
        <v>478</v>
      </c>
      <c r="I92" s="70"/>
      <c r="J92" s="70"/>
      <c r="K92" s="69" t="s">
        <v>4224</v>
      </c>
      <c r="L92" s="73">
        <v>1</v>
      </c>
      <c r="M92" s="74">
        <v>7507.37109375</v>
      </c>
      <c r="N92" s="74">
        <v>7975.6728515625</v>
      </c>
      <c r="O92" s="75"/>
      <c r="P92" s="76"/>
      <c r="Q92" s="76"/>
      <c r="R92" s="86"/>
      <c r="S92" s="48">
        <v>1</v>
      </c>
      <c r="T92" s="48">
        <v>0</v>
      </c>
      <c r="U92" s="49">
        <v>0</v>
      </c>
      <c r="V92" s="49">
        <v>0.333333</v>
      </c>
      <c r="W92" s="49">
        <v>0</v>
      </c>
      <c r="X92" s="49">
        <v>0.770269</v>
      </c>
      <c r="Y92" s="49">
        <v>0</v>
      </c>
      <c r="Z92" s="49">
        <v>0</v>
      </c>
      <c r="AA92" s="71">
        <v>92</v>
      </c>
      <c r="AB92" s="71"/>
      <c r="AC92" s="72"/>
      <c r="AD92" s="78" t="s">
        <v>2189</v>
      </c>
      <c r="AE92" s="78">
        <v>5164</v>
      </c>
      <c r="AF92" s="78">
        <v>151374</v>
      </c>
      <c r="AG92" s="78">
        <v>18690</v>
      </c>
      <c r="AH92" s="78">
        <v>327373</v>
      </c>
      <c r="AI92" s="78"/>
      <c r="AJ92" s="78" t="s">
        <v>2553</v>
      </c>
      <c r="AK92" s="78" t="s">
        <v>2884</v>
      </c>
      <c r="AL92" s="83" t="s">
        <v>3088</v>
      </c>
      <c r="AM92" s="78"/>
      <c r="AN92" s="80">
        <v>40478.71383101852</v>
      </c>
      <c r="AO92" s="83" t="s">
        <v>3318</v>
      </c>
      <c r="AP92" s="78" t="b">
        <v>1</v>
      </c>
      <c r="AQ92" s="78" t="b">
        <v>0</v>
      </c>
      <c r="AR92" s="78" t="b">
        <v>0</v>
      </c>
      <c r="AS92" s="78"/>
      <c r="AT92" s="78">
        <v>1152</v>
      </c>
      <c r="AU92" s="83" t="s">
        <v>3561</v>
      </c>
      <c r="AV92" s="78" t="b">
        <v>1</v>
      </c>
      <c r="AW92" s="78" t="s">
        <v>3755</v>
      </c>
      <c r="AX92" s="83" t="s">
        <v>3845</v>
      </c>
      <c r="AY92" s="78" t="s">
        <v>65</v>
      </c>
      <c r="AZ92" s="78" t="str">
        <f>REPLACE(INDEX(GroupVertices[Group],MATCH(Vertices[[#This Row],[Vertex]],GroupVertices[Vertex],0)),1,1,"")</f>
        <v>38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479</v>
      </c>
      <c r="B93" s="65"/>
      <c r="C93" s="65" t="s">
        <v>64</v>
      </c>
      <c r="D93" s="66">
        <v>163.66067796462528</v>
      </c>
      <c r="E93" s="68"/>
      <c r="F93" s="100" t="s">
        <v>3626</v>
      </c>
      <c r="G93" s="65"/>
      <c r="H93" s="69" t="s">
        <v>479</v>
      </c>
      <c r="I93" s="70"/>
      <c r="J93" s="70"/>
      <c r="K93" s="69" t="s">
        <v>4225</v>
      </c>
      <c r="L93" s="73">
        <v>1</v>
      </c>
      <c r="M93" s="74">
        <v>7734.76953125</v>
      </c>
      <c r="N93" s="74">
        <v>7975.6728515625</v>
      </c>
      <c r="O93" s="75"/>
      <c r="P93" s="76"/>
      <c r="Q93" s="76"/>
      <c r="R93" s="86"/>
      <c r="S93" s="48">
        <v>1</v>
      </c>
      <c r="T93" s="48">
        <v>0</v>
      </c>
      <c r="U93" s="49">
        <v>0</v>
      </c>
      <c r="V93" s="49">
        <v>0.333333</v>
      </c>
      <c r="W93" s="49">
        <v>0</v>
      </c>
      <c r="X93" s="49">
        <v>0.770269</v>
      </c>
      <c r="Y93" s="49">
        <v>0</v>
      </c>
      <c r="Z93" s="49">
        <v>0</v>
      </c>
      <c r="AA93" s="71">
        <v>93</v>
      </c>
      <c r="AB93" s="71"/>
      <c r="AC93" s="72"/>
      <c r="AD93" s="78" t="s">
        <v>2190</v>
      </c>
      <c r="AE93" s="78">
        <v>3245</v>
      </c>
      <c r="AF93" s="78">
        <v>1820</v>
      </c>
      <c r="AG93" s="78">
        <v>68958</v>
      </c>
      <c r="AH93" s="78">
        <v>521867</v>
      </c>
      <c r="AI93" s="78"/>
      <c r="AJ93" s="78" t="s">
        <v>2554</v>
      </c>
      <c r="AK93" s="78" t="s">
        <v>2885</v>
      </c>
      <c r="AL93" s="83" t="s">
        <v>3089</v>
      </c>
      <c r="AM93" s="78"/>
      <c r="AN93" s="80">
        <v>39784.01054398148</v>
      </c>
      <c r="AO93" s="83" t="s">
        <v>3319</v>
      </c>
      <c r="AP93" s="78" t="b">
        <v>0</v>
      </c>
      <c r="AQ93" s="78" t="b">
        <v>0</v>
      </c>
      <c r="AR93" s="78" t="b">
        <v>0</v>
      </c>
      <c r="AS93" s="78"/>
      <c r="AT93" s="78">
        <v>61</v>
      </c>
      <c r="AU93" s="83" t="s">
        <v>3576</v>
      </c>
      <c r="AV93" s="78" t="b">
        <v>0</v>
      </c>
      <c r="AW93" s="78" t="s">
        <v>3755</v>
      </c>
      <c r="AX93" s="83" t="s">
        <v>3846</v>
      </c>
      <c r="AY93" s="78" t="s">
        <v>65</v>
      </c>
      <c r="AZ93" s="78" t="str">
        <f>REPLACE(INDEX(GroupVertices[Group],MATCH(Vertices[[#This Row],[Vertex]],GroupVertices[Vertex],0)),1,1,"")</f>
        <v>38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162.02189905008296</v>
      </c>
      <c r="E94" s="68"/>
      <c r="F94" s="100" t="s">
        <v>1073</v>
      </c>
      <c r="G94" s="65"/>
      <c r="H94" s="69" t="s">
        <v>258</v>
      </c>
      <c r="I94" s="70"/>
      <c r="J94" s="70"/>
      <c r="K94" s="69" t="s">
        <v>4226</v>
      </c>
      <c r="L94" s="73">
        <v>1</v>
      </c>
      <c r="M94" s="74">
        <v>8537.158203125</v>
      </c>
      <c r="N94" s="74">
        <v>6881.66455078125</v>
      </c>
      <c r="O94" s="75"/>
      <c r="P94" s="76"/>
      <c r="Q94" s="76"/>
      <c r="R94" s="86"/>
      <c r="S94" s="48">
        <v>2</v>
      </c>
      <c r="T94" s="48">
        <v>1</v>
      </c>
      <c r="U94" s="49">
        <v>0</v>
      </c>
      <c r="V94" s="49">
        <v>1</v>
      </c>
      <c r="W94" s="49">
        <v>0</v>
      </c>
      <c r="X94" s="49">
        <v>1.298244</v>
      </c>
      <c r="Y94" s="49">
        <v>0</v>
      </c>
      <c r="Z94" s="49">
        <v>0</v>
      </c>
      <c r="AA94" s="71">
        <v>94</v>
      </c>
      <c r="AB94" s="71"/>
      <c r="AC94" s="72"/>
      <c r="AD94" s="78" t="s">
        <v>2191</v>
      </c>
      <c r="AE94" s="78">
        <v>57</v>
      </c>
      <c r="AF94" s="78">
        <v>24</v>
      </c>
      <c r="AG94" s="78">
        <v>258</v>
      </c>
      <c r="AH94" s="78">
        <v>103</v>
      </c>
      <c r="AI94" s="78"/>
      <c r="AJ94" s="78" t="s">
        <v>2555</v>
      </c>
      <c r="AK94" s="78" t="s">
        <v>2886</v>
      </c>
      <c r="AL94" s="83" t="s">
        <v>3090</v>
      </c>
      <c r="AM94" s="78"/>
      <c r="AN94" s="80">
        <v>43032.734305555554</v>
      </c>
      <c r="AO94" s="78"/>
      <c r="AP94" s="78" t="b">
        <v>1</v>
      </c>
      <c r="AQ94" s="78" t="b">
        <v>0</v>
      </c>
      <c r="AR94" s="78" t="b">
        <v>0</v>
      </c>
      <c r="AS94" s="78"/>
      <c r="AT94" s="78">
        <v>0</v>
      </c>
      <c r="AU94" s="78"/>
      <c r="AV94" s="78" t="b">
        <v>0</v>
      </c>
      <c r="AW94" s="78" t="s">
        <v>3755</v>
      </c>
      <c r="AX94" s="83" t="s">
        <v>3847</v>
      </c>
      <c r="AY94" s="78" t="s">
        <v>66</v>
      </c>
      <c r="AZ94" s="78" t="str">
        <f>REPLACE(INDEX(GroupVertices[Group],MATCH(Vertices[[#This Row],[Vertex]],GroupVertices[Vertex],0)),1,1,"")</f>
        <v>75</v>
      </c>
      <c r="BA94" s="48" t="s">
        <v>864</v>
      </c>
      <c r="BB94" s="48" t="s">
        <v>864</v>
      </c>
      <c r="BC94" s="48" t="s">
        <v>923</v>
      </c>
      <c r="BD94" s="48" t="s">
        <v>923</v>
      </c>
      <c r="BE94" s="48"/>
      <c r="BF94" s="48"/>
      <c r="BG94" s="116" t="s">
        <v>5190</v>
      </c>
      <c r="BH94" s="116" t="s">
        <v>5190</v>
      </c>
      <c r="BI94" s="116" t="s">
        <v>4959</v>
      </c>
      <c r="BJ94" s="116" t="s">
        <v>4959</v>
      </c>
      <c r="BK94" s="116">
        <v>0</v>
      </c>
      <c r="BL94" s="120">
        <v>0</v>
      </c>
      <c r="BM94" s="116">
        <v>0</v>
      </c>
      <c r="BN94" s="120">
        <v>0</v>
      </c>
      <c r="BO94" s="116">
        <v>0</v>
      </c>
      <c r="BP94" s="120">
        <v>0</v>
      </c>
      <c r="BQ94" s="116">
        <v>33</v>
      </c>
      <c r="BR94" s="120">
        <v>100</v>
      </c>
      <c r="BS94" s="116">
        <v>33</v>
      </c>
      <c r="BT94" s="2"/>
      <c r="BU94" s="3"/>
      <c r="BV94" s="3"/>
      <c r="BW94" s="3"/>
      <c r="BX94" s="3"/>
    </row>
    <row r="95" spans="1:76" ht="15">
      <c r="A95" s="64" t="s">
        <v>259</v>
      </c>
      <c r="B95" s="65"/>
      <c r="C95" s="65" t="s">
        <v>64</v>
      </c>
      <c r="D95" s="66">
        <v>162.0611348481483</v>
      </c>
      <c r="E95" s="68"/>
      <c r="F95" s="100" t="s">
        <v>1074</v>
      </c>
      <c r="G95" s="65"/>
      <c r="H95" s="69" t="s">
        <v>259</v>
      </c>
      <c r="I95" s="70"/>
      <c r="J95" s="70"/>
      <c r="K95" s="69" t="s">
        <v>4227</v>
      </c>
      <c r="L95" s="73">
        <v>1</v>
      </c>
      <c r="M95" s="74">
        <v>8537.158203125</v>
      </c>
      <c r="N95" s="74">
        <v>6599.33984375</v>
      </c>
      <c r="O95" s="75"/>
      <c r="P95" s="76"/>
      <c r="Q95" s="76"/>
      <c r="R95" s="86"/>
      <c r="S95" s="48">
        <v>0</v>
      </c>
      <c r="T95" s="48">
        <v>1</v>
      </c>
      <c r="U95" s="49">
        <v>0</v>
      </c>
      <c r="V95" s="49">
        <v>1</v>
      </c>
      <c r="W95" s="49">
        <v>0</v>
      </c>
      <c r="X95" s="49">
        <v>0.701753</v>
      </c>
      <c r="Y95" s="49">
        <v>0</v>
      </c>
      <c r="Z95" s="49">
        <v>0</v>
      </c>
      <c r="AA95" s="71">
        <v>95</v>
      </c>
      <c r="AB95" s="71"/>
      <c r="AC95" s="72"/>
      <c r="AD95" s="78" t="s">
        <v>2192</v>
      </c>
      <c r="AE95" s="78">
        <v>235</v>
      </c>
      <c r="AF95" s="78">
        <v>67</v>
      </c>
      <c r="AG95" s="78">
        <v>2301</v>
      </c>
      <c r="AH95" s="78">
        <v>1231</v>
      </c>
      <c r="AI95" s="78"/>
      <c r="AJ95" s="78" t="s">
        <v>2556</v>
      </c>
      <c r="AK95" s="78" t="s">
        <v>2887</v>
      </c>
      <c r="AL95" s="78"/>
      <c r="AM95" s="78"/>
      <c r="AN95" s="80">
        <v>40034.84877314815</v>
      </c>
      <c r="AO95" s="83" t="s">
        <v>3320</v>
      </c>
      <c r="AP95" s="78" t="b">
        <v>0</v>
      </c>
      <c r="AQ95" s="78" t="b">
        <v>0</v>
      </c>
      <c r="AR95" s="78" t="b">
        <v>0</v>
      </c>
      <c r="AS95" s="78"/>
      <c r="AT95" s="78">
        <v>3</v>
      </c>
      <c r="AU95" s="83" t="s">
        <v>3561</v>
      </c>
      <c r="AV95" s="78" t="b">
        <v>0</v>
      </c>
      <c r="AW95" s="78" t="s">
        <v>3755</v>
      </c>
      <c r="AX95" s="83" t="s">
        <v>3848</v>
      </c>
      <c r="AY95" s="78" t="s">
        <v>66</v>
      </c>
      <c r="AZ95" s="78" t="str">
        <f>REPLACE(INDEX(GroupVertices[Group],MATCH(Vertices[[#This Row],[Vertex]],GroupVertices[Vertex],0)),1,1,"")</f>
        <v>75</v>
      </c>
      <c r="BA95" s="48"/>
      <c r="BB95" s="48"/>
      <c r="BC95" s="48"/>
      <c r="BD95" s="48"/>
      <c r="BE95" s="48"/>
      <c r="BF95" s="48"/>
      <c r="BG95" s="116" t="s">
        <v>5191</v>
      </c>
      <c r="BH95" s="116" t="s">
        <v>5191</v>
      </c>
      <c r="BI95" s="116" t="s">
        <v>5400</v>
      </c>
      <c r="BJ95" s="116" t="s">
        <v>5400</v>
      </c>
      <c r="BK95" s="116">
        <v>0</v>
      </c>
      <c r="BL95" s="120">
        <v>0</v>
      </c>
      <c r="BM95" s="116">
        <v>0</v>
      </c>
      <c r="BN95" s="120">
        <v>0</v>
      </c>
      <c r="BO95" s="116">
        <v>0</v>
      </c>
      <c r="BP95" s="120">
        <v>0</v>
      </c>
      <c r="BQ95" s="116">
        <v>21</v>
      </c>
      <c r="BR95" s="120">
        <v>100</v>
      </c>
      <c r="BS95" s="116">
        <v>21</v>
      </c>
      <c r="BT95" s="2"/>
      <c r="BU95" s="3"/>
      <c r="BV95" s="3"/>
      <c r="BW95" s="3"/>
      <c r="BX95" s="3"/>
    </row>
    <row r="96" spans="1:76" ht="15">
      <c r="A96" s="64" t="s">
        <v>260</v>
      </c>
      <c r="B96" s="65"/>
      <c r="C96" s="65" t="s">
        <v>64</v>
      </c>
      <c r="D96" s="66">
        <v>162.56207561879626</v>
      </c>
      <c r="E96" s="68"/>
      <c r="F96" s="100" t="s">
        <v>3627</v>
      </c>
      <c r="G96" s="65"/>
      <c r="H96" s="69" t="s">
        <v>260</v>
      </c>
      <c r="I96" s="70"/>
      <c r="J96" s="70"/>
      <c r="K96" s="69" t="s">
        <v>4228</v>
      </c>
      <c r="L96" s="73">
        <v>1</v>
      </c>
      <c r="M96" s="74">
        <v>1362.22021484375</v>
      </c>
      <c r="N96" s="74">
        <v>6094.0966796875</v>
      </c>
      <c r="O96" s="75"/>
      <c r="P96" s="76"/>
      <c r="Q96" s="76"/>
      <c r="R96" s="86"/>
      <c r="S96" s="48">
        <v>1</v>
      </c>
      <c r="T96" s="48">
        <v>1</v>
      </c>
      <c r="U96" s="49">
        <v>0</v>
      </c>
      <c r="V96" s="49">
        <v>0</v>
      </c>
      <c r="W96" s="49">
        <v>0</v>
      </c>
      <c r="X96" s="49">
        <v>0.999999</v>
      </c>
      <c r="Y96" s="49">
        <v>0</v>
      </c>
      <c r="Z96" s="49" t="s">
        <v>4655</v>
      </c>
      <c r="AA96" s="71">
        <v>96</v>
      </c>
      <c r="AB96" s="71"/>
      <c r="AC96" s="72"/>
      <c r="AD96" s="78" t="s">
        <v>2042</v>
      </c>
      <c r="AE96" s="78">
        <v>988</v>
      </c>
      <c r="AF96" s="78">
        <v>616</v>
      </c>
      <c r="AG96" s="78">
        <v>86166</v>
      </c>
      <c r="AH96" s="78">
        <v>3</v>
      </c>
      <c r="AI96" s="78"/>
      <c r="AJ96" s="78" t="s">
        <v>2557</v>
      </c>
      <c r="AK96" s="78" t="s">
        <v>2888</v>
      </c>
      <c r="AL96" s="83" t="s">
        <v>3091</v>
      </c>
      <c r="AM96" s="78"/>
      <c r="AN96" s="80">
        <v>42855.4558912037</v>
      </c>
      <c r="AO96" s="83" t="s">
        <v>3321</v>
      </c>
      <c r="AP96" s="78" t="b">
        <v>1</v>
      </c>
      <c r="AQ96" s="78" t="b">
        <v>0</v>
      </c>
      <c r="AR96" s="78" t="b">
        <v>0</v>
      </c>
      <c r="AS96" s="78"/>
      <c r="AT96" s="78">
        <v>6</v>
      </c>
      <c r="AU96" s="78"/>
      <c r="AV96" s="78" t="b">
        <v>0</v>
      </c>
      <c r="AW96" s="78" t="s">
        <v>3755</v>
      </c>
      <c r="AX96" s="83" t="s">
        <v>3849</v>
      </c>
      <c r="AY96" s="78" t="s">
        <v>66</v>
      </c>
      <c r="AZ96" s="78" t="str">
        <f>REPLACE(INDEX(GroupVertices[Group],MATCH(Vertices[[#This Row],[Vertex]],GroupVertices[Vertex],0)),1,1,"")</f>
        <v>1</v>
      </c>
      <c r="BA96" s="48" t="s">
        <v>865</v>
      </c>
      <c r="BB96" s="48" t="s">
        <v>865</v>
      </c>
      <c r="BC96" s="48" t="s">
        <v>924</v>
      </c>
      <c r="BD96" s="48" t="s">
        <v>924</v>
      </c>
      <c r="BE96" s="48"/>
      <c r="BF96" s="48"/>
      <c r="BG96" s="116" t="s">
        <v>5192</v>
      </c>
      <c r="BH96" s="116" t="s">
        <v>5192</v>
      </c>
      <c r="BI96" s="116" t="s">
        <v>5401</v>
      </c>
      <c r="BJ96" s="116" t="s">
        <v>5401</v>
      </c>
      <c r="BK96" s="116">
        <v>0</v>
      </c>
      <c r="BL96" s="120">
        <v>0</v>
      </c>
      <c r="BM96" s="116">
        <v>0</v>
      </c>
      <c r="BN96" s="120">
        <v>0</v>
      </c>
      <c r="BO96" s="116">
        <v>0</v>
      </c>
      <c r="BP96" s="120">
        <v>0</v>
      </c>
      <c r="BQ96" s="116">
        <v>13</v>
      </c>
      <c r="BR96" s="120">
        <v>100</v>
      </c>
      <c r="BS96" s="116">
        <v>13</v>
      </c>
      <c r="BT96" s="2"/>
      <c r="BU96" s="3"/>
      <c r="BV96" s="3"/>
      <c r="BW96" s="3"/>
      <c r="BX96" s="3"/>
    </row>
    <row r="97" spans="1:76" ht="15">
      <c r="A97" s="64" t="s">
        <v>261</v>
      </c>
      <c r="B97" s="65"/>
      <c r="C97" s="65" t="s">
        <v>64</v>
      </c>
      <c r="D97" s="66">
        <v>174.08097596243886</v>
      </c>
      <c r="E97" s="68"/>
      <c r="F97" s="100" t="s">
        <v>1075</v>
      </c>
      <c r="G97" s="65"/>
      <c r="H97" s="69" t="s">
        <v>261</v>
      </c>
      <c r="I97" s="70"/>
      <c r="J97" s="70"/>
      <c r="K97" s="69" t="s">
        <v>4229</v>
      </c>
      <c r="L97" s="73">
        <v>41.15261044176707</v>
      </c>
      <c r="M97" s="74">
        <v>5587.4853515625</v>
      </c>
      <c r="N97" s="74">
        <v>3020.2861328125</v>
      </c>
      <c r="O97" s="75"/>
      <c r="P97" s="76"/>
      <c r="Q97" s="76"/>
      <c r="R97" s="86"/>
      <c r="S97" s="48">
        <v>0</v>
      </c>
      <c r="T97" s="48">
        <v>2</v>
      </c>
      <c r="U97" s="49">
        <v>2</v>
      </c>
      <c r="V97" s="49">
        <v>0.5</v>
      </c>
      <c r="W97" s="49">
        <v>0</v>
      </c>
      <c r="X97" s="49">
        <v>1.459457</v>
      </c>
      <c r="Y97" s="49">
        <v>0</v>
      </c>
      <c r="Z97" s="49">
        <v>0</v>
      </c>
      <c r="AA97" s="71">
        <v>97</v>
      </c>
      <c r="AB97" s="71"/>
      <c r="AC97" s="72"/>
      <c r="AD97" s="78" t="s">
        <v>2193</v>
      </c>
      <c r="AE97" s="78">
        <v>1524</v>
      </c>
      <c r="AF97" s="78">
        <v>13240</v>
      </c>
      <c r="AG97" s="78">
        <v>22891</v>
      </c>
      <c r="AH97" s="78">
        <v>22990</v>
      </c>
      <c r="AI97" s="78"/>
      <c r="AJ97" s="78" t="s">
        <v>2558</v>
      </c>
      <c r="AK97" s="78" t="s">
        <v>2889</v>
      </c>
      <c r="AL97" s="83" t="s">
        <v>3092</v>
      </c>
      <c r="AM97" s="78"/>
      <c r="AN97" s="80">
        <v>40758.908854166664</v>
      </c>
      <c r="AO97" s="83" t="s">
        <v>3322</v>
      </c>
      <c r="AP97" s="78" t="b">
        <v>0</v>
      </c>
      <c r="AQ97" s="78" t="b">
        <v>0</v>
      </c>
      <c r="AR97" s="78" t="b">
        <v>1</v>
      </c>
      <c r="AS97" s="78"/>
      <c r="AT97" s="78">
        <v>503</v>
      </c>
      <c r="AU97" s="83" t="s">
        <v>3577</v>
      </c>
      <c r="AV97" s="78" t="b">
        <v>0</v>
      </c>
      <c r="AW97" s="78" t="s">
        <v>3755</v>
      </c>
      <c r="AX97" s="83" t="s">
        <v>3850</v>
      </c>
      <c r="AY97" s="78" t="s">
        <v>66</v>
      </c>
      <c r="AZ97" s="78" t="str">
        <f>REPLACE(INDEX(GroupVertices[Group],MATCH(Vertices[[#This Row],[Vertex]],GroupVertices[Vertex],0)),1,1,"")</f>
        <v>37</v>
      </c>
      <c r="BA97" s="48"/>
      <c r="BB97" s="48"/>
      <c r="BC97" s="48"/>
      <c r="BD97" s="48"/>
      <c r="BE97" s="48"/>
      <c r="BF97" s="48"/>
      <c r="BG97" s="116" t="s">
        <v>5193</v>
      </c>
      <c r="BH97" s="116" t="s">
        <v>5193</v>
      </c>
      <c r="BI97" s="116" t="s">
        <v>5402</v>
      </c>
      <c r="BJ97" s="116" t="s">
        <v>5402</v>
      </c>
      <c r="BK97" s="116">
        <v>1</v>
      </c>
      <c r="BL97" s="120">
        <v>10</v>
      </c>
      <c r="BM97" s="116">
        <v>0</v>
      </c>
      <c r="BN97" s="120">
        <v>0</v>
      </c>
      <c r="BO97" s="116">
        <v>0</v>
      </c>
      <c r="BP97" s="120">
        <v>0</v>
      </c>
      <c r="BQ97" s="116">
        <v>9</v>
      </c>
      <c r="BR97" s="120">
        <v>90</v>
      </c>
      <c r="BS97" s="116">
        <v>10</v>
      </c>
      <c r="BT97" s="2"/>
      <c r="BU97" s="3"/>
      <c r="BV97" s="3"/>
      <c r="BW97" s="3"/>
      <c r="BX97" s="3"/>
    </row>
    <row r="98" spans="1:76" ht="15">
      <c r="A98" s="64" t="s">
        <v>480</v>
      </c>
      <c r="B98" s="65"/>
      <c r="C98" s="65" t="s">
        <v>64</v>
      </c>
      <c r="D98" s="66">
        <v>164.5512393346661</v>
      </c>
      <c r="E98" s="68"/>
      <c r="F98" s="100" t="s">
        <v>3628</v>
      </c>
      <c r="G98" s="65"/>
      <c r="H98" s="69" t="s">
        <v>480</v>
      </c>
      <c r="I98" s="70"/>
      <c r="J98" s="70"/>
      <c r="K98" s="69" t="s">
        <v>4230</v>
      </c>
      <c r="L98" s="73">
        <v>1</v>
      </c>
      <c r="M98" s="74">
        <v>5587.4853515625</v>
      </c>
      <c r="N98" s="74">
        <v>3461.41845703125</v>
      </c>
      <c r="O98" s="75"/>
      <c r="P98" s="76"/>
      <c r="Q98" s="76"/>
      <c r="R98" s="86"/>
      <c r="S98" s="48">
        <v>1</v>
      </c>
      <c r="T98" s="48">
        <v>0</v>
      </c>
      <c r="U98" s="49">
        <v>0</v>
      </c>
      <c r="V98" s="49">
        <v>0.333333</v>
      </c>
      <c r="W98" s="49">
        <v>0</v>
      </c>
      <c r="X98" s="49">
        <v>0.770269</v>
      </c>
      <c r="Y98" s="49">
        <v>0</v>
      </c>
      <c r="Z98" s="49">
        <v>0</v>
      </c>
      <c r="AA98" s="71">
        <v>98</v>
      </c>
      <c r="AB98" s="71"/>
      <c r="AC98" s="72"/>
      <c r="AD98" s="78" t="s">
        <v>2194</v>
      </c>
      <c r="AE98" s="78">
        <v>1893</v>
      </c>
      <c r="AF98" s="78">
        <v>2796</v>
      </c>
      <c r="AG98" s="78">
        <v>17681</v>
      </c>
      <c r="AH98" s="78">
        <v>39280</v>
      </c>
      <c r="AI98" s="78"/>
      <c r="AJ98" s="78" t="s">
        <v>2559</v>
      </c>
      <c r="AK98" s="78" t="s">
        <v>2890</v>
      </c>
      <c r="AL98" s="83" t="s">
        <v>3093</v>
      </c>
      <c r="AM98" s="78"/>
      <c r="AN98" s="80">
        <v>42266.77554398148</v>
      </c>
      <c r="AO98" s="83" t="s">
        <v>3323</v>
      </c>
      <c r="AP98" s="78" t="b">
        <v>0</v>
      </c>
      <c r="AQ98" s="78" t="b">
        <v>0</v>
      </c>
      <c r="AR98" s="78" t="b">
        <v>0</v>
      </c>
      <c r="AS98" s="78"/>
      <c r="AT98" s="78">
        <v>45</v>
      </c>
      <c r="AU98" s="83" t="s">
        <v>3561</v>
      </c>
      <c r="AV98" s="78" t="b">
        <v>0</v>
      </c>
      <c r="AW98" s="78" t="s">
        <v>3755</v>
      </c>
      <c r="AX98" s="83" t="s">
        <v>3851</v>
      </c>
      <c r="AY98" s="78" t="s">
        <v>65</v>
      </c>
      <c r="AZ98" s="78" t="str">
        <f>REPLACE(INDEX(GroupVertices[Group],MATCH(Vertices[[#This Row],[Vertex]],GroupVertices[Vertex],0)),1,1,"")</f>
        <v>37</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481</v>
      </c>
      <c r="B99" s="65"/>
      <c r="C99" s="65" t="s">
        <v>64</v>
      </c>
      <c r="D99" s="66">
        <v>162.72996833609903</v>
      </c>
      <c r="E99" s="68"/>
      <c r="F99" s="100" t="s">
        <v>3629</v>
      </c>
      <c r="G99" s="65"/>
      <c r="H99" s="69" t="s">
        <v>481</v>
      </c>
      <c r="I99" s="70"/>
      <c r="J99" s="70"/>
      <c r="K99" s="69" t="s">
        <v>4231</v>
      </c>
      <c r="L99" s="73">
        <v>1</v>
      </c>
      <c r="M99" s="74">
        <v>5795.3916015625</v>
      </c>
      <c r="N99" s="74">
        <v>3461.41845703125</v>
      </c>
      <c r="O99" s="75"/>
      <c r="P99" s="76"/>
      <c r="Q99" s="76"/>
      <c r="R99" s="86"/>
      <c r="S99" s="48">
        <v>1</v>
      </c>
      <c r="T99" s="48">
        <v>0</v>
      </c>
      <c r="U99" s="49">
        <v>0</v>
      </c>
      <c r="V99" s="49">
        <v>0.333333</v>
      </c>
      <c r="W99" s="49">
        <v>0</v>
      </c>
      <c r="X99" s="49">
        <v>0.770269</v>
      </c>
      <c r="Y99" s="49">
        <v>0</v>
      </c>
      <c r="Z99" s="49">
        <v>0</v>
      </c>
      <c r="AA99" s="71">
        <v>99</v>
      </c>
      <c r="AB99" s="71"/>
      <c r="AC99" s="72"/>
      <c r="AD99" s="78" t="s">
        <v>2195</v>
      </c>
      <c r="AE99" s="78">
        <v>204</v>
      </c>
      <c r="AF99" s="78">
        <v>800</v>
      </c>
      <c r="AG99" s="78">
        <v>2783</v>
      </c>
      <c r="AH99" s="78">
        <v>9435</v>
      </c>
      <c r="AI99" s="78"/>
      <c r="AJ99" s="78" t="s">
        <v>2560</v>
      </c>
      <c r="AK99" s="78" t="s">
        <v>2890</v>
      </c>
      <c r="AL99" s="83" t="s">
        <v>3094</v>
      </c>
      <c r="AM99" s="78"/>
      <c r="AN99" s="80">
        <v>42236.832349537035</v>
      </c>
      <c r="AO99" s="83" t="s">
        <v>3324</v>
      </c>
      <c r="AP99" s="78" t="b">
        <v>0</v>
      </c>
      <c r="AQ99" s="78" t="b">
        <v>0</v>
      </c>
      <c r="AR99" s="78" t="b">
        <v>0</v>
      </c>
      <c r="AS99" s="78"/>
      <c r="AT99" s="78">
        <v>15</v>
      </c>
      <c r="AU99" s="83" t="s">
        <v>3561</v>
      </c>
      <c r="AV99" s="78" t="b">
        <v>0</v>
      </c>
      <c r="AW99" s="78" t="s">
        <v>3755</v>
      </c>
      <c r="AX99" s="83" t="s">
        <v>3852</v>
      </c>
      <c r="AY99" s="78" t="s">
        <v>65</v>
      </c>
      <c r="AZ99" s="78" t="str">
        <f>REPLACE(INDEX(GroupVertices[Group],MATCH(Vertices[[#This Row],[Vertex]],GroupVertices[Vertex],0)),1,1,"")</f>
        <v>37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262</v>
      </c>
      <c r="B100" s="65"/>
      <c r="C100" s="65" t="s">
        <v>64</v>
      </c>
      <c r="D100" s="66">
        <v>162.2919873344396</v>
      </c>
      <c r="E100" s="68"/>
      <c r="F100" s="100" t="s">
        <v>1076</v>
      </c>
      <c r="G100" s="65"/>
      <c r="H100" s="69" t="s">
        <v>262</v>
      </c>
      <c r="I100" s="70"/>
      <c r="J100" s="70"/>
      <c r="K100" s="69" t="s">
        <v>4232</v>
      </c>
      <c r="L100" s="73">
        <v>1</v>
      </c>
      <c r="M100" s="74">
        <v>361.6705627441406</v>
      </c>
      <c r="N100" s="74">
        <v>5448.27880859375</v>
      </c>
      <c r="O100" s="75"/>
      <c r="P100" s="76"/>
      <c r="Q100" s="76"/>
      <c r="R100" s="86"/>
      <c r="S100" s="48">
        <v>1</v>
      </c>
      <c r="T100" s="48">
        <v>1</v>
      </c>
      <c r="U100" s="49">
        <v>0</v>
      </c>
      <c r="V100" s="49">
        <v>0</v>
      </c>
      <c r="W100" s="49">
        <v>0</v>
      </c>
      <c r="X100" s="49">
        <v>0.999999</v>
      </c>
      <c r="Y100" s="49">
        <v>0</v>
      </c>
      <c r="Z100" s="49" t="s">
        <v>4655</v>
      </c>
      <c r="AA100" s="71">
        <v>100</v>
      </c>
      <c r="AB100" s="71"/>
      <c r="AC100" s="72"/>
      <c r="AD100" s="78" t="s">
        <v>2196</v>
      </c>
      <c r="AE100" s="78">
        <v>103</v>
      </c>
      <c r="AF100" s="78">
        <v>320</v>
      </c>
      <c r="AG100" s="78">
        <v>9472</v>
      </c>
      <c r="AH100" s="78">
        <v>3444</v>
      </c>
      <c r="AI100" s="78"/>
      <c r="AJ100" s="78" t="s">
        <v>2561</v>
      </c>
      <c r="AK100" s="78" t="s">
        <v>2891</v>
      </c>
      <c r="AL100" s="83" t="s">
        <v>3095</v>
      </c>
      <c r="AM100" s="78"/>
      <c r="AN100" s="80">
        <v>43147.23510416667</v>
      </c>
      <c r="AO100" s="83" t="s">
        <v>3325</v>
      </c>
      <c r="AP100" s="78" t="b">
        <v>1</v>
      </c>
      <c r="AQ100" s="78" t="b">
        <v>0</v>
      </c>
      <c r="AR100" s="78" t="b">
        <v>0</v>
      </c>
      <c r="AS100" s="78"/>
      <c r="AT100" s="78">
        <v>2</v>
      </c>
      <c r="AU100" s="78"/>
      <c r="AV100" s="78" t="b">
        <v>0</v>
      </c>
      <c r="AW100" s="78" t="s">
        <v>3755</v>
      </c>
      <c r="AX100" s="83" t="s">
        <v>3853</v>
      </c>
      <c r="AY100" s="78" t="s">
        <v>66</v>
      </c>
      <c r="AZ100" s="78" t="str">
        <f>REPLACE(INDEX(GroupVertices[Group],MATCH(Vertices[[#This Row],[Vertex]],GroupVertices[Vertex],0)),1,1,"")</f>
        <v>1</v>
      </c>
      <c r="BA100" s="48"/>
      <c r="BB100" s="48"/>
      <c r="BC100" s="48"/>
      <c r="BD100" s="48"/>
      <c r="BE100" s="48"/>
      <c r="BF100" s="48"/>
      <c r="BG100" s="116" t="s">
        <v>5194</v>
      </c>
      <c r="BH100" s="116" t="s">
        <v>5194</v>
      </c>
      <c r="BI100" s="116" t="s">
        <v>5403</v>
      </c>
      <c r="BJ100" s="116" t="s">
        <v>5403</v>
      </c>
      <c r="BK100" s="116">
        <v>0</v>
      </c>
      <c r="BL100" s="120">
        <v>0</v>
      </c>
      <c r="BM100" s="116">
        <v>0</v>
      </c>
      <c r="BN100" s="120">
        <v>0</v>
      </c>
      <c r="BO100" s="116">
        <v>0</v>
      </c>
      <c r="BP100" s="120">
        <v>0</v>
      </c>
      <c r="BQ100" s="116">
        <v>4</v>
      </c>
      <c r="BR100" s="120">
        <v>100</v>
      </c>
      <c r="BS100" s="116">
        <v>4</v>
      </c>
      <c r="BT100" s="2"/>
      <c r="BU100" s="3"/>
      <c r="BV100" s="3"/>
      <c r="BW100" s="3"/>
      <c r="BX100" s="3"/>
    </row>
    <row r="101" spans="1:76" ht="15">
      <c r="A101" s="64" t="s">
        <v>263</v>
      </c>
      <c r="B101" s="65"/>
      <c r="C101" s="65" t="s">
        <v>64</v>
      </c>
      <c r="D101" s="66">
        <v>162.14781858806006</v>
      </c>
      <c r="E101" s="68"/>
      <c r="F101" s="100" t="s">
        <v>1077</v>
      </c>
      <c r="G101" s="65"/>
      <c r="H101" s="69" t="s">
        <v>263</v>
      </c>
      <c r="I101" s="70"/>
      <c r="J101" s="70"/>
      <c r="K101" s="69" t="s">
        <v>4233</v>
      </c>
      <c r="L101" s="73">
        <v>1</v>
      </c>
      <c r="M101" s="74">
        <v>3393.8681640625</v>
      </c>
      <c r="N101" s="74">
        <v>9274.7197265625</v>
      </c>
      <c r="O101" s="75"/>
      <c r="P101" s="76"/>
      <c r="Q101" s="76"/>
      <c r="R101" s="86"/>
      <c r="S101" s="48">
        <v>0</v>
      </c>
      <c r="T101" s="48">
        <v>2</v>
      </c>
      <c r="U101" s="49">
        <v>0</v>
      </c>
      <c r="V101" s="49">
        <v>0.035714</v>
      </c>
      <c r="W101" s="49">
        <v>0.044647</v>
      </c>
      <c r="X101" s="49">
        <v>0.589219</v>
      </c>
      <c r="Y101" s="49">
        <v>1</v>
      </c>
      <c r="Z101" s="49">
        <v>0</v>
      </c>
      <c r="AA101" s="71">
        <v>101</v>
      </c>
      <c r="AB101" s="71"/>
      <c r="AC101" s="72"/>
      <c r="AD101" s="78" t="s">
        <v>2197</v>
      </c>
      <c r="AE101" s="78">
        <v>338</v>
      </c>
      <c r="AF101" s="78">
        <v>162</v>
      </c>
      <c r="AG101" s="78">
        <v>8928</v>
      </c>
      <c r="AH101" s="78">
        <v>1496</v>
      </c>
      <c r="AI101" s="78"/>
      <c r="AJ101" s="78" t="s">
        <v>2562</v>
      </c>
      <c r="AK101" s="78" t="s">
        <v>2892</v>
      </c>
      <c r="AL101" s="78"/>
      <c r="AM101" s="78"/>
      <c r="AN101" s="80">
        <v>41546.28640046297</v>
      </c>
      <c r="AO101" s="83" t="s">
        <v>3326</v>
      </c>
      <c r="AP101" s="78" t="b">
        <v>1</v>
      </c>
      <c r="AQ101" s="78" t="b">
        <v>0</v>
      </c>
      <c r="AR101" s="78" t="b">
        <v>0</v>
      </c>
      <c r="AS101" s="78"/>
      <c r="AT101" s="78">
        <v>6</v>
      </c>
      <c r="AU101" s="83" t="s">
        <v>3561</v>
      </c>
      <c r="AV101" s="78" t="b">
        <v>0</v>
      </c>
      <c r="AW101" s="78" t="s">
        <v>3755</v>
      </c>
      <c r="AX101" s="83" t="s">
        <v>3854</v>
      </c>
      <c r="AY101" s="78" t="s">
        <v>66</v>
      </c>
      <c r="AZ101" s="78" t="str">
        <f>REPLACE(INDEX(GroupVertices[Group],MATCH(Vertices[[#This Row],[Vertex]],GroupVertices[Vertex],0)),1,1,"")</f>
        <v>3</v>
      </c>
      <c r="BA101" s="48" t="s">
        <v>866</v>
      </c>
      <c r="BB101" s="48" t="s">
        <v>866</v>
      </c>
      <c r="BC101" s="48" t="s">
        <v>920</v>
      </c>
      <c r="BD101" s="48" t="s">
        <v>920</v>
      </c>
      <c r="BE101" s="48"/>
      <c r="BF101" s="48"/>
      <c r="BG101" s="116" t="s">
        <v>5195</v>
      </c>
      <c r="BH101" s="116" t="s">
        <v>5195</v>
      </c>
      <c r="BI101" s="116" t="s">
        <v>5404</v>
      </c>
      <c r="BJ101" s="116" t="s">
        <v>5404</v>
      </c>
      <c r="BK101" s="116">
        <v>2</v>
      </c>
      <c r="BL101" s="120">
        <v>13.333333333333334</v>
      </c>
      <c r="BM101" s="116">
        <v>0</v>
      </c>
      <c r="BN101" s="120">
        <v>0</v>
      </c>
      <c r="BO101" s="116">
        <v>0</v>
      </c>
      <c r="BP101" s="120">
        <v>0</v>
      </c>
      <c r="BQ101" s="116">
        <v>13</v>
      </c>
      <c r="BR101" s="120">
        <v>86.66666666666667</v>
      </c>
      <c r="BS101" s="116">
        <v>15</v>
      </c>
      <c r="BT101" s="2"/>
      <c r="BU101" s="3"/>
      <c r="BV101" s="3"/>
      <c r="BW101" s="3"/>
      <c r="BX101" s="3"/>
    </row>
    <row r="102" spans="1:76" ht="15">
      <c r="A102" s="64" t="s">
        <v>372</v>
      </c>
      <c r="B102" s="65"/>
      <c r="C102" s="65" t="s">
        <v>64</v>
      </c>
      <c r="D102" s="66">
        <v>167.91000614114174</v>
      </c>
      <c r="E102" s="68"/>
      <c r="F102" s="100" t="s">
        <v>1179</v>
      </c>
      <c r="G102" s="65"/>
      <c r="H102" s="69" t="s">
        <v>372</v>
      </c>
      <c r="I102" s="70"/>
      <c r="J102" s="70"/>
      <c r="K102" s="69" t="s">
        <v>4234</v>
      </c>
      <c r="L102" s="73">
        <v>1827.9437751004016</v>
      </c>
      <c r="M102" s="74">
        <v>3044.85595703125</v>
      </c>
      <c r="N102" s="74">
        <v>8375.8974609375</v>
      </c>
      <c r="O102" s="75"/>
      <c r="P102" s="76"/>
      <c r="Q102" s="76"/>
      <c r="R102" s="86"/>
      <c r="S102" s="48">
        <v>15</v>
      </c>
      <c r="T102" s="48">
        <v>1</v>
      </c>
      <c r="U102" s="49">
        <v>91</v>
      </c>
      <c r="V102" s="49">
        <v>0.066667</v>
      </c>
      <c r="W102" s="49">
        <v>0.129812</v>
      </c>
      <c r="X102" s="49">
        <v>3.875459</v>
      </c>
      <c r="Y102" s="49">
        <v>0.06666666666666667</v>
      </c>
      <c r="Z102" s="49">
        <v>0.06666666666666667</v>
      </c>
      <c r="AA102" s="71">
        <v>102</v>
      </c>
      <c r="AB102" s="71"/>
      <c r="AC102" s="72"/>
      <c r="AD102" s="78" t="s">
        <v>2198</v>
      </c>
      <c r="AE102" s="78">
        <v>3049</v>
      </c>
      <c r="AF102" s="78">
        <v>6477</v>
      </c>
      <c r="AG102" s="78">
        <v>4198</v>
      </c>
      <c r="AH102" s="78">
        <v>16162</v>
      </c>
      <c r="AI102" s="78"/>
      <c r="AJ102" s="78" t="s">
        <v>2563</v>
      </c>
      <c r="AK102" s="78" t="s">
        <v>2833</v>
      </c>
      <c r="AL102" s="83" t="s">
        <v>3096</v>
      </c>
      <c r="AM102" s="78"/>
      <c r="AN102" s="80">
        <v>43261.5940162037</v>
      </c>
      <c r="AO102" s="83" t="s">
        <v>3327</v>
      </c>
      <c r="AP102" s="78" t="b">
        <v>0</v>
      </c>
      <c r="AQ102" s="78" t="b">
        <v>0</v>
      </c>
      <c r="AR102" s="78" t="b">
        <v>1</v>
      </c>
      <c r="AS102" s="78"/>
      <c r="AT102" s="78">
        <v>3</v>
      </c>
      <c r="AU102" s="83" t="s">
        <v>3561</v>
      </c>
      <c r="AV102" s="78" t="b">
        <v>0</v>
      </c>
      <c r="AW102" s="78" t="s">
        <v>3755</v>
      </c>
      <c r="AX102" s="83" t="s">
        <v>3855</v>
      </c>
      <c r="AY102" s="78" t="s">
        <v>66</v>
      </c>
      <c r="AZ102" s="78" t="str">
        <f>REPLACE(INDEX(GroupVertices[Group],MATCH(Vertices[[#This Row],[Vertex]],GroupVertices[Vertex],0)),1,1,"")</f>
        <v>3</v>
      </c>
      <c r="BA102" s="48" t="s">
        <v>888</v>
      </c>
      <c r="BB102" s="48" t="s">
        <v>888</v>
      </c>
      <c r="BC102" s="48" t="s">
        <v>920</v>
      </c>
      <c r="BD102" s="48" t="s">
        <v>920</v>
      </c>
      <c r="BE102" s="48" t="s">
        <v>972</v>
      </c>
      <c r="BF102" s="48" t="s">
        <v>972</v>
      </c>
      <c r="BG102" s="116" t="s">
        <v>5196</v>
      </c>
      <c r="BH102" s="116" t="s">
        <v>5196</v>
      </c>
      <c r="BI102" s="116" t="s">
        <v>5405</v>
      </c>
      <c r="BJ102" s="116" t="s">
        <v>5405</v>
      </c>
      <c r="BK102" s="116">
        <v>3</v>
      </c>
      <c r="BL102" s="120">
        <v>10.344827586206897</v>
      </c>
      <c r="BM102" s="116">
        <v>1</v>
      </c>
      <c r="BN102" s="120">
        <v>3.4482758620689653</v>
      </c>
      <c r="BO102" s="116">
        <v>0</v>
      </c>
      <c r="BP102" s="120">
        <v>0</v>
      </c>
      <c r="BQ102" s="116">
        <v>25</v>
      </c>
      <c r="BR102" s="120">
        <v>86.20689655172414</v>
      </c>
      <c r="BS102" s="116">
        <v>29</v>
      </c>
      <c r="BT102" s="2"/>
      <c r="BU102" s="3"/>
      <c r="BV102" s="3"/>
      <c r="BW102" s="3"/>
      <c r="BX102" s="3"/>
    </row>
    <row r="103" spans="1:76" ht="15">
      <c r="A103" s="64" t="s">
        <v>373</v>
      </c>
      <c r="B103" s="65"/>
      <c r="C103" s="65" t="s">
        <v>64</v>
      </c>
      <c r="D103" s="66">
        <v>165.65075414091524</v>
      </c>
      <c r="E103" s="68"/>
      <c r="F103" s="100" t="s">
        <v>3630</v>
      </c>
      <c r="G103" s="65"/>
      <c r="H103" s="69" t="s">
        <v>373</v>
      </c>
      <c r="I103" s="70"/>
      <c r="J103" s="70"/>
      <c r="K103" s="69" t="s">
        <v>4235</v>
      </c>
      <c r="L103" s="73">
        <v>1827.9437751004016</v>
      </c>
      <c r="M103" s="74">
        <v>2946.108154296875</v>
      </c>
      <c r="N103" s="74">
        <v>8355.685546875</v>
      </c>
      <c r="O103" s="75"/>
      <c r="P103" s="76"/>
      <c r="Q103" s="76"/>
      <c r="R103" s="86"/>
      <c r="S103" s="48">
        <v>15</v>
      </c>
      <c r="T103" s="48">
        <v>1</v>
      </c>
      <c r="U103" s="49">
        <v>91</v>
      </c>
      <c r="V103" s="49">
        <v>0.066667</v>
      </c>
      <c r="W103" s="49">
        <v>0.129812</v>
      </c>
      <c r="X103" s="49">
        <v>3.875459</v>
      </c>
      <c r="Y103" s="49">
        <v>0.06666666666666667</v>
      </c>
      <c r="Z103" s="49">
        <v>0.06666666666666667</v>
      </c>
      <c r="AA103" s="71">
        <v>103</v>
      </c>
      <c r="AB103" s="71"/>
      <c r="AC103" s="72"/>
      <c r="AD103" s="78" t="s">
        <v>2199</v>
      </c>
      <c r="AE103" s="78">
        <v>467</v>
      </c>
      <c r="AF103" s="78">
        <v>4001</v>
      </c>
      <c r="AG103" s="78">
        <v>11004</v>
      </c>
      <c r="AH103" s="78">
        <v>4858</v>
      </c>
      <c r="AI103" s="78"/>
      <c r="AJ103" s="78" t="s">
        <v>2564</v>
      </c>
      <c r="AK103" s="78" t="s">
        <v>2893</v>
      </c>
      <c r="AL103" s="83" t="s">
        <v>3097</v>
      </c>
      <c r="AM103" s="78"/>
      <c r="AN103" s="80">
        <v>41059.60040509259</v>
      </c>
      <c r="AO103" s="83" t="s">
        <v>3328</v>
      </c>
      <c r="AP103" s="78" t="b">
        <v>0</v>
      </c>
      <c r="AQ103" s="78" t="b">
        <v>0</v>
      </c>
      <c r="AR103" s="78" t="b">
        <v>0</v>
      </c>
      <c r="AS103" s="78"/>
      <c r="AT103" s="78">
        <v>23</v>
      </c>
      <c r="AU103" s="83" t="s">
        <v>3561</v>
      </c>
      <c r="AV103" s="78" t="b">
        <v>0</v>
      </c>
      <c r="AW103" s="78" t="s">
        <v>3755</v>
      </c>
      <c r="AX103" s="83" t="s">
        <v>3856</v>
      </c>
      <c r="AY103" s="78" t="s">
        <v>66</v>
      </c>
      <c r="AZ103" s="78" t="str">
        <f>REPLACE(INDEX(GroupVertices[Group],MATCH(Vertices[[#This Row],[Vertex]],GroupVertices[Vertex],0)),1,1,"")</f>
        <v>3</v>
      </c>
      <c r="BA103" s="48" t="s">
        <v>866</v>
      </c>
      <c r="BB103" s="48" t="s">
        <v>866</v>
      </c>
      <c r="BC103" s="48" t="s">
        <v>920</v>
      </c>
      <c r="BD103" s="48" t="s">
        <v>920</v>
      </c>
      <c r="BE103" s="48"/>
      <c r="BF103" s="48"/>
      <c r="BG103" s="116" t="s">
        <v>5197</v>
      </c>
      <c r="BH103" s="116" t="s">
        <v>5197</v>
      </c>
      <c r="BI103" s="116" t="s">
        <v>5406</v>
      </c>
      <c r="BJ103" s="116" t="s">
        <v>5406</v>
      </c>
      <c r="BK103" s="116">
        <v>4</v>
      </c>
      <c r="BL103" s="120">
        <v>15.384615384615385</v>
      </c>
      <c r="BM103" s="116">
        <v>0</v>
      </c>
      <c r="BN103" s="120">
        <v>0</v>
      </c>
      <c r="BO103" s="116">
        <v>0</v>
      </c>
      <c r="BP103" s="120">
        <v>0</v>
      </c>
      <c r="BQ103" s="116">
        <v>22</v>
      </c>
      <c r="BR103" s="120">
        <v>84.61538461538461</v>
      </c>
      <c r="BS103" s="116">
        <v>26</v>
      </c>
      <c r="BT103" s="2"/>
      <c r="BU103" s="3"/>
      <c r="BV103" s="3"/>
      <c r="BW103" s="3"/>
      <c r="BX103" s="3"/>
    </row>
    <row r="104" spans="1:76" ht="15">
      <c r="A104" s="64" t="s">
        <v>264</v>
      </c>
      <c r="B104" s="65"/>
      <c r="C104" s="65" t="s">
        <v>64</v>
      </c>
      <c r="D104" s="66">
        <v>162.52648966241142</v>
      </c>
      <c r="E104" s="68"/>
      <c r="F104" s="100" t="s">
        <v>1078</v>
      </c>
      <c r="G104" s="65"/>
      <c r="H104" s="69" t="s">
        <v>264</v>
      </c>
      <c r="I104" s="70"/>
      <c r="J104" s="70"/>
      <c r="K104" s="69" t="s">
        <v>4236</v>
      </c>
      <c r="L104" s="73">
        <v>1</v>
      </c>
      <c r="M104" s="74">
        <v>2029.25341796875</v>
      </c>
      <c r="N104" s="74">
        <v>6094.0966796875</v>
      </c>
      <c r="O104" s="75"/>
      <c r="P104" s="76"/>
      <c r="Q104" s="76"/>
      <c r="R104" s="86"/>
      <c r="S104" s="48">
        <v>1</v>
      </c>
      <c r="T104" s="48">
        <v>1</v>
      </c>
      <c r="U104" s="49">
        <v>0</v>
      </c>
      <c r="V104" s="49">
        <v>0</v>
      </c>
      <c r="W104" s="49">
        <v>0</v>
      </c>
      <c r="X104" s="49">
        <v>0.999999</v>
      </c>
      <c r="Y104" s="49">
        <v>0</v>
      </c>
      <c r="Z104" s="49" t="s">
        <v>4655</v>
      </c>
      <c r="AA104" s="71">
        <v>104</v>
      </c>
      <c r="AB104" s="71"/>
      <c r="AC104" s="72"/>
      <c r="AD104" s="78" t="s">
        <v>2200</v>
      </c>
      <c r="AE104" s="78">
        <v>278</v>
      </c>
      <c r="AF104" s="78">
        <v>577</v>
      </c>
      <c r="AG104" s="78">
        <v>20943</v>
      </c>
      <c r="AH104" s="78">
        <v>3783</v>
      </c>
      <c r="AI104" s="78"/>
      <c r="AJ104" s="78" t="s">
        <v>2565</v>
      </c>
      <c r="AK104" s="78" t="s">
        <v>2894</v>
      </c>
      <c r="AL104" s="83" t="s">
        <v>3098</v>
      </c>
      <c r="AM104" s="78"/>
      <c r="AN104" s="80">
        <v>40658.76305555556</v>
      </c>
      <c r="AO104" s="83" t="s">
        <v>3329</v>
      </c>
      <c r="AP104" s="78" t="b">
        <v>0</v>
      </c>
      <c r="AQ104" s="78" t="b">
        <v>0</v>
      </c>
      <c r="AR104" s="78" t="b">
        <v>1</v>
      </c>
      <c r="AS104" s="78"/>
      <c r="AT104" s="78">
        <v>7</v>
      </c>
      <c r="AU104" s="83" t="s">
        <v>3566</v>
      </c>
      <c r="AV104" s="78" t="b">
        <v>0</v>
      </c>
      <c r="AW104" s="78" t="s">
        <v>3755</v>
      </c>
      <c r="AX104" s="83" t="s">
        <v>3857</v>
      </c>
      <c r="AY104" s="78" t="s">
        <v>66</v>
      </c>
      <c r="AZ104" s="78" t="str">
        <f>REPLACE(INDEX(GroupVertices[Group],MATCH(Vertices[[#This Row],[Vertex]],GroupVertices[Vertex],0)),1,1,"")</f>
        <v>1</v>
      </c>
      <c r="BA104" s="48"/>
      <c r="BB104" s="48"/>
      <c r="BC104" s="48"/>
      <c r="BD104" s="48"/>
      <c r="BE104" s="48"/>
      <c r="BF104" s="48"/>
      <c r="BG104" s="116" t="s">
        <v>5198</v>
      </c>
      <c r="BH104" s="116" t="s">
        <v>5198</v>
      </c>
      <c r="BI104" s="116" t="s">
        <v>5407</v>
      </c>
      <c r="BJ104" s="116" t="s">
        <v>5407</v>
      </c>
      <c r="BK104" s="116">
        <v>0</v>
      </c>
      <c r="BL104" s="120">
        <v>0</v>
      </c>
      <c r="BM104" s="116">
        <v>0</v>
      </c>
      <c r="BN104" s="120">
        <v>0</v>
      </c>
      <c r="BO104" s="116">
        <v>0</v>
      </c>
      <c r="BP104" s="120">
        <v>0</v>
      </c>
      <c r="BQ104" s="116">
        <v>6</v>
      </c>
      <c r="BR104" s="120">
        <v>100</v>
      </c>
      <c r="BS104" s="116">
        <v>6</v>
      </c>
      <c r="BT104" s="2"/>
      <c r="BU104" s="3"/>
      <c r="BV104" s="3"/>
      <c r="BW104" s="3"/>
      <c r="BX104" s="3"/>
    </row>
    <row r="105" spans="1:76" ht="15">
      <c r="A105" s="64" t="s">
        <v>265</v>
      </c>
      <c r="B105" s="65"/>
      <c r="C105" s="65" t="s">
        <v>64</v>
      </c>
      <c r="D105" s="66">
        <v>162.02554889176346</v>
      </c>
      <c r="E105" s="68"/>
      <c r="F105" s="100" t="s">
        <v>1079</v>
      </c>
      <c r="G105" s="65"/>
      <c r="H105" s="69" t="s">
        <v>265</v>
      </c>
      <c r="I105" s="70"/>
      <c r="J105" s="70"/>
      <c r="K105" s="69" t="s">
        <v>4237</v>
      </c>
      <c r="L105" s="73">
        <v>1</v>
      </c>
      <c r="M105" s="74">
        <v>3081.55615234375</v>
      </c>
      <c r="N105" s="74">
        <v>7149.46484375</v>
      </c>
      <c r="O105" s="75"/>
      <c r="P105" s="76"/>
      <c r="Q105" s="76"/>
      <c r="R105" s="86"/>
      <c r="S105" s="48">
        <v>0</v>
      </c>
      <c r="T105" s="48">
        <v>2</v>
      </c>
      <c r="U105" s="49">
        <v>0</v>
      </c>
      <c r="V105" s="49">
        <v>0.035714</v>
      </c>
      <c r="W105" s="49">
        <v>0.044647</v>
      </c>
      <c r="X105" s="49">
        <v>0.589219</v>
      </c>
      <c r="Y105" s="49">
        <v>1</v>
      </c>
      <c r="Z105" s="49">
        <v>0</v>
      </c>
      <c r="AA105" s="71">
        <v>105</v>
      </c>
      <c r="AB105" s="71"/>
      <c r="AC105" s="72"/>
      <c r="AD105" s="78" t="s">
        <v>2201</v>
      </c>
      <c r="AE105" s="78">
        <v>237</v>
      </c>
      <c r="AF105" s="78">
        <v>28</v>
      </c>
      <c r="AG105" s="78">
        <v>39</v>
      </c>
      <c r="AH105" s="78">
        <v>43</v>
      </c>
      <c r="AI105" s="78"/>
      <c r="AJ105" s="78" t="s">
        <v>2566</v>
      </c>
      <c r="AK105" s="78" t="s">
        <v>2895</v>
      </c>
      <c r="AL105" s="83" t="s">
        <v>3099</v>
      </c>
      <c r="AM105" s="78"/>
      <c r="AN105" s="80">
        <v>43389.29292824074</v>
      </c>
      <c r="AO105" s="83" t="s">
        <v>3330</v>
      </c>
      <c r="AP105" s="78" t="b">
        <v>1</v>
      </c>
      <c r="AQ105" s="78" t="b">
        <v>0</v>
      </c>
      <c r="AR105" s="78" t="b">
        <v>0</v>
      </c>
      <c r="AS105" s="78"/>
      <c r="AT105" s="78">
        <v>0</v>
      </c>
      <c r="AU105" s="78"/>
      <c r="AV105" s="78" t="b">
        <v>0</v>
      </c>
      <c r="AW105" s="78" t="s">
        <v>3755</v>
      </c>
      <c r="AX105" s="83" t="s">
        <v>3858</v>
      </c>
      <c r="AY105" s="78" t="s">
        <v>66</v>
      </c>
      <c r="AZ105" s="78" t="str">
        <f>REPLACE(INDEX(GroupVertices[Group],MATCH(Vertices[[#This Row],[Vertex]],GroupVertices[Vertex],0)),1,1,"")</f>
        <v>3</v>
      </c>
      <c r="BA105" s="48" t="s">
        <v>866</v>
      </c>
      <c r="BB105" s="48" t="s">
        <v>866</v>
      </c>
      <c r="BC105" s="48" t="s">
        <v>920</v>
      </c>
      <c r="BD105" s="48" t="s">
        <v>920</v>
      </c>
      <c r="BE105" s="48"/>
      <c r="BF105" s="48"/>
      <c r="BG105" s="116" t="s">
        <v>5195</v>
      </c>
      <c r="BH105" s="116" t="s">
        <v>5195</v>
      </c>
      <c r="BI105" s="116" t="s">
        <v>5404</v>
      </c>
      <c r="BJ105" s="116" t="s">
        <v>5404</v>
      </c>
      <c r="BK105" s="116">
        <v>2</v>
      </c>
      <c r="BL105" s="120">
        <v>13.333333333333334</v>
      </c>
      <c r="BM105" s="116">
        <v>0</v>
      </c>
      <c r="BN105" s="120">
        <v>0</v>
      </c>
      <c r="BO105" s="116">
        <v>0</v>
      </c>
      <c r="BP105" s="120">
        <v>0</v>
      </c>
      <c r="BQ105" s="116">
        <v>13</v>
      </c>
      <c r="BR105" s="120">
        <v>86.66666666666667</v>
      </c>
      <c r="BS105" s="116">
        <v>15</v>
      </c>
      <c r="BT105" s="2"/>
      <c r="BU105" s="3"/>
      <c r="BV105" s="3"/>
      <c r="BW105" s="3"/>
      <c r="BX105" s="3"/>
    </row>
    <row r="106" spans="1:76" ht="15">
      <c r="A106" s="64" t="s">
        <v>266</v>
      </c>
      <c r="B106" s="65"/>
      <c r="C106" s="65" t="s">
        <v>64</v>
      </c>
      <c r="D106" s="66">
        <v>162.55933823753588</v>
      </c>
      <c r="E106" s="68"/>
      <c r="F106" s="100" t="s">
        <v>1080</v>
      </c>
      <c r="G106" s="65"/>
      <c r="H106" s="69" t="s">
        <v>266</v>
      </c>
      <c r="I106" s="70"/>
      <c r="J106" s="70"/>
      <c r="K106" s="69" t="s">
        <v>4238</v>
      </c>
      <c r="L106" s="73">
        <v>1</v>
      </c>
      <c r="M106" s="74">
        <v>1695.73681640625</v>
      </c>
      <c r="N106" s="74">
        <v>6094.0966796875</v>
      </c>
      <c r="O106" s="75"/>
      <c r="P106" s="76"/>
      <c r="Q106" s="76"/>
      <c r="R106" s="86"/>
      <c r="S106" s="48">
        <v>1</v>
      </c>
      <c r="T106" s="48">
        <v>1</v>
      </c>
      <c r="U106" s="49">
        <v>0</v>
      </c>
      <c r="V106" s="49">
        <v>0</v>
      </c>
      <c r="W106" s="49">
        <v>0</v>
      </c>
      <c r="X106" s="49">
        <v>0.999999</v>
      </c>
      <c r="Y106" s="49">
        <v>0</v>
      </c>
      <c r="Z106" s="49" t="s">
        <v>4655</v>
      </c>
      <c r="AA106" s="71">
        <v>106</v>
      </c>
      <c r="AB106" s="71"/>
      <c r="AC106" s="72"/>
      <c r="AD106" s="78" t="s">
        <v>2202</v>
      </c>
      <c r="AE106" s="78">
        <v>2922</v>
      </c>
      <c r="AF106" s="78">
        <v>613</v>
      </c>
      <c r="AG106" s="78">
        <v>256749</v>
      </c>
      <c r="AH106" s="78">
        <v>85872</v>
      </c>
      <c r="AI106" s="78"/>
      <c r="AJ106" s="78" t="s">
        <v>2567</v>
      </c>
      <c r="AK106" s="78" t="s">
        <v>2896</v>
      </c>
      <c r="AL106" s="78"/>
      <c r="AM106" s="78"/>
      <c r="AN106" s="80">
        <v>41169.62994212963</v>
      </c>
      <c r="AO106" s="83" t="s">
        <v>3331</v>
      </c>
      <c r="AP106" s="78" t="b">
        <v>1</v>
      </c>
      <c r="AQ106" s="78" t="b">
        <v>0</v>
      </c>
      <c r="AR106" s="78" t="b">
        <v>0</v>
      </c>
      <c r="AS106" s="78"/>
      <c r="AT106" s="78">
        <v>8</v>
      </c>
      <c r="AU106" s="83" t="s">
        <v>3561</v>
      </c>
      <c r="AV106" s="78" t="b">
        <v>0</v>
      </c>
      <c r="AW106" s="78" t="s">
        <v>3755</v>
      </c>
      <c r="AX106" s="83" t="s">
        <v>3859</v>
      </c>
      <c r="AY106" s="78" t="s">
        <v>66</v>
      </c>
      <c r="AZ106" s="78" t="str">
        <f>REPLACE(INDEX(GroupVertices[Group],MATCH(Vertices[[#This Row],[Vertex]],GroupVertices[Vertex],0)),1,1,"")</f>
        <v>1</v>
      </c>
      <c r="BA106" s="48" t="s">
        <v>867</v>
      </c>
      <c r="BB106" s="48" t="s">
        <v>867</v>
      </c>
      <c r="BC106" s="48" t="s">
        <v>925</v>
      </c>
      <c r="BD106" s="48" t="s">
        <v>925</v>
      </c>
      <c r="BE106" s="48"/>
      <c r="BF106" s="48"/>
      <c r="BG106" s="116" t="s">
        <v>5199</v>
      </c>
      <c r="BH106" s="116" t="s">
        <v>5199</v>
      </c>
      <c r="BI106" s="116" t="s">
        <v>5408</v>
      </c>
      <c r="BJ106" s="116" t="s">
        <v>5408</v>
      </c>
      <c r="BK106" s="116">
        <v>0</v>
      </c>
      <c r="BL106" s="120">
        <v>0</v>
      </c>
      <c r="BM106" s="116">
        <v>0</v>
      </c>
      <c r="BN106" s="120">
        <v>0</v>
      </c>
      <c r="BO106" s="116">
        <v>0</v>
      </c>
      <c r="BP106" s="120">
        <v>0</v>
      </c>
      <c r="BQ106" s="116">
        <v>9</v>
      </c>
      <c r="BR106" s="120">
        <v>100</v>
      </c>
      <c r="BS106" s="116">
        <v>9</v>
      </c>
      <c r="BT106" s="2"/>
      <c r="BU106" s="3"/>
      <c r="BV106" s="3"/>
      <c r="BW106" s="3"/>
      <c r="BX106" s="3"/>
    </row>
    <row r="107" spans="1:76" ht="15">
      <c r="A107" s="64" t="s">
        <v>267</v>
      </c>
      <c r="B107" s="65"/>
      <c r="C107" s="65" t="s">
        <v>64</v>
      </c>
      <c r="D107" s="66">
        <v>162.40148258485448</v>
      </c>
      <c r="E107" s="68"/>
      <c r="F107" s="100" t="s">
        <v>1081</v>
      </c>
      <c r="G107" s="65"/>
      <c r="H107" s="69" t="s">
        <v>267</v>
      </c>
      <c r="I107" s="70"/>
      <c r="J107" s="70"/>
      <c r="K107" s="69" t="s">
        <v>4239</v>
      </c>
      <c r="L107" s="73">
        <v>1</v>
      </c>
      <c r="M107" s="74">
        <v>2390.924072265625</v>
      </c>
      <c r="N107" s="74">
        <v>8471.6513671875</v>
      </c>
      <c r="O107" s="75"/>
      <c r="P107" s="76"/>
      <c r="Q107" s="76"/>
      <c r="R107" s="86"/>
      <c r="S107" s="48">
        <v>0</v>
      </c>
      <c r="T107" s="48">
        <v>2</v>
      </c>
      <c r="U107" s="49">
        <v>0</v>
      </c>
      <c r="V107" s="49">
        <v>0.035714</v>
      </c>
      <c r="W107" s="49">
        <v>0.044647</v>
      </c>
      <c r="X107" s="49">
        <v>0.589219</v>
      </c>
      <c r="Y107" s="49">
        <v>1</v>
      </c>
      <c r="Z107" s="49">
        <v>0</v>
      </c>
      <c r="AA107" s="71">
        <v>107</v>
      </c>
      <c r="AB107" s="71"/>
      <c r="AC107" s="72"/>
      <c r="AD107" s="78" t="s">
        <v>2203</v>
      </c>
      <c r="AE107" s="78">
        <v>1091</v>
      </c>
      <c r="AF107" s="78">
        <v>440</v>
      </c>
      <c r="AG107" s="78">
        <v>15166</v>
      </c>
      <c r="AH107" s="78">
        <v>22414</v>
      </c>
      <c r="AI107" s="78"/>
      <c r="AJ107" s="78" t="s">
        <v>2568</v>
      </c>
      <c r="AK107" s="78" t="s">
        <v>2897</v>
      </c>
      <c r="AL107" s="78"/>
      <c r="AM107" s="78"/>
      <c r="AN107" s="80">
        <v>41037.54445601852</v>
      </c>
      <c r="AO107" s="83" t="s">
        <v>3332</v>
      </c>
      <c r="AP107" s="78" t="b">
        <v>1</v>
      </c>
      <c r="AQ107" s="78" t="b">
        <v>0</v>
      </c>
      <c r="AR107" s="78" t="b">
        <v>0</v>
      </c>
      <c r="AS107" s="78"/>
      <c r="AT107" s="78">
        <v>9</v>
      </c>
      <c r="AU107" s="83" t="s">
        <v>3561</v>
      </c>
      <c r="AV107" s="78" t="b">
        <v>0</v>
      </c>
      <c r="AW107" s="78" t="s">
        <v>3755</v>
      </c>
      <c r="AX107" s="83" t="s">
        <v>3860</v>
      </c>
      <c r="AY107" s="78" t="s">
        <v>66</v>
      </c>
      <c r="AZ107" s="78" t="str">
        <f>REPLACE(INDEX(GroupVertices[Group],MATCH(Vertices[[#This Row],[Vertex]],GroupVertices[Vertex],0)),1,1,"")</f>
        <v>3</v>
      </c>
      <c r="BA107" s="48" t="s">
        <v>866</v>
      </c>
      <c r="BB107" s="48" t="s">
        <v>866</v>
      </c>
      <c r="BC107" s="48" t="s">
        <v>920</v>
      </c>
      <c r="BD107" s="48" t="s">
        <v>920</v>
      </c>
      <c r="BE107" s="48"/>
      <c r="BF107" s="48"/>
      <c r="BG107" s="116" t="s">
        <v>5195</v>
      </c>
      <c r="BH107" s="116" t="s">
        <v>5195</v>
      </c>
      <c r="BI107" s="116" t="s">
        <v>5404</v>
      </c>
      <c r="BJ107" s="116" t="s">
        <v>5404</v>
      </c>
      <c r="BK107" s="116">
        <v>2</v>
      </c>
      <c r="BL107" s="120">
        <v>13.333333333333334</v>
      </c>
      <c r="BM107" s="116">
        <v>0</v>
      </c>
      <c r="BN107" s="120">
        <v>0</v>
      </c>
      <c r="BO107" s="116">
        <v>0</v>
      </c>
      <c r="BP107" s="120">
        <v>0</v>
      </c>
      <c r="BQ107" s="116">
        <v>13</v>
      </c>
      <c r="BR107" s="120">
        <v>86.66666666666667</v>
      </c>
      <c r="BS107" s="116">
        <v>15</v>
      </c>
      <c r="BT107" s="2"/>
      <c r="BU107" s="3"/>
      <c r="BV107" s="3"/>
      <c r="BW107" s="3"/>
      <c r="BX107" s="3"/>
    </row>
    <row r="108" spans="1:76" ht="15">
      <c r="A108" s="64" t="s">
        <v>268</v>
      </c>
      <c r="B108" s="65"/>
      <c r="C108" s="65" t="s">
        <v>64</v>
      </c>
      <c r="D108" s="66">
        <v>162.04197317932568</v>
      </c>
      <c r="E108" s="68"/>
      <c r="F108" s="100" t="s">
        <v>1082</v>
      </c>
      <c r="G108" s="65"/>
      <c r="H108" s="69" t="s">
        <v>268</v>
      </c>
      <c r="I108" s="70"/>
      <c r="J108" s="70"/>
      <c r="K108" s="69" t="s">
        <v>4240</v>
      </c>
      <c r="L108" s="73">
        <v>1</v>
      </c>
      <c r="M108" s="74">
        <v>9082.912109375</v>
      </c>
      <c r="N108" s="74">
        <v>6599.33984375</v>
      </c>
      <c r="O108" s="75"/>
      <c r="P108" s="76"/>
      <c r="Q108" s="76"/>
      <c r="R108" s="86"/>
      <c r="S108" s="48">
        <v>0</v>
      </c>
      <c r="T108" s="48">
        <v>1</v>
      </c>
      <c r="U108" s="49">
        <v>0</v>
      </c>
      <c r="V108" s="49">
        <v>1</v>
      </c>
      <c r="W108" s="49">
        <v>0</v>
      </c>
      <c r="X108" s="49">
        <v>0.999999</v>
      </c>
      <c r="Y108" s="49">
        <v>0</v>
      </c>
      <c r="Z108" s="49">
        <v>0</v>
      </c>
      <c r="AA108" s="71">
        <v>108</v>
      </c>
      <c r="AB108" s="71"/>
      <c r="AC108" s="72"/>
      <c r="AD108" s="78" t="s">
        <v>2204</v>
      </c>
      <c r="AE108" s="78">
        <v>481</v>
      </c>
      <c r="AF108" s="78">
        <v>46</v>
      </c>
      <c r="AG108" s="78">
        <v>1978</v>
      </c>
      <c r="AH108" s="78">
        <v>394</v>
      </c>
      <c r="AI108" s="78"/>
      <c r="AJ108" s="78" t="s">
        <v>2569</v>
      </c>
      <c r="AK108" s="78" t="s">
        <v>2898</v>
      </c>
      <c r="AL108" s="78"/>
      <c r="AM108" s="78"/>
      <c r="AN108" s="80">
        <v>40074.709444444445</v>
      </c>
      <c r="AO108" s="83" t="s">
        <v>3333</v>
      </c>
      <c r="AP108" s="78" t="b">
        <v>0</v>
      </c>
      <c r="AQ108" s="78" t="b">
        <v>0</v>
      </c>
      <c r="AR108" s="78" t="b">
        <v>1</v>
      </c>
      <c r="AS108" s="78"/>
      <c r="AT108" s="78">
        <v>0</v>
      </c>
      <c r="AU108" s="83" t="s">
        <v>3561</v>
      </c>
      <c r="AV108" s="78" t="b">
        <v>0</v>
      </c>
      <c r="AW108" s="78" t="s">
        <v>3755</v>
      </c>
      <c r="AX108" s="83" t="s">
        <v>3861</v>
      </c>
      <c r="AY108" s="78" t="s">
        <v>66</v>
      </c>
      <c r="AZ108" s="78" t="str">
        <f>REPLACE(INDEX(GroupVertices[Group],MATCH(Vertices[[#This Row],[Vertex]],GroupVertices[Vertex],0)),1,1,"")</f>
        <v>74</v>
      </c>
      <c r="BA108" s="48"/>
      <c r="BB108" s="48"/>
      <c r="BC108" s="48"/>
      <c r="BD108" s="48"/>
      <c r="BE108" s="48" t="s">
        <v>950</v>
      </c>
      <c r="BF108" s="48" t="s">
        <v>950</v>
      </c>
      <c r="BG108" s="116" t="s">
        <v>5200</v>
      </c>
      <c r="BH108" s="116" t="s">
        <v>5200</v>
      </c>
      <c r="BI108" s="116" t="s">
        <v>5409</v>
      </c>
      <c r="BJ108" s="116" t="s">
        <v>5409</v>
      </c>
      <c r="BK108" s="116">
        <v>0</v>
      </c>
      <c r="BL108" s="120">
        <v>0</v>
      </c>
      <c r="BM108" s="116">
        <v>0</v>
      </c>
      <c r="BN108" s="120">
        <v>0</v>
      </c>
      <c r="BO108" s="116">
        <v>0</v>
      </c>
      <c r="BP108" s="120">
        <v>0</v>
      </c>
      <c r="BQ108" s="116">
        <v>12</v>
      </c>
      <c r="BR108" s="120">
        <v>100</v>
      </c>
      <c r="BS108" s="116">
        <v>12</v>
      </c>
      <c r="BT108" s="2"/>
      <c r="BU108" s="3"/>
      <c r="BV108" s="3"/>
      <c r="BW108" s="3"/>
      <c r="BX108" s="3"/>
    </row>
    <row r="109" spans="1:76" ht="15">
      <c r="A109" s="64" t="s">
        <v>482</v>
      </c>
      <c r="B109" s="65"/>
      <c r="C109" s="65" t="s">
        <v>64</v>
      </c>
      <c r="D109" s="66">
        <v>290.68429305005685</v>
      </c>
      <c r="E109" s="68"/>
      <c r="F109" s="100" t="s">
        <v>3631</v>
      </c>
      <c r="G109" s="65"/>
      <c r="H109" s="69" t="s">
        <v>482</v>
      </c>
      <c r="I109" s="70"/>
      <c r="J109" s="70"/>
      <c r="K109" s="69" t="s">
        <v>4241</v>
      </c>
      <c r="L109" s="73">
        <v>1</v>
      </c>
      <c r="M109" s="74">
        <v>9082.912109375</v>
      </c>
      <c r="N109" s="74">
        <v>6881.66455078125</v>
      </c>
      <c r="O109" s="75"/>
      <c r="P109" s="76"/>
      <c r="Q109" s="76"/>
      <c r="R109" s="86"/>
      <c r="S109" s="48">
        <v>1</v>
      </c>
      <c r="T109" s="48">
        <v>0</v>
      </c>
      <c r="U109" s="49">
        <v>0</v>
      </c>
      <c r="V109" s="49">
        <v>1</v>
      </c>
      <c r="W109" s="49">
        <v>0</v>
      </c>
      <c r="X109" s="49">
        <v>0.999999</v>
      </c>
      <c r="Y109" s="49">
        <v>0</v>
      </c>
      <c r="Z109" s="49">
        <v>0</v>
      </c>
      <c r="AA109" s="71">
        <v>109</v>
      </c>
      <c r="AB109" s="71"/>
      <c r="AC109" s="72"/>
      <c r="AD109" s="78" t="s">
        <v>2205</v>
      </c>
      <c r="AE109" s="78">
        <v>431</v>
      </c>
      <c r="AF109" s="78">
        <v>141030</v>
      </c>
      <c r="AG109" s="78">
        <v>52562</v>
      </c>
      <c r="AH109" s="78">
        <v>0</v>
      </c>
      <c r="AI109" s="78"/>
      <c r="AJ109" s="78" t="s">
        <v>2570</v>
      </c>
      <c r="AK109" s="78"/>
      <c r="AL109" s="78"/>
      <c r="AM109" s="78"/>
      <c r="AN109" s="80">
        <v>39870.938414351855</v>
      </c>
      <c r="AO109" s="78"/>
      <c r="AP109" s="78" t="b">
        <v>1</v>
      </c>
      <c r="AQ109" s="78" t="b">
        <v>0</v>
      </c>
      <c r="AR109" s="78" t="b">
        <v>0</v>
      </c>
      <c r="AS109" s="78"/>
      <c r="AT109" s="78">
        <v>1031</v>
      </c>
      <c r="AU109" s="83" t="s">
        <v>3561</v>
      </c>
      <c r="AV109" s="78" t="b">
        <v>0</v>
      </c>
      <c r="AW109" s="78" t="s">
        <v>3755</v>
      </c>
      <c r="AX109" s="83" t="s">
        <v>3862</v>
      </c>
      <c r="AY109" s="78" t="s">
        <v>65</v>
      </c>
      <c r="AZ109" s="78" t="str">
        <f>REPLACE(INDEX(GroupVertices[Group],MATCH(Vertices[[#This Row],[Vertex]],GroupVertices[Vertex],0)),1,1,"")</f>
        <v>74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269</v>
      </c>
      <c r="B110" s="65"/>
      <c r="C110" s="65" t="s">
        <v>64</v>
      </c>
      <c r="D110" s="66">
        <v>162.42338163493744</v>
      </c>
      <c r="E110" s="68"/>
      <c r="F110" s="100" t="s">
        <v>1083</v>
      </c>
      <c r="G110" s="65"/>
      <c r="H110" s="69" t="s">
        <v>269</v>
      </c>
      <c r="I110" s="70"/>
      <c r="J110" s="70"/>
      <c r="K110" s="69" t="s">
        <v>4242</v>
      </c>
      <c r="L110" s="73">
        <v>201.76305220883535</v>
      </c>
      <c r="M110" s="74">
        <v>4111.779296875</v>
      </c>
      <c r="N110" s="74">
        <v>8590.72265625</v>
      </c>
      <c r="O110" s="75"/>
      <c r="P110" s="76"/>
      <c r="Q110" s="76"/>
      <c r="R110" s="86"/>
      <c r="S110" s="48">
        <v>0</v>
      </c>
      <c r="T110" s="48">
        <v>6</v>
      </c>
      <c r="U110" s="49">
        <v>10</v>
      </c>
      <c r="V110" s="49">
        <v>0.1</v>
      </c>
      <c r="W110" s="49">
        <v>0</v>
      </c>
      <c r="X110" s="49">
        <v>1.523049</v>
      </c>
      <c r="Y110" s="49">
        <v>0.13333333333333333</v>
      </c>
      <c r="Z110" s="49">
        <v>0</v>
      </c>
      <c r="AA110" s="71">
        <v>110</v>
      </c>
      <c r="AB110" s="71"/>
      <c r="AC110" s="72"/>
      <c r="AD110" s="78" t="s">
        <v>2206</v>
      </c>
      <c r="AE110" s="78">
        <v>574</v>
      </c>
      <c r="AF110" s="78">
        <v>464</v>
      </c>
      <c r="AG110" s="78">
        <v>21738</v>
      </c>
      <c r="AH110" s="78">
        <v>44709</v>
      </c>
      <c r="AI110" s="78"/>
      <c r="AJ110" s="78" t="s">
        <v>2571</v>
      </c>
      <c r="AK110" s="78" t="s">
        <v>2899</v>
      </c>
      <c r="AL110" s="78"/>
      <c r="AM110" s="78"/>
      <c r="AN110" s="80">
        <v>43383.45024305556</v>
      </c>
      <c r="AO110" s="83" t="s">
        <v>3334</v>
      </c>
      <c r="AP110" s="78" t="b">
        <v>1</v>
      </c>
      <c r="AQ110" s="78" t="b">
        <v>0</v>
      </c>
      <c r="AR110" s="78" t="b">
        <v>1</v>
      </c>
      <c r="AS110" s="78"/>
      <c r="AT110" s="78">
        <v>0</v>
      </c>
      <c r="AU110" s="78"/>
      <c r="AV110" s="78" t="b">
        <v>0</v>
      </c>
      <c r="AW110" s="78" t="s">
        <v>3755</v>
      </c>
      <c r="AX110" s="83" t="s">
        <v>3863</v>
      </c>
      <c r="AY110" s="78" t="s">
        <v>66</v>
      </c>
      <c r="AZ110" s="78" t="str">
        <f>REPLACE(INDEX(GroupVertices[Group],MATCH(Vertices[[#This Row],[Vertex]],GroupVertices[Vertex],0)),1,1,"")</f>
        <v>7</v>
      </c>
      <c r="BA110" s="48"/>
      <c r="BB110" s="48"/>
      <c r="BC110" s="48"/>
      <c r="BD110" s="48"/>
      <c r="BE110" s="48" t="s">
        <v>945</v>
      </c>
      <c r="BF110" s="48" t="s">
        <v>945</v>
      </c>
      <c r="BG110" s="116" t="s">
        <v>5161</v>
      </c>
      <c r="BH110" s="116" t="s">
        <v>5161</v>
      </c>
      <c r="BI110" s="116" t="s">
        <v>5370</v>
      </c>
      <c r="BJ110" s="116" t="s">
        <v>5370</v>
      </c>
      <c r="BK110" s="116">
        <v>2</v>
      </c>
      <c r="BL110" s="120">
        <v>12.5</v>
      </c>
      <c r="BM110" s="116">
        <v>0</v>
      </c>
      <c r="BN110" s="120">
        <v>0</v>
      </c>
      <c r="BO110" s="116">
        <v>0</v>
      </c>
      <c r="BP110" s="120">
        <v>0</v>
      </c>
      <c r="BQ110" s="116">
        <v>14</v>
      </c>
      <c r="BR110" s="120">
        <v>87.5</v>
      </c>
      <c r="BS110" s="116">
        <v>16</v>
      </c>
      <c r="BT110" s="2"/>
      <c r="BU110" s="3"/>
      <c r="BV110" s="3"/>
      <c r="BW110" s="3"/>
      <c r="BX110" s="3"/>
    </row>
    <row r="111" spans="1:76" ht="15">
      <c r="A111" s="64" t="s">
        <v>270</v>
      </c>
      <c r="B111" s="65"/>
      <c r="C111" s="65" t="s">
        <v>64</v>
      </c>
      <c r="D111" s="66">
        <v>162.65058427954827</v>
      </c>
      <c r="E111" s="68"/>
      <c r="F111" s="100" t="s">
        <v>1084</v>
      </c>
      <c r="G111" s="65"/>
      <c r="H111" s="69" t="s">
        <v>270</v>
      </c>
      <c r="I111" s="70"/>
      <c r="J111" s="70"/>
      <c r="K111" s="69" t="s">
        <v>4243</v>
      </c>
      <c r="L111" s="73">
        <v>1</v>
      </c>
      <c r="M111" s="74">
        <v>7994.65234375</v>
      </c>
      <c r="N111" s="74">
        <v>6599.33984375</v>
      </c>
      <c r="O111" s="75"/>
      <c r="P111" s="76"/>
      <c r="Q111" s="76"/>
      <c r="R111" s="86"/>
      <c r="S111" s="48">
        <v>0</v>
      </c>
      <c r="T111" s="48">
        <v>1</v>
      </c>
      <c r="U111" s="49">
        <v>0</v>
      </c>
      <c r="V111" s="49">
        <v>1</v>
      </c>
      <c r="W111" s="49">
        <v>0</v>
      </c>
      <c r="X111" s="49">
        <v>0.999999</v>
      </c>
      <c r="Y111" s="49">
        <v>0</v>
      </c>
      <c r="Z111" s="49">
        <v>0</v>
      </c>
      <c r="AA111" s="71">
        <v>111</v>
      </c>
      <c r="AB111" s="71"/>
      <c r="AC111" s="72"/>
      <c r="AD111" s="78" t="s">
        <v>2207</v>
      </c>
      <c r="AE111" s="78">
        <v>206</v>
      </c>
      <c r="AF111" s="78">
        <v>713</v>
      </c>
      <c r="AG111" s="78">
        <v>2266</v>
      </c>
      <c r="AH111" s="78">
        <v>1026</v>
      </c>
      <c r="AI111" s="78"/>
      <c r="AJ111" s="78" t="s">
        <v>2572</v>
      </c>
      <c r="AK111" s="78" t="s">
        <v>2900</v>
      </c>
      <c r="AL111" s="83" t="s">
        <v>3100</v>
      </c>
      <c r="AM111" s="78"/>
      <c r="AN111" s="80">
        <v>43404.15090277778</v>
      </c>
      <c r="AO111" s="83" t="s">
        <v>3335</v>
      </c>
      <c r="AP111" s="78" t="b">
        <v>0</v>
      </c>
      <c r="AQ111" s="78" t="b">
        <v>0</v>
      </c>
      <c r="AR111" s="78" t="b">
        <v>1</v>
      </c>
      <c r="AS111" s="78"/>
      <c r="AT111" s="78">
        <v>3</v>
      </c>
      <c r="AU111" s="83" t="s">
        <v>3561</v>
      </c>
      <c r="AV111" s="78" t="b">
        <v>0</v>
      </c>
      <c r="AW111" s="78" t="s">
        <v>3755</v>
      </c>
      <c r="AX111" s="83" t="s">
        <v>3864</v>
      </c>
      <c r="AY111" s="78" t="s">
        <v>66</v>
      </c>
      <c r="AZ111" s="78" t="str">
        <f>REPLACE(INDEX(GroupVertices[Group],MATCH(Vertices[[#This Row],[Vertex]],GroupVertices[Vertex],0)),1,1,"")</f>
        <v>73</v>
      </c>
      <c r="BA111" s="48"/>
      <c r="BB111" s="48"/>
      <c r="BC111" s="48"/>
      <c r="BD111" s="48"/>
      <c r="BE111" s="48" t="s">
        <v>951</v>
      </c>
      <c r="BF111" s="48" t="s">
        <v>951</v>
      </c>
      <c r="BG111" s="116" t="s">
        <v>5201</v>
      </c>
      <c r="BH111" s="116" t="s">
        <v>5201</v>
      </c>
      <c r="BI111" s="116" t="s">
        <v>5410</v>
      </c>
      <c r="BJ111" s="116" t="s">
        <v>5410</v>
      </c>
      <c r="BK111" s="116">
        <v>0</v>
      </c>
      <c r="BL111" s="120">
        <v>0</v>
      </c>
      <c r="BM111" s="116">
        <v>0</v>
      </c>
      <c r="BN111" s="120">
        <v>0</v>
      </c>
      <c r="BO111" s="116">
        <v>0</v>
      </c>
      <c r="BP111" s="120">
        <v>0</v>
      </c>
      <c r="BQ111" s="116">
        <v>2</v>
      </c>
      <c r="BR111" s="120">
        <v>100</v>
      </c>
      <c r="BS111" s="116">
        <v>2</v>
      </c>
      <c r="BT111" s="2"/>
      <c r="BU111" s="3"/>
      <c r="BV111" s="3"/>
      <c r="BW111" s="3"/>
      <c r="BX111" s="3"/>
    </row>
    <row r="112" spans="1:76" ht="15">
      <c r="A112" s="64" t="s">
        <v>483</v>
      </c>
      <c r="B112" s="65"/>
      <c r="C112" s="65" t="s">
        <v>64</v>
      </c>
      <c r="D112" s="66">
        <v>162.21077835704858</v>
      </c>
      <c r="E112" s="68"/>
      <c r="F112" s="100" t="s">
        <v>3632</v>
      </c>
      <c r="G112" s="65"/>
      <c r="H112" s="69" t="s">
        <v>483</v>
      </c>
      <c r="I112" s="70"/>
      <c r="J112" s="70"/>
      <c r="K112" s="69" t="s">
        <v>4244</v>
      </c>
      <c r="L112" s="73">
        <v>1</v>
      </c>
      <c r="M112" s="74">
        <v>7994.65234375</v>
      </c>
      <c r="N112" s="74">
        <v>6881.66455078125</v>
      </c>
      <c r="O112" s="75"/>
      <c r="P112" s="76"/>
      <c r="Q112" s="76"/>
      <c r="R112" s="86"/>
      <c r="S112" s="48">
        <v>1</v>
      </c>
      <c r="T112" s="48">
        <v>0</v>
      </c>
      <c r="U112" s="49">
        <v>0</v>
      </c>
      <c r="V112" s="49">
        <v>1</v>
      </c>
      <c r="W112" s="49">
        <v>0</v>
      </c>
      <c r="X112" s="49">
        <v>0.999999</v>
      </c>
      <c r="Y112" s="49">
        <v>0</v>
      </c>
      <c r="Z112" s="49">
        <v>0</v>
      </c>
      <c r="AA112" s="71">
        <v>112</v>
      </c>
      <c r="AB112" s="71"/>
      <c r="AC112" s="72"/>
      <c r="AD112" s="78" t="s">
        <v>2208</v>
      </c>
      <c r="AE112" s="78">
        <v>706</v>
      </c>
      <c r="AF112" s="78">
        <v>231</v>
      </c>
      <c r="AG112" s="78">
        <v>13200</v>
      </c>
      <c r="AH112" s="78">
        <v>56183</v>
      </c>
      <c r="AI112" s="78"/>
      <c r="AJ112" s="78" t="s">
        <v>2573</v>
      </c>
      <c r="AK112" s="78"/>
      <c r="AL112" s="78"/>
      <c r="AM112" s="78"/>
      <c r="AN112" s="80">
        <v>41594.9955787037</v>
      </c>
      <c r="AO112" s="83" t="s">
        <v>3336</v>
      </c>
      <c r="AP112" s="78" t="b">
        <v>1</v>
      </c>
      <c r="AQ112" s="78" t="b">
        <v>0</v>
      </c>
      <c r="AR112" s="78" t="b">
        <v>0</v>
      </c>
      <c r="AS112" s="78"/>
      <c r="AT112" s="78">
        <v>4</v>
      </c>
      <c r="AU112" s="83" t="s">
        <v>3561</v>
      </c>
      <c r="AV112" s="78" t="b">
        <v>0</v>
      </c>
      <c r="AW112" s="78" t="s">
        <v>3755</v>
      </c>
      <c r="AX112" s="83" t="s">
        <v>3865</v>
      </c>
      <c r="AY112" s="78" t="s">
        <v>65</v>
      </c>
      <c r="AZ112" s="78" t="str">
        <f>REPLACE(INDEX(GroupVertices[Group],MATCH(Vertices[[#This Row],[Vertex]],GroupVertices[Vertex],0)),1,1,"")</f>
        <v>73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271</v>
      </c>
      <c r="B113" s="65"/>
      <c r="C113" s="65" t="s">
        <v>64</v>
      </c>
      <c r="D113" s="66">
        <v>162.15055596932044</v>
      </c>
      <c r="E113" s="68"/>
      <c r="F113" s="100" t="s">
        <v>1085</v>
      </c>
      <c r="G113" s="65"/>
      <c r="H113" s="69" t="s">
        <v>271</v>
      </c>
      <c r="I113" s="70"/>
      <c r="J113" s="70"/>
      <c r="K113" s="69" t="s">
        <v>4245</v>
      </c>
      <c r="L113" s="73">
        <v>1</v>
      </c>
      <c r="M113" s="74">
        <v>6906.3916015625</v>
      </c>
      <c r="N113" s="74">
        <v>6599.33984375</v>
      </c>
      <c r="O113" s="75"/>
      <c r="P113" s="76"/>
      <c r="Q113" s="76"/>
      <c r="R113" s="86"/>
      <c r="S113" s="48">
        <v>0</v>
      </c>
      <c r="T113" s="48">
        <v>1</v>
      </c>
      <c r="U113" s="49">
        <v>0</v>
      </c>
      <c r="V113" s="49">
        <v>1</v>
      </c>
      <c r="W113" s="49">
        <v>0</v>
      </c>
      <c r="X113" s="49">
        <v>0.999999</v>
      </c>
      <c r="Y113" s="49">
        <v>0</v>
      </c>
      <c r="Z113" s="49">
        <v>0</v>
      </c>
      <c r="AA113" s="71">
        <v>113</v>
      </c>
      <c r="AB113" s="71"/>
      <c r="AC113" s="72"/>
      <c r="AD113" s="78" t="s">
        <v>2209</v>
      </c>
      <c r="AE113" s="78">
        <v>33</v>
      </c>
      <c r="AF113" s="78">
        <v>165</v>
      </c>
      <c r="AG113" s="78">
        <v>9888</v>
      </c>
      <c r="AH113" s="78">
        <v>12054</v>
      </c>
      <c r="AI113" s="78"/>
      <c r="AJ113" s="78" t="s">
        <v>2574</v>
      </c>
      <c r="AK113" s="78"/>
      <c r="AL113" s="78"/>
      <c r="AM113" s="78"/>
      <c r="AN113" s="80">
        <v>41647.19846064815</v>
      </c>
      <c r="AO113" s="83" t="s">
        <v>3337</v>
      </c>
      <c r="AP113" s="78" t="b">
        <v>0</v>
      </c>
      <c r="AQ113" s="78" t="b">
        <v>0</v>
      </c>
      <c r="AR113" s="78" t="b">
        <v>1</v>
      </c>
      <c r="AS113" s="78"/>
      <c r="AT113" s="78">
        <v>7</v>
      </c>
      <c r="AU113" s="83" t="s">
        <v>3561</v>
      </c>
      <c r="AV113" s="78" t="b">
        <v>0</v>
      </c>
      <c r="AW113" s="78" t="s">
        <v>3755</v>
      </c>
      <c r="AX113" s="83" t="s">
        <v>3866</v>
      </c>
      <c r="AY113" s="78" t="s">
        <v>66</v>
      </c>
      <c r="AZ113" s="78" t="str">
        <f>REPLACE(INDEX(GroupVertices[Group],MATCH(Vertices[[#This Row],[Vertex]],GroupVertices[Vertex],0)),1,1,"")</f>
        <v>72</v>
      </c>
      <c r="BA113" s="48"/>
      <c r="BB113" s="48"/>
      <c r="BC113" s="48"/>
      <c r="BD113" s="48"/>
      <c r="BE113" s="48"/>
      <c r="BF113" s="48"/>
      <c r="BG113" s="116" t="s">
        <v>5202</v>
      </c>
      <c r="BH113" s="116" t="s">
        <v>5202</v>
      </c>
      <c r="BI113" s="116" t="s">
        <v>5411</v>
      </c>
      <c r="BJ113" s="116" t="s">
        <v>5411</v>
      </c>
      <c r="BK113" s="116">
        <v>0</v>
      </c>
      <c r="BL113" s="120">
        <v>0</v>
      </c>
      <c r="BM113" s="116">
        <v>0</v>
      </c>
      <c r="BN113" s="120">
        <v>0</v>
      </c>
      <c r="BO113" s="116">
        <v>0</v>
      </c>
      <c r="BP113" s="120">
        <v>0</v>
      </c>
      <c r="BQ113" s="116">
        <v>14</v>
      </c>
      <c r="BR113" s="120">
        <v>100</v>
      </c>
      <c r="BS113" s="116">
        <v>14</v>
      </c>
      <c r="BT113" s="2"/>
      <c r="BU113" s="3"/>
      <c r="BV113" s="3"/>
      <c r="BW113" s="3"/>
      <c r="BX113" s="3"/>
    </row>
    <row r="114" spans="1:76" ht="15">
      <c r="A114" s="64" t="s">
        <v>484</v>
      </c>
      <c r="B114" s="65"/>
      <c r="C114" s="65" t="s">
        <v>64</v>
      </c>
      <c r="D114" s="66">
        <v>162.71901881105754</v>
      </c>
      <c r="E114" s="68"/>
      <c r="F114" s="100" t="s">
        <v>3633</v>
      </c>
      <c r="G114" s="65"/>
      <c r="H114" s="69" t="s">
        <v>484</v>
      </c>
      <c r="I114" s="70"/>
      <c r="J114" s="70"/>
      <c r="K114" s="69" t="s">
        <v>4246</v>
      </c>
      <c r="L114" s="73">
        <v>1</v>
      </c>
      <c r="M114" s="74">
        <v>6906.3916015625</v>
      </c>
      <c r="N114" s="74">
        <v>6881.66455078125</v>
      </c>
      <c r="O114" s="75"/>
      <c r="P114" s="76"/>
      <c r="Q114" s="76"/>
      <c r="R114" s="86"/>
      <c r="S114" s="48">
        <v>1</v>
      </c>
      <c r="T114" s="48">
        <v>0</v>
      </c>
      <c r="U114" s="49">
        <v>0</v>
      </c>
      <c r="V114" s="49">
        <v>1</v>
      </c>
      <c r="W114" s="49">
        <v>0</v>
      </c>
      <c r="X114" s="49">
        <v>0.999999</v>
      </c>
      <c r="Y114" s="49">
        <v>0</v>
      </c>
      <c r="Z114" s="49">
        <v>0</v>
      </c>
      <c r="AA114" s="71">
        <v>114</v>
      </c>
      <c r="AB114" s="71"/>
      <c r="AC114" s="72"/>
      <c r="AD114" s="78" t="s">
        <v>2210</v>
      </c>
      <c r="AE114" s="78">
        <v>306</v>
      </c>
      <c r="AF114" s="78">
        <v>788</v>
      </c>
      <c r="AG114" s="78">
        <v>5348</v>
      </c>
      <c r="AH114" s="78">
        <v>16254</v>
      </c>
      <c r="AI114" s="78"/>
      <c r="AJ114" s="78" t="s">
        <v>2575</v>
      </c>
      <c r="AK114" s="78" t="s">
        <v>2901</v>
      </c>
      <c r="AL114" s="83" t="s">
        <v>3101</v>
      </c>
      <c r="AM114" s="78"/>
      <c r="AN114" s="80">
        <v>42307.98287037037</v>
      </c>
      <c r="AO114" s="83" t="s">
        <v>3338</v>
      </c>
      <c r="AP114" s="78" t="b">
        <v>1</v>
      </c>
      <c r="AQ114" s="78" t="b">
        <v>0</v>
      </c>
      <c r="AR114" s="78" t="b">
        <v>1</v>
      </c>
      <c r="AS114" s="78"/>
      <c r="AT114" s="78">
        <v>13</v>
      </c>
      <c r="AU114" s="83" t="s">
        <v>3561</v>
      </c>
      <c r="AV114" s="78" t="b">
        <v>0</v>
      </c>
      <c r="AW114" s="78" t="s">
        <v>3755</v>
      </c>
      <c r="AX114" s="83" t="s">
        <v>3867</v>
      </c>
      <c r="AY114" s="78" t="s">
        <v>65</v>
      </c>
      <c r="AZ114" s="78" t="str">
        <f>REPLACE(INDEX(GroupVertices[Group],MATCH(Vertices[[#This Row],[Vertex]],GroupVertices[Vertex],0)),1,1,"")</f>
        <v>72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272</v>
      </c>
      <c r="B115" s="65"/>
      <c r="C115" s="65" t="s">
        <v>64</v>
      </c>
      <c r="D115" s="66">
        <v>162.69164499845382</v>
      </c>
      <c r="E115" s="68"/>
      <c r="F115" s="100" t="s">
        <v>1086</v>
      </c>
      <c r="G115" s="65"/>
      <c r="H115" s="69" t="s">
        <v>272</v>
      </c>
      <c r="I115" s="70"/>
      <c r="J115" s="70"/>
      <c r="K115" s="69" t="s">
        <v>4247</v>
      </c>
      <c r="L115" s="73">
        <v>1</v>
      </c>
      <c r="M115" s="74">
        <v>7452.14599609375</v>
      </c>
      <c r="N115" s="74">
        <v>6599.33984375</v>
      </c>
      <c r="O115" s="75"/>
      <c r="P115" s="76"/>
      <c r="Q115" s="76"/>
      <c r="R115" s="86"/>
      <c r="S115" s="48">
        <v>0</v>
      </c>
      <c r="T115" s="48">
        <v>1</v>
      </c>
      <c r="U115" s="49">
        <v>0</v>
      </c>
      <c r="V115" s="49">
        <v>1</v>
      </c>
      <c r="W115" s="49">
        <v>0</v>
      </c>
      <c r="X115" s="49">
        <v>0.999999</v>
      </c>
      <c r="Y115" s="49">
        <v>0</v>
      </c>
      <c r="Z115" s="49">
        <v>0</v>
      </c>
      <c r="AA115" s="71">
        <v>115</v>
      </c>
      <c r="AB115" s="71"/>
      <c r="AC115" s="72"/>
      <c r="AD115" s="78" t="s">
        <v>2211</v>
      </c>
      <c r="AE115" s="78">
        <v>334</v>
      </c>
      <c r="AF115" s="78">
        <v>758</v>
      </c>
      <c r="AG115" s="78">
        <v>101535</v>
      </c>
      <c r="AH115" s="78">
        <v>6689</v>
      </c>
      <c r="AI115" s="78"/>
      <c r="AJ115" s="78" t="s">
        <v>2576</v>
      </c>
      <c r="AK115" s="78" t="s">
        <v>2902</v>
      </c>
      <c r="AL115" s="78"/>
      <c r="AM115" s="78"/>
      <c r="AN115" s="80">
        <v>41134.062523148146</v>
      </c>
      <c r="AO115" s="78"/>
      <c r="AP115" s="78" t="b">
        <v>1</v>
      </c>
      <c r="AQ115" s="78" t="b">
        <v>0</v>
      </c>
      <c r="AR115" s="78" t="b">
        <v>0</v>
      </c>
      <c r="AS115" s="78"/>
      <c r="AT115" s="78">
        <v>8</v>
      </c>
      <c r="AU115" s="83" t="s">
        <v>3561</v>
      </c>
      <c r="AV115" s="78" t="b">
        <v>0</v>
      </c>
      <c r="AW115" s="78" t="s">
        <v>3755</v>
      </c>
      <c r="AX115" s="83" t="s">
        <v>3868</v>
      </c>
      <c r="AY115" s="78" t="s">
        <v>66</v>
      </c>
      <c r="AZ115" s="78" t="str">
        <f>REPLACE(INDEX(GroupVertices[Group],MATCH(Vertices[[#This Row],[Vertex]],GroupVertices[Vertex],0)),1,1,"")</f>
        <v>71</v>
      </c>
      <c r="BA115" s="48"/>
      <c r="BB115" s="48"/>
      <c r="BC115" s="48"/>
      <c r="BD115" s="48"/>
      <c r="BE115" s="48"/>
      <c r="BF115" s="48"/>
      <c r="BG115" s="116" t="s">
        <v>5203</v>
      </c>
      <c r="BH115" s="116" t="s">
        <v>5203</v>
      </c>
      <c r="BI115" s="116" t="s">
        <v>5412</v>
      </c>
      <c r="BJ115" s="116" t="s">
        <v>5412</v>
      </c>
      <c r="BK115" s="116">
        <v>0</v>
      </c>
      <c r="BL115" s="120">
        <v>0</v>
      </c>
      <c r="BM115" s="116">
        <v>0</v>
      </c>
      <c r="BN115" s="120">
        <v>0</v>
      </c>
      <c r="BO115" s="116">
        <v>0</v>
      </c>
      <c r="BP115" s="120">
        <v>0</v>
      </c>
      <c r="BQ115" s="116">
        <v>15</v>
      </c>
      <c r="BR115" s="120">
        <v>100</v>
      </c>
      <c r="BS115" s="116">
        <v>15</v>
      </c>
      <c r="BT115" s="2"/>
      <c r="BU115" s="3"/>
      <c r="BV115" s="3"/>
      <c r="BW115" s="3"/>
      <c r="BX115" s="3"/>
    </row>
    <row r="116" spans="1:76" ht="15">
      <c r="A116" s="64" t="s">
        <v>485</v>
      </c>
      <c r="B116" s="65"/>
      <c r="C116" s="65" t="s">
        <v>64</v>
      </c>
      <c r="D116" s="66">
        <v>164.50926615534038</v>
      </c>
      <c r="E116" s="68"/>
      <c r="F116" s="100" t="s">
        <v>3634</v>
      </c>
      <c r="G116" s="65"/>
      <c r="H116" s="69" t="s">
        <v>485</v>
      </c>
      <c r="I116" s="70"/>
      <c r="J116" s="70"/>
      <c r="K116" s="69" t="s">
        <v>4248</v>
      </c>
      <c r="L116" s="73">
        <v>1</v>
      </c>
      <c r="M116" s="74">
        <v>7452.14599609375</v>
      </c>
      <c r="N116" s="74">
        <v>6881.66455078125</v>
      </c>
      <c r="O116" s="75"/>
      <c r="P116" s="76"/>
      <c r="Q116" s="76"/>
      <c r="R116" s="86"/>
      <c r="S116" s="48">
        <v>1</v>
      </c>
      <c r="T116" s="48">
        <v>0</v>
      </c>
      <c r="U116" s="49">
        <v>0</v>
      </c>
      <c r="V116" s="49">
        <v>1</v>
      </c>
      <c r="W116" s="49">
        <v>0</v>
      </c>
      <c r="X116" s="49">
        <v>0.999999</v>
      </c>
      <c r="Y116" s="49">
        <v>0</v>
      </c>
      <c r="Z116" s="49">
        <v>0</v>
      </c>
      <c r="AA116" s="71">
        <v>116</v>
      </c>
      <c r="AB116" s="71"/>
      <c r="AC116" s="72"/>
      <c r="AD116" s="78" t="s">
        <v>2212</v>
      </c>
      <c r="AE116" s="78">
        <v>605</v>
      </c>
      <c r="AF116" s="78">
        <v>2750</v>
      </c>
      <c r="AG116" s="78">
        <v>326596</v>
      </c>
      <c r="AH116" s="78">
        <v>1864</v>
      </c>
      <c r="AI116" s="78"/>
      <c r="AJ116" s="78" t="s">
        <v>2577</v>
      </c>
      <c r="AK116" s="78" t="s">
        <v>2903</v>
      </c>
      <c r="AL116" s="78"/>
      <c r="AM116" s="78"/>
      <c r="AN116" s="80">
        <v>40334.225949074076</v>
      </c>
      <c r="AO116" s="83" t="s">
        <v>3339</v>
      </c>
      <c r="AP116" s="78" t="b">
        <v>0</v>
      </c>
      <c r="AQ116" s="78" t="b">
        <v>0</v>
      </c>
      <c r="AR116" s="78" t="b">
        <v>1</v>
      </c>
      <c r="AS116" s="78"/>
      <c r="AT116" s="78">
        <v>49</v>
      </c>
      <c r="AU116" s="83" t="s">
        <v>3566</v>
      </c>
      <c r="AV116" s="78" t="b">
        <v>0</v>
      </c>
      <c r="AW116" s="78" t="s">
        <v>3755</v>
      </c>
      <c r="AX116" s="83" t="s">
        <v>3869</v>
      </c>
      <c r="AY116" s="78" t="s">
        <v>65</v>
      </c>
      <c r="AZ116" s="78" t="str">
        <f>REPLACE(INDEX(GroupVertices[Group],MATCH(Vertices[[#This Row],[Vertex]],GroupVertices[Vertex],0)),1,1,"")</f>
        <v>71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273</v>
      </c>
      <c r="B117" s="65"/>
      <c r="C117" s="65" t="s">
        <v>64</v>
      </c>
      <c r="D117" s="66">
        <v>162.0684345315093</v>
      </c>
      <c r="E117" s="68"/>
      <c r="F117" s="100" t="s">
        <v>1087</v>
      </c>
      <c r="G117" s="65"/>
      <c r="H117" s="69" t="s">
        <v>273</v>
      </c>
      <c r="I117" s="70"/>
      <c r="J117" s="70"/>
      <c r="K117" s="69" t="s">
        <v>4249</v>
      </c>
      <c r="L117" s="73">
        <v>1</v>
      </c>
      <c r="M117" s="74">
        <v>695.1871337890625</v>
      </c>
      <c r="N117" s="74">
        <v>3510.82568359375</v>
      </c>
      <c r="O117" s="75"/>
      <c r="P117" s="76"/>
      <c r="Q117" s="76"/>
      <c r="R117" s="86"/>
      <c r="S117" s="48">
        <v>1</v>
      </c>
      <c r="T117" s="48">
        <v>1</v>
      </c>
      <c r="U117" s="49">
        <v>0</v>
      </c>
      <c r="V117" s="49">
        <v>0</v>
      </c>
      <c r="W117" s="49">
        <v>0</v>
      </c>
      <c r="X117" s="49">
        <v>0.999999</v>
      </c>
      <c r="Y117" s="49">
        <v>0</v>
      </c>
      <c r="Z117" s="49" t="s">
        <v>4655</v>
      </c>
      <c r="AA117" s="71">
        <v>117</v>
      </c>
      <c r="AB117" s="71"/>
      <c r="AC117" s="72"/>
      <c r="AD117" s="78" t="s">
        <v>2213</v>
      </c>
      <c r="AE117" s="78">
        <v>63</v>
      </c>
      <c r="AF117" s="78">
        <v>75</v>
      </c>
      <c r="AG117" s="78">
        <v>1004</v>
      </c>
      <c r="AH117" s="78">
        <v>507</v>
      </c>
      <c r="AI117" s="78"/>
      <c r="AJ117" s="78" t="s">
        <v>2578</v>
      </c>
      <c r="AK117" s="78" t="s">
        <v>2886</v>
      </c>
      <c r="AL117" s="78"/>
      <c r="AM117" s="78"/>
      <c r="AN117" s="80">
        <v>39878.07747685185</v>
      </c>
      <c r="AO117" s="83" t="s">
        <v>3340</v>
      </c>
      <c r="AP117" s="78" t="b">
        <v>0</v>
      </c>
      <c r="AQ117" s="78" t="b">
        <v>0</v>
      </c>
      <c r="AR117" s="78" t="b">
        <v>0</v>
      </c>
      <c r="AS117" s="78"/>
      <c r="AT117" s="78">
        <v>0</v>
      </c>
      <c r="AU117" s="83" t="s">
        <v>3561</v>
      </c>
      <c r="AV117" s="78" t="b">
        <v>0</v>
      </c>
      <c r="AW117" s="78" t="s">
        <v>3755</v>
      </c>
      <c r="AX117" s="83" t="s">
        <v>3870</v>
      </c>
      <c r="AY117" s="78" t="s">
        <v>66</v>
      </c>
      <c r="AZ117" s="78" t="str">
        <f>REPLACE(INDEX(GroupVertices[Group],MATCH(Vertices[[#This Row],[Vertex]],GroupVertices[Vertex],0)),1,1,"")</f>
        <v>1</v>
      </c>
      <c r="BA117" s="48"/>
      <c r="BB117" s="48"/>
      <c r="BC117" s="48"/>
      <c r="BD117" s="48"/>
      <c r="BE117" s="48"/>
      <c r="BF117" s="48"/>
      <c r="BG117" s="116" t="s">
        <v>5204</v>
      </c>
      <c r="BH117" s="116" t="s">
        <v>5204</v>
      </c>
      <c r="BI117" s="116" t="s">
        <v>5413</v>
      </c>
      <c r="BJ117" s="116" t="s">
        <v>5413</v>
      </c>
      <c r="BK117" s="116">
        <v>1</v>
      </c>
      <c r="BL117" s="120">
        <v>10</v>
      </c>
      <c r="BM117" s="116">
        <v>0</v>
      </c>
      <c r="BN117" s="120">
        <v>0</v>
      </c>
      <c r="BO117" s="116">
        <v>0</v>
      </c>
      <c r="BP117" s="120">
        <v>0</v>
      </c>
      <c r="BQ117" s="116">
        <v>9</v>
      </c>
      <c r="BR117" s="120">
        <v>90</v>
      </c>
      <c r="BS117" s="116">
        <v>10</v>
      </c>
      <c r="BT117" s="2"/>
      <c r="BU117" s="3"/>
      <c r="BV117" s="3"/>
      <c r="BW117" s="3"/>
      <c r="BX117" s="3"/>
    </row>
    <row r="118" spans="1:76" ht="15">
      <c r="A118" s="64" t="s">
        <v>274</v>
      </c>
      <c r="B118" s="65"/>
      <c r="C118" s="65" t="s">
        <v>64</v>
      </c>
      <c r="D118" s="66">
        <v>162</v>
      </c>
      <c r="E118" s="68"/>
      <c r="F118" s="100" t="s">
        <v>1088</v>
      </c>
      <c r="G118" s="65"/>
      <c r="H118" s="69" t="s">
        <v>274</v>
      </c>
      <c r="I118" s="70"/>
      <c r="J118" s="70"/>
      <c r="K118" s="69" t="s">
        <v>4250</v>
      </c>
      <c r="L118" s="73">
        <v>1</v>
      </c>
      <c r="M118" s="74">
        <v>361.6705627441406</v>
      </c>
      <c r="N118" s="74">
        <v>3510.82568359375</v>
      </c>
      <c r="O118" s="75"/>
      <c r="P118" s="76"/>
      <c r="Q118" s="76"/>
      <c r="R118" s="86"/>
      <c r="S118" s="48">
        <v>1</v>
      </c>
      <c r="T118" s="48">
        <v>1</v>
      </c>
      <c r="U118" s="49">
        <v>0</v>
      </c>
      <c r="V118" s="49">
        <v>0</v>
      </c>
      <c r="W118" s="49">
        <v>0</v>
      </c>
      <c r="X118" s="49">
        <v>0.999999</v>
      </c>
      <c r="Y118" s="49">
        <v>0</v>
      </c>
      <c r="Z118" s="49" t="s">
        <v>4655</v>
      </c>
      <c r="AA118" s="71">
        <v>118</v>
      </c>
      <c r="AB118" s="71"/>
      <c r="AC118" s="72"/>
      <c r="AD118" s="78" t="s">
        <v>274</v>
      </c>
      <c r="AE118" s="78">
        <v>20</v>
      </c>
      <c r="AF118" s="78">
        <v>0</v>
      </c>
      <c r="AG118" s="78">
        <v>95</v>
      </c>
      <c r="AH118" s="78">
        <v>0</v>
      </c>
      <c r="AI118" s="78"/>
      <c r="AJ118" s="78" t="s">
        <v>2579</v>
      </c>
      <c r="AK118" s="78"/>
      <c r="AL118" s="78"/>
      <c r="AM118" s="78"/>
      <c r="AN118" s="80">
        <v>43746.06003472222</v>
      </c>
      <c r="AO118" s="78"/>
      <c r="AP118" s="78" t="b">
        <v>1</v>
      </c>
      <c r="AQ118" s="78" t="b">
        <v>0</v>
      </c>
      <c r="AR118" s="78" t="b">
        <v>0</v>
      </c>
      <c r="AS118" s="78"/>
      <c r="AT118" s="78">
        <v>0</v>
      </c>
      <c r="AU118" s="78"/>
      <c r="AV118" s="78" t="b">
        <v>0</v>
      </c>
      <c r="AW118" s="78" t="s">
        <v>3755</v>
      </c>
      <c r="AX118" s="83" t="s">
        <v>3871</v>
      </c>
      <c r="AY118" s="78" t="s">
        <v>66</v>
      </c>
      <c r="AZ118" s="78" t="str">
        <f>REPLACE(INDEX(GroupVertices[Group],MATCH(Vertices[[#This Row],[Vertex]],GroupVertices[Vertex],0)),1,1,"")</f>
        <v>1</v>
      </c>
      <c r="BA118" s="48" t="s">
        <v>868</v>
      </c>
      <c r="BB118" s="48" t="s">
        <v>868</v>
      </c>
      <c r="BC118" s="48" t="s">
        <v>926</v>
      </c>
      <c r="BD118" s="48" t="s">
        <v>926</v>
      </c>
      <c r="BE118" s="48"/>
      <c r="BF118" s="48"/>
      <c r="BG118" s="116" t="s">
        <v>5205</v>
      </c>
      <c r="BH118" s="116" t="s">
        <v>5205</v>
      </c>
      <c r="BI118" s="116" t="s">
        <v>5414</v>
      </c>
      <c r="BJ118" s="116" t="s">
        <v>5414</v>
      </c>
      <c r="BK118" s="116">
        <v>1</v>
      </c>
      <c r="BL118" s="120">
        <v>7.142857142857143</v>
      </c>
      <c r="BM118" s="116">
        <v>0</v>
      </c>
      <c r="BN118" s="120">
        <v>0</v>
      </c>
      <c r="BO118" s="116">
        <v>0</v>
      </c>
      <c r="BP118" s="120">
        <v>0</v>
      </c>
      <c r="BQ118" s="116">
        <v>13</v>
      </c>
      <c r="BR118" s="120">
        <v>92.85714285714286</v>
      </c>
      <c r="BS118" s="116">
        <v>14</v>
      </c>
      <c r="BT118" s="2"/>
      <c r="BU118" s="3"/>
      <c r="BV118" s="3"/>
      <c r="BW118" s="3"/>
      <c r="BX118" s="3"/>
    </row>
    <row r="119" spans="1:76" ht="15">
      <c r="A119" s="64" t="s">
        <v>275</v>
      </c>
      <c r="B119" s="65"/>
      <c r="C119" s="65" t="s">
        <v>64</v>
      </c>
      <c r="D119" s="66">
        <v>162.02828627302384</v>
      </c>
      <c r="E119" s="68"/>
      <c r="F119" s="100" t="s">
        <v>3635</v>
      </c>
      <c r="G119" s="65"/>
      <c r="H119" s="69" t="s">
        <v>275</v>
      </c>
      <c r="I119" s="70"/>
      <c r="J119" s="70"/>
      <c r="K119" s="69" t="s">
        <v>4251</v>
      </c>
      <c r="L119" s="73">
        <v>1</v>
      </c>
      <c r="M119" s="74">
        <v>2029.25341796875</v>
      </c>
      <c r="N119" s="74">
        <v>4156.64306640625</v>
      </c>
      <c r="O119" s="75"/>
      <c r="P119" s="76"/>
      <c r="Q119" s="76"/>
      <c r="R119" s="86"/>
      <c r="S119" s="48">
        <v>1</v>
      </c>
      <c r="T119" s="48">
        <v>1</v>
      </c>
      <c r="U119" s="49">
        <v>0</v>
      </c>
      <c r="V119" s="49">
        <v>0</v>
      </c>
      <c r="W119" s="49">
        <v>0</v>
      </c>
      <c r="X119" s="49">
        <v>0.999999</v>
      </c>
      <c r="Y119" s="49">
        <v>0</v>
      </c>
      <c r="Z119" s="49" t="s">
        <v>4655</v>
      </c>
      <c r="AA119" s="71">
        <v>119</v>
      </c>
      <c r="AB119" s="71"/>
      <c r="AC119" s="72"/>
      <c r="AD119" s="78" t="s">
        <v>2214</v>
      </c>
      <c r="AE119" s="78">
        <v>130</v>
      </c>
      <c r="AF119" s="78">
        <v>31</v>
      </c>
      <c r="AG119" s="78">
        <v>176</v>
      </c>
      <c r="AH119" s="78">
        <v>254</v>
      </c>
      <c r="AI119" s="78"/>
      <c r="AJ119" s="78" t="s">
        <v>2580</v>
      </c>
      <c r="AK119" s="78" t="s">
        <v>2904</v>
      </c>
      <c r="AL119" s="83" t="s">
        <v>3102</v>
      </c>
      <c r="AM119" s="78"/>
      <c r="AN119" s="80">
        <v>43543.59354166667</v>
      </c>
      <c r="AO119" s="83" t="s">
        <v>3341</v>
      </c>
      <c r="AP119" s="78" t="b">
        <v>0</v>
      </c>
      <c r="AQ119" s="78" t="b">
        <v>0</v>
      </c>
      <c r="AR119" s="78" t="b">
        <v>0</v>
      </c>
      <c r="AS119" s="78"/>
      <c r="AT119" s="78">
        <v>0</v>
      </c>
      <c r="AU119" s="83" t="s">
        <v>3561</v>
      </c>
      <c r="AV119" s="78" t="b">
        <v>0</v>
      </c>
      <c r="AW119" s="78" t="s">
        <v>3755</v>
      </c>
      <c r="AX119" s="83" t="s">
        <v>3872</v>
      </c>
      <c r="AY119" s="78" t="s">
        <v>66</v>
      </c>
      <c r="AZ119" s="78" t="str">
        <f>REPLACE(INDEX(GroupVertices[Group],MATCH(Vertices[[#This Row],[Vertex]],GroupVertices[Vertex],0)),1,1,"")</f>
        <v>1</v>
      </c>
      <c r="BA119" s="48"/>
      <c r="BB119" s="48"/>
      <c r="BC119" s="48"/>
      <c r="BD119" s="48"/>
      <c r="BE119" s="48" t="s">
        <v>952</v>
      </c>
      <c r="BF119" s="48" t="s">
        <v>952</v>
      </c>
      <c r="BG119" s="116" t="s">
        <v>5206</v>
      </c>
      <c r="BH119" s="116" t="s">
        <v>5206</v>
      </c>
      <c r="BI119" s="116" t="s">
        <v>5415</v>
      </c>
      <c r="BJ119" s="116" t="s">
        <v>5415</v>
      </c>
      <c r="BK119" s="116">
        <v>5</v>
      </c>
      <c r="BL119" s="120">
        <v>11.11111111111111</v>
      </c>
      <c r="BM119" s="116">
        <v>0</v>
      </c>
      <c r="BN119" s="120">
        <v>0</v>
      </c>
      <c r="BO119" s="116">
        <v>0</v>
      </c>
      <c r="BP119" s="120">
        <v>0</v>
      </c>
      <c r="BQ119" s="116">
        <v>40</v>
      </c>
      <c r="BR119" s="120">
        <v>88.88888888888889</v>
      </c>
      <c r="BS119" s="116">
        <v>45</v>
      </c>
      <c r="BT119" s="2"/>
      <c r="BU119" s="3"/>
      <c r="BV119" s="3"/>
      <c r="BW119" s="3"/>
      <c r="BX119" s="3"/>
    </row>
    <row r="120" spans="1:76" ht="15">
      <c r="A120" s="64" t="s">
        <v>276</v>
      </c>
      <c r="B120" s="65"/>
      <c r="C120" s="65" t="s">
        <v>64</v>
      </c>
      <c r="D120" s="66">
        <v>162.64237213576715</v>
      </c>
      <c r="E120" s="68"/>
      <c r="F120" s="100" t="s">
        <v>1089</v>
      </c>
      <c r="G120" s="65"/>
      <c r="H120" s="69" t="s">
        <v>276</v>
      </c>
      <c r="I120" s="70"/>
      <c r="J120" s="70"/>
      <c r="K120" s="69" t="s">
        <v>4252</v>
      </c>
      <c r="L120" s="73">
        <v>1</v>
      </c>
      <c r="M120" s="74">
        <v>1028.7037353515625</v>
      </c>
      <c r="N120" s="74">
        <v>3510.82568359375</v>
      </c>
      <c r="O120" s="75"/>
      <c r="P120" s="76"/>
      <c r="Q120" s="76"/>
      <c r="R120" s="86"/>
      <c r="S120" s="48">
        <v>1</v>
      </c>
      <c r="T120" s="48">
        <v>1</v>
      </c>
      <c r="U120" s="49">
        <v>0</v>
      </c>
      <c r="V120" s="49">
        <v>0</v>
      </c>
      <c r="W120" s="49">
        <v>0</v>
      </c>
      <c r="X120" s="49">
        <v>0.999999</v>
      </c>
      <c r="Y120" s="49">
        <v>0</v>
      </c>
      <c r="Z120" s="49" t="s">
        <v>4655</v>
      </c>
      <c r="AA120" s="71">
        <v>120</v>
      </c>
      <c r="AB120" s="71"/>
      <c r="AC120" s="72"/>
      <c r="AD120" s="78" t="s">
        <v>2215</v>
      </c>
      <c r="AE120" s="78">
        <v>1930</v>
      </c>
      <c r="AF120" s="78">
        <v>704</v>
      </c>
      <c r="AG120" s="78">
        <v>3955</v>
      </c>
      <c r="AH120" s="78">
        <v>149</v>
      </c>
      <c r="AI120" s="78"/>
      <c r="AJ120" s="78" t="s">
        <v>2581</v>
      </c>
      <c r="AK120" s="78" t="s">
        <v>2905</v>
      </c>
      <c r="AL120" s="83" t="s">
        <v>3103</v>
      </c>
      <c r="AM120" s="78"/>
      <c r="AN120" s="80">
        <v>41999.403657407405</v>
      </c>
      <c r="AO120" s="83" t="s">
        <v>3342</v>
      </c>
      <c r="AP120" s="78" t="b">
        <v>0</v>
      </c>
      <c r="AQ120" s="78" t="b">
        <v>0</v>
      </c>
      <c r="AR120" s="78" t="b">
        <v>0</v>
      </c>
      <c r="AS120" s="78"/>
      <c r="AT120" s="78">
        <v>8</v>
      </c>
      <c r="AU120" s="83" t="s">
        <v>3561</v>
      </c>
      <c r="AV120" s="78" t="b">
        <v>0</v>
      </c>
      <c r="AW120" s="78" t="s">
        <v>3755</v>
      </c>
      <c r="AX120" s="83" t="s">
        <v>3873</v>
      </c>
      <c r="AY120" s="78" t="s">
        <v>66</v>
      </c>
      <c r="AZ120" s="78" t="str">
        <f>REPLACE(INDEX(GroupVertices[Group],MATCH(Vertices[[#This Row],[Vertex]],GroupVertices[Vertex],0)),1,1,"")</f>
        <v>1</v>
      </c>
      <c r="BA120" s="48" t="s">
        <v>869</v>
      </c>
      <c r="BB120" s="48" t="s">
        <v>869</v>
      </c>
      <c r="BC120" s="48" t="s">
        <v>927</v>
      </c>
      <c r="BD120" s="48" t="s">
        <v>927</v>
      </c>
      <c r="BE120" s="48"/>
      <c r="BF120" s="48"/>
      <c r="BG120" s="116" t="s">
        <v>5207</v>
      </c>
      <c r="BH120" s="116" t="s">
        <v>5207</v>
      </c>
      <c r="BI120" s="116" t="s">
        <v>5416</v>
      </c>
      <c r="BJ120" s="116" t="s">
        <v>5416</v>
      </c>
      <c r="BK120" s="116">
        <v>0</v>
      </c>
      <c r="BL120" s="120">
        <v>0</v>
      </c>
      <c r="BM120" s="116">
        <v>0</v>
      </c>
      <c r="BN120" s="120">
        <v>0</v>
      </c>
      <c r="BO120" s="116">
        <v>0</v>
      </c>
      <c r="BP120" s="120">
        <v>0</v>
      </c>
      <c r="BQ120" s="116">
        <v>14</v>
      </c>
      <c r="BR120" s="120">
        <v>100</v>
      </c>
      <c r="BS120" s="116">
        <v>14</v>
      </c>
      <c r="BT120" s="2"/>
      <c r="BU120" s="3"/>
      <c r="BV120" s="3"/>
      <c r="BW120" s="3"/>
      <c r="BX120" s="3"/>
    </row>
    <row r="121" spans="1:76" ht="15">
      <c r="A121" s="64" t="s">
        <v>277</v>
      </c>
      <c r="B121" s="65"/>
      <c r="C121" s="65" t="s">
        <v>64</v>
      </c>
      <c r="D121" s="66">
        <v>162</v>
      </c>
      <c r="E121" s="68"/>
      <c r="F121" s="100" t="s">
        <v>1090</v>
      </c>
      <c r="G121" s="65"/>
      <c r="H121" s="69" t="s">
        <v>277</v>
      </c>
      <c r="I121" s="70"/>
      <c r="J121" s="70"/>
      <c r="K121" s="69" t="s">
        <v>4253</v>
      </c>
      <c r="L121" s="73">
        <v>41.15261044176707</v>
      </c>
      <c r="M121" s="74">
        <v>5587.4853515625</v>
      </c>
      <c r="N121" s="74">
        <v>4252.51611328125</v>
      </c>
      <c r="O121" s="75"/>
      <c r="P121" s="76"/>
      <c r="Q121" s="76"/>
      <c r="R121" s="86"/>
      <c r="S121" s="48">
        <v>0</v>
      </c>
      <c r="T121" s="48">
        <v>2</v>
      </c>
      <c r="U121" s="49">
        <v>2</v>
      </c>
      <c r="V121" s="49">
        <v>0.5</v>
      </c>
      <c r="W121" s="49">
        <v>0</v>
      </c>
      <c r="X121" s="49">
        <v>1.459457</v>
      </c>
      <c r="Y121" s="49">
        <v>0</v>
      </c>
      <c r="Z121" s="49">
        <v>0</v>
      </c>
      <c r="AA121" s="71">
        <v>121</v>
      </c>
      <c r="AB121" s="71"/>
      <c r="AC121" s="72"/>
      <c r="AD121" s="78" t="s">
        <v>2216</v>
      </c>
      <c r="AE121" s="78">
        <v>29</v>
      </c>
      <c r="AF121" s="78">
        <v>0</v>
      </c>
      <c r="AG121" s="78">
        <v>6375</v>
      </c>
      <c r="AH121" s="78">
        <v>947</v>
      </c>
      <c r="AI121" s="78"/>
      <c r="AJ121" s="78" t="s">
        <v>2582</v>
      </c>
      <c r="AK121" s="78"/>
      <c r="AL121" s="78"/>
      <c r="AM121" s="78"/>
      <c r="AN121" s="80">
        <v>41555.136469907404</v>
      </c>
      <c r="AO121" s="78"/>
      <c r="AP121" s="78" t="b">
        <v>1</v>
      </c>
      <c r="AQ121" s="78" t="b">
        <v>0</v>
      </c>
      <c r="AR121" s="78" t="b">
        <v>0</v>
      </c>
      <c r="AS121" s="78"/>
      <c r="AT121" s="78">
        <v>0</v>
      </c>
      <c r="AU121" s="83" t="s">
        <v>3561</v>
      </c>
      <c r="AV121" s="78" t="b">
        <v>0</v>
      </c>
      <c r="AW121" s="78" t="s">
        <v>3755</v>
      </c>
      <c r="AX121" s="83" t="s">
        <v>3874</v>
      </c>
      <c r="AY121" s="78" t="s">
        <v>66</v>
      </c>
      <c r="AZ121" s="78" t="str">
        <f>REPLACE(INDEX(GroupVertices[Group],MATCH(Vertices[[#This Row],[Vertex]],GroupVertices[Vertex],0)),1,1,"")</f>
        <v>36</v>
      </c>
      <c r="BA121" s="48"/>
      <c r="BB121" s="48"/>
      <c r="BC121" s="48"/>
      <c r="BD121" s="48"/>
      <c r="BE121" s="48"/>
      <c r="BF121" s="48"/>
      <c r="BG121" s="116" t="s">
        <v>5208</v>
      </c>
      <c r="BH121" s="116" t="s">
        <v>5208</v>
      </c>
      <c r="BI121" s="116" t="s">
        <v>5417</v>
      </c>
      <c r="BJ121" s="116" t="s">
        <v>5417</v>
      </c>
      <c r="BK121" s="116">
        <v>0</v>
      </c>
      <c r="BL121" s="120">
        <v>0</v>
      </c>
      <c r="BM121" s="116">
        <v>0</v>
      </c>
      <c r="BN121" s="120">
        <v>0</v>
      </c>
      <c r="BO121" s="116">
        <v>0</v>
      </c>
      <c r="BP121" s="120">
        <v>0</v>
      </c>
      <c r="BQ121" s="116">
        <v>15</v>
      </c>
      <c r="BR121" s="120">
        <v>100</v>
      </c>
      <c r="BS121" s="116">
        <v>15</v>
      </c>
      <c r="BT121" s="2"/>
      <c r="BU121" s="3"/>
      <c r="BV121" s="3"/>
      <c r="BW121" s="3"/>
      <c r="BX121" s="3"/>
    </row>
    <row r="122" spans="1:76" ht="15">
      <c r="A122" s="64" t="s">
        <v>486</v>
      </c>
      <c r="B122" s="65"/>
      <c r="C122" s="65" t="s">
        <v>64</v>
      </c>
      <c r="D122" s="66">
        <v>640.0298019590678</v>
      </c>
      <c r="E122" s="68"/>
      <c r="F122" s="100" t="s">
        <v>3636</v>
      </c>
      <c r="G122" s="65"/>
      <c r="H122" s="69" t="s">
        <v>486</v>
      </c>
      <c r="I122" s="70"/>
      <c r="J122" s="70"/>
      <c r="K122" s="69" t="s">
        <v>4254</v>
      </c>
      <c r="L122" s="73">
        <v>1</v>
      </c>
      <c r="M122" s="74">
        <v>5587.4853515625</v>
      </c>
      <c r="N122" s="74">
        <v>4687.7666015625</v>
      </c>
      <c r="O122" s="75"/>
      <c r="P122" s="76"/>
      <c r="Q122" s="76"/>
      <c r="R122" s="86"/>
      <c r="S122" s="48">
        <v>1</v>
      </c>
      <c r="T122" s="48">
        <v>0</v>
      </c>
      <c r="U122" s="49">
        <v>0</v>
      </c>
      <c r="V122" s="49">
        <v>0.333333</v>
      </c>
      <c r="W122" s="49">
        <v>0</v>
      </c>
      <c r="X122" s="49">
        <v>0.770269</v>
      </c>
      <c r="Y122" s="49">
        <v>0</v>
      </c>
      <c r="Z122" s="49">
        <v>0</v>
      </c>
      <c r="AA122" s="71">
        <v>122</v>
      </c>
      <c r="AB122" s="71"/>
      <c r="AC122" s="72"/>
      <c r="AD122" s="78" t="s">
        <v>2217</v>
      </c>
      <c r="AE122" s="78">
        <v>1344</v>
      </c>
      <c r="AF122" s="78">
        <v>523891</v>
      </c>
      <c r="AG122" s="78">
        <v>41180</v>
      </c>
      <c r="AH122" s="78">
        <v>7793</v>
      </c>
      <c r="AI122" s="78"/>
      <c r="AJ122" s="78" t="s">
        <v>2583</v>
      </c>
      <c r="AK122" s="78"/>
      <c r="AL122" s="83" t="s">
        <v>3104</v>
      </c>
      <c r="AM122" s="78"/>
      <c r="AN122" s="80">
        <v>39904.67319444445</v>
      </c>
      <c r="AO122" s="83" t="s">
        <v>3343</v>
      </c>
      <c r="AP122" s="78" t="b">
        <v>0</v>
      </c>
      <c r="AQ122" s="78" t="b">
        <v>0</v>
      </c>
      <c r="AR122" s="78" t="b">
        <v>0</v>
      </c>
      <c r="AS122" s="78"/>
      <c r="AT122" s="78">
        <v>3208</v>
      </c>
      <c r="AU122" s="83" t="s">
        <v>3568</v>
      </c>
      <c r="AV122" s="78" t="b">
        <v>1</v>
      </c>
      <c r="AW122" s="78" t="s">
        <v>3755</v>
      </c>
      <c r="AX122" s="83" t="s">
        <v>3875</v>
      </c>
      <c r="AY122" s="78" t="s">
        <v>65</v>
      </c>
      <c r="AZ122" s="78" t="str">
        <f>REPLACE(INDEX(GroupVertices[Group],MATCH(Vertices[[#This Row],[Vertex]],GroupVertices[Vertex],0)),1,1,"")</f>
        <v>36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487</v>
      </c>
      <c r="B123" s="65"/>
      <c r="C123" s="65" t="s">
        <v>64</v>
      </c>
      <c r="D123" s="66">
        <v>1000</v>
      </c>
      <c r="E123" s="68"/>
      <c r="F123" s="100" t="s">
        <v>3637</v>
      </c>
      <c r="G123" s="65"/>
      <c r="H123" s="69" t="s">
        <v>487</v>
      </c>
      <c r="I123" s="70"/>
      <c r="J123" s="70"/>
      <c r="K123" s="69" t="s">
        <v>4255</v>
      </c>
      <c r="L123" s="73">
        <v>1</v>
      </c>
      <c r="M123" s="74">
        <v>5795.3916015625</v>
      </c>
      <c r="N123" s="74">
        <v>4687.7666015625</v>
      </c>
      <c r="O123" s="75"/>
      <c r="P123" s="76"/>
      <c r="Q123" s="76"/>
      <c r="R123" s="86"/>
      <c r="S123" s="48">
        <v>1</v>
      </c>
      <c r="T123" s="48">
        <v>0</v>
      </c>
      <c r="U123" s="49">
        <v>0</v>
      </c>
      <c r="V123" s="49">
        <v>0.333333</v>
      </c>
      <c r="W123" s="49">
        <v>0</v>
      </c>
      <c r="X123" s="49">
        <v>0.770269</v>
      </c>
      <c r="Y123" s="49">
        <v>0</v>
      </c>
      <c r="Z123" s="49">
        <v>0</v>
      </c>
      <c r="AA123" s="71">
        <v>123</v>
      </c>
      <c r="AB123" s="71"/>
      <c r="AC123" s="72"/>
      <c r="AD123" s="78" t="s">
        <v>2218</v>
      </c>
      <c r="AE123" s="78">
        <v>285</v>
      </c>
      <c r="AF123" s="78">
        <v>1563841</v>
      </c>
      <c r="AG123" s="78">
        <v>39969</v>
      </c>
      <c r="AH123" s="78">
        <v>3465</v>
      </c>
      <c r="AI123" s="78"/>
      <c r="AJ123" s="78"/>
      <c r="AK123" s="78" t="s">
        <v>2867</v>
      </c>
      <c r="AL123" s="83" t="s">
        <v>3105</v>
      </c>
      <c r="AM123" s="78"/>
      <c r="AN123" s="80">
        <v>39840.90384259259</v>
      </c>
      <c r="AO123" s="83" t="s">
        <v>3344</v>
      </c>
      <c r="AP123" s="78" t="b">
        <v>0</v>
      </c>
      <c r="AQ123" s="78" t="b">
        <v>0</v>
      </c>
      <c r="AR123" s="78" t="b">
        <v>1</v>
      </c>
      <c r="AS123" s="78" t="s">
        <v>2020</v>
      </c>
      <c r="AT123" s="78">
        <v>6081</v>
      </c>
      <c r="AU123" s="83" t="s">
        <v>3561</v>
      </c>
      <c r="AV123" s="78" t="b">
        <v>1</v>
      </c>
      <c r="AW123" s="78" t="s">
        <v>3755</v>
      </c>
      <c r="AX123" s="83" t="s">
        <v>3876</v>
      </c>
      <c r="AY123" s="78" t="s">
        <v>65</v>
      </c>
      <c r="AZ123" s="78" t="str">
        <f>REPLACE(INDEX(GroupVertices[Group],MATCH(Vertices[[#This Row],[Vertex]],GroupVertices[Vertex],0)),1,1,"")</f>
        <v>36</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278</v>
      </c>
      <c r="B124" s="65"/>
      <c r="C124" s="65" t="s">
        <v>64</v>
      </c>
      <c r="D124" s="66">
        <v>167.31325702638077</v>
      </c>
      <c r="E124" s="68"/>
      <c r="F124" s="100" t="s">
        <v>1091</v>
      </c>
      <c r="G124" s="65"/>
      <c r="H124" s="69" t="s">
        <v>278</v>
      </c>
      <c r="I124" s="70"/>
      <c r="J124" s="70"/>
      <c r="K124" s="69" t="s">
        <v>4256</v>
      </c>
      <c r="L124" s="73">
        <v>1</v>
      </c>
      <c r="M124" s="74">
        <v>2029.25341796875</v>
      </c>
      <c r="N124" s="74">
        <v>3510.82568359375</v>
      </c>
      <c r="O124" s="75"/>
      <c r="P124" s="76"/>
      <c r="Q124" s="76"/>
      <c r="R124" s="86"/>
      <c r="S124" s="48">
        <v>1</v>
      </c>
      <c r="T124" s="48">
        <v>1</v>
      </c>
      <c r="U124" s="49">
        <v>0</v>
      </c>
      <c r="V124" s="49">
        <v>0</v>
      </c>
      <c r="W124" s="49">
        <v>0</v>
      </c>
      <c r="X124" s="49">
        <v>0.999999</v>
      </c>
      <c r="Y124" s="49">
        <v>0</v>
      </c>
      <c r="Z124" s="49" t="s">
        <v>4655</v>
      </c>
      <c r="AA124" s="71">
        <v>124</v>
      </c>
      <c r="AB124" s="71"/>
      <c r="AC124" s="72"/>
      <c r="AD124" s="78" t="s">
        <v>2219</v>
      </c>
      <c r="AE124" s="78">
        <v>1434</v>
      </c>
      <c r="AF124" s="78">
        <v>5823</v>
      </c>
      <c r="AG124" s="78">
        <v>21224</v>
      </c>
      <c r="AH124" s="78">
        <v>269</v>
      </c>
      <c r="AI124" s="78"/>
      <c r="AJ124" s="78" t="s">
        <v>2584</v>
      </c>
      <c r="AK124" s="78" t="s">
        <v>2906</v>
      </c>
      <c r="AL124" s="83" t="s">
        <v>3106</v>
      </c>
      <c r="AM124" s="78"/>
      <c r="AN124" s="80">
        <v>40152.03784722222</v>
      </c>
      <c r="AO124" s="83" t="s">
        <v>3345</v>
      </c>
      <c r="AP124" s="78" t="b">
        <v>0</v>
      </c>
      <c r="AQ124" s="78" t="b">
        <v>0</v>
      </c>
      <c r="AR124" s="78" t="b">
        <v>0</v>
      </c>
      <c r="AS124" s="78"/>
      <c r="AT124" s="78">
        <v>126</v>
      </c>
      <c r="AU124" s="83" t="s">
        <v>3561</v>
      </c>
      <c r="AV124" s="78" t="b">
        <v>0</v>
      </c>
      <c r="AW124" s="78" t="s">
        <v>3755</v>
      </c>
      <c r="AX124" s="83" t="s">
        <v>3877</v>
      </c>
      <c r="AY124" s="78" t="s">
        <v>66</v>
      </c>
      <c r="AZ124" s="78" t="str">
        <f>REPLACE(INDEX(GroupVertices[Group],MATCH(Vertices[[#This Row],[Vertex]],GroupVertices[Vertex],0)),1,1,"")</f>
        <v>1</v>
      </c>
      <c r="BA124" s="48" t="s">
        <v>870</v>
      </c>
      <c r="BB124" s="48" t="s">
        <v>870</v>
      </c>
      <c r="BC124" s="48" t="s">
        <v>928</v>
      </c>
      <c r="BD124" s="48" t="s">
        <v>928</v>
      </c>
      <c r="BE124" s="48" t="s">
        <v>953</v>
      </c>
      <c r="BF124" s="48" t="s">
        <v>953</v>
      </c>
      <c r="BG124" s="116" t="s">
        <v>5209</v>
      </c>
      <c r="BH124" s="116" t="s">
        <v>5209</v>
      </c>
      <c r="BI124" s="116" t="s">
        <v>5418</v>
      </c>
      <c r="BJ124" s="116" t="s">
        <v>5418</v>
      </c>
      <c r="BK124" s="116">
        <v>2</v>
      </c>
      <c r="BL124" s="120">
        <v>8.333333333333334</v>
      </c>
      <c r="BM124" s="116">
        <v>1</v>
      </c>
      <c r="BN124" s="120">
        <v>4.166666666666667</v>
      </c>
      <c r="BO124" s="116">
        <v>0</v>
      </c>
      <c r="BP124" s="120">
        <v>0</v>
      </c>
      <c r="BQ124" s="116">
        <v>21</v>
      </c>
      <c r="BR124" s="120">
        <v>87.5</v>
      </c>
      <c r="BS124" s="116">
        <v>24</v>
      </c>
      <c r="BT124" s="2"/>
      <c r="BU124" s="3"/>
      <c r="BV124" s="3"/>
      <c r="BW124" s="3"/>
      <c r="BX124" s="3"/>
    </row>
    <row r="125" spans="1:76" ht="15">
      <c r="A125" s="64" t="s">
        <v>279</v>
      </c>
      <c r="B125" s="65"/>
      <c r="C125" s="65" t="s">
        <v>64</v>
      </c>
      <c r="D125" s="66">
        <v>163.33584205506122</v>
      </c>
      <c r="E125" s="68"/>
      <c r="F125" s="100" t="s">
        <v>1092</v>
      </c>
      <c r="G125" s="65"/>
      <c r="H125" s="69" t="s">
        <v>279</v>
      </c>
      <c r="I125" s="70"/>
      <c r="J125" s="70"/>
      <c r="K125" s="69" t="s">
        <v>4257</v>
      </c>
      <c r="L125" s="73">
        <v>1</v>
      </c>
      <c r="M125" s="74">
        <v>9628.6669921875</v>
      </c>
      <c r="N125" s="74">
        <v>6599.33984375</v>
      </c>
      <c r="O125" s="75"/>
      <c r="P125" s="76"/>
      <c r="Q125" s="76"/>
      <c r="R125" s="86"/>
      <c r="S125" s="48">
        <v>0</v>
      </c>
      <c r="T125" s="48">
        <v>1</v>
      </c>
      <c r="U125" s="49">
        <v>0</v>
      </c>
      <c r="V125" s="49">
        <v>1</v>
      </c>
      <c r="W125" s="49">
        <v>0</v>
      </c>
      <c r="X125" s="49">
        <v>0.999999</v>
      </c>
      <c r="Y125" s="49">
        <v>0</v>
      </c>
      <c r="Z125" s="49">
        <v>0</v>
      </c>
      <c r="AA125" s="71">
        <v>125</v>
      </c>
      <c r="AB125" s="71"/>
      <c r="AC125" s="72"/>
      <c r="AD125" s="78" t="s">
        <v>2220</v>
      </c>
      <c r="AE125" s="78">
        <v>1009</v>
      </c>
      <c r="AF125" s="78">
        <v>1464</v>
      </c>
      <c r="AG125" s="78">
        <v>9028</v>
      </c>
      <c r="AH125" s="78">
        <v>25025</v>
      </c>
      <c r="AI125" s="78"/>
      <c r="AJ125" s="78" t="s">
        <v>2585</v>
      </c>
      <c r="AK125" s="78"/>
      <c r="AL125" s="83" t="s">
        <v>3107</v>
      </c>
      <c r="AM125" s="78"/>
      <c r="AN125" s="80">
        <v>40662.14263888889</v>
      </c>
      <c r="AO125" s="83" t="s">
        <v>3346</v>
      </c>
      <c r="AP125" s="78" t="b">
        <v>0</v>
      </c>
      <c r="AQ125" s="78" t="b">
        <v>0</v>
      </c>
      <c r="AR125" s="78" t="b">
        <v>1</v>
      </c>
      <c r="AS125" s="78"/>
      <c r="AT125" s="78">
        <v>6</v>
      </c>
      <c r="AU125" s="83" t="s">
        <v>3568</v>
      </c>
      <c r="AV125" s="78" t="b">
        <v>0</v>
      </c>
      <c r="AW125" s="78" t="s">
        <v>3755</v>
      </c>
      <c r="AX125" s="83" t="s">
        <v>3878</v>
      </c>
      <c r="AY125" s="78" t="s">
        <v>66</v>
      </c>
      <c r="AZ125" s="78" t="str">
        <f>REPLACE(INDEX(GroupVertices[Group],MATCH(Vertices[[#This Row],[Vertex]],GroupVertices[Vertex],0)),1,1,"")</f>
        <v>70</v>
      </c>
      <c r="BA125" s="48"/>
      <c r="BB125" s="48"/>
      <c r="BC125" s="48"/>
      <c r="BD125" s="48"/>
      <c r="BE125" s="48"/>
      <c r="BF125" s="48"/>
      <c r="BG125" s="116" t="s">
        <v>5210</v>
      </c>
      <c r="BH125" s="116" t="s">
        <v>5210</v>
      </c>
      <c r="BI125" s="116" t="s">
        <v>5419</v>
      </c>
      <c r="BJ125" s="116" t="s">
        <v>5419</v>
      </c>
      <c r="BK125" s="116">
        <v>1</v>
      </c>
      <c r="BL125" s="120">
        <v>9.090909090909092</v>
      </c>
      <c r="BM125" s="116">
        <v>0</v>
      </c>
      <c r="BN125" s="120">
        <v>0</v>
      </c>
      <c r="BO125" s="116">
        <v>0</v>
      </c>
      <c r="BP125" s="120">
        <v>0</v>
      </c>
      <c r="BQ125" s="116">
        <v>10</v>
      </c>
      <c r="BR125" s="120">
        <v>90.9090909090909</v>
      </c>
      <c r="BS125" s="116">
        <v>11</v>
      </c>
      <c r="BT125" s="2"/>
      <c r="BU125" s="3"/>
      <c r="BV125" s="3"/>
      <c r="BW125" s="3"/>
      <c r="BX125" s="3"/>
    </row>
    <row r="126" spans="1:76" ht="15">
      <c r="A126" s="64" t="s">
        <v>488</v>
      </c>
      <c r="B126" s="65"/>
      <c r="C126" s="65" t="s">
        <v>64</v>
      </c>
      <c r="D126" s="66">
        <v>162.03558595638484</v>
      </c>
      <c r="E126" s="68"/>
      <c r="F126" s="100" t="s">
        <v>3638</v>
      </c>
      <c r="G126" s="65"/>
      <c r="H126" s="69" t="s">
        <v>488</v>
      </c>
      <c r="I126" s="70"/>
      <c r="J126" s="70"/>
      <c r="K126" s="69" t="s">
        <v>4258</v>
      </c>
      <c r="L126" s="73">
        <v>1</v>
      </c>
      <c r="M126" s="74">
        <v>9628.6669921875</v>
      </c>
      <c r="N126" s="74">
        <v>6881.66455078125</v>
      </c>
      <c r="O126" s="75"/>
      <c r="P126" s="76"/>
      <c r="Q126" s="76"/>
      <c r="R126" s="86"/>
      <c r="S126" s="48">
        <v>1</v>
      </c>
      <c r="T126" s="48">
        <v>0</v>
      </c>
      <c r="U126" s="49">
        <v>0</v>
      </c>
      <c r="V126" s="49">
        <v>1</v>
      </c>
      <c r="W126" s="49">
        <v>0</v>
      </c>
      <c r="X126" s="49">
        <v>0.999999</v>
      </c>
      <c r="Y126" s="49">
        <v>0</v>
      </c>
      <c r="Z126" s="49">
        <v>0</v>
      </c>
      <c r="AA126" s="71">
        <v>126</v>
      </c>
      <c r="AB126" s="71"/>
      <c r="AC126" s="72"/>
      <c r="AD126" s="78" t="s">
        <v>2221</v>
      </c>
      <c r="AE126" s="78">
        <v>226</v>
      </c>
      <c r="AF126" s="78">
        <v>39</v>
      </c>
      <c r="AG126" s="78">
        <v>2233</v>
      </c>
      <c r="AH126" s="78">
        <v>621</v>
      </c>
      <c r="AI126" s="78">
        <v>-14400</v>
      </c>
      <c r="AJ126" s="78"/>
      <c r="AK126" s="78"/>
      <c r="AL126" s="78"/>
      <c r="AM126" s="78" t="s">
        <v>3243</v>
      </c>
      <c r="AN126" s="80">
        <v>41278.38280092592</v>
      </c>
      <c r="AO126" s="83" t="s">
        <v>3347</v>
      </c>
      <c r="AP126" s="78" t="b">
        <v>0</v>
      </c>
      <c r="AQ126" s="78" t="b">
        <v>0</v>
      </c>
      <c r="AR126" s="78" t="b">
        <v>1</v>
      </c>
      <c r="AS126" s="78" t="s">
        <v>2020</v>
      </c>
      <c r="AT126" s="78">
        <v>0</v>
      </c>
      <c r="AU126" s="83" t="s">
        <v>3561</v>
      </c>
      <c r="AV126" s="78" t="b">
        <v>0</v>
      </c>
      <c r="AW126" s="78" t="s">
        <v>3755</v>
      </c>
      <c r="AX126" s="83" t="s">
        <v>3879</v>
      </c>
      <c r="AY126" s="78" t="s">
        <v>65</v>
      </c>
      <c r="AZ126" s="78" t="str">
        <f>REPLACE(INDEX(GroupVertices[Group],MATCH(Vertices[[#This Row],[Vertex]],GroupVertices[Vertex],0)),1,1,"")</f>
        <v>70</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280</v>
      </c>
      <c r="B127" s="65"/>
      <c r="C127" s="65" t="s">
        <v>64</v>
      </c>
      <c r="D127" s="66">
        <v>165.2492715560608</v>
      </c>
      <c r="E127" s="68"/>
      <c r="F127" s="100" t="s">
        <v>1093</v>
      </c>
      <c r="G127" s="65"/>
      <c r="H127" s="69" t="s">
        <v>280</v>
      </c>
      <c r="I127" s="70"/>
      <c r="J127" s="70"/>
      <c r="K127" s="69" t="s">
        <v>4259</v>
      </c>
      <c r="L127" s="73">
        <v>1</v>
      </c>
      <c r="M127" s="74">
        <v>5587.4853515625</v>
      </c>
      <c r="N127" s="74">
        <v>1005.78173828125</v>
      </c>
      <c r="O127" s="75"/>
      <c r="P127" s="76"/>
      <c r="Q127" s="76"/>
      <c r="R127" s="86"/>
      <c r="S127" s="48">
        <v>0</v>
      </c>
      <c r="T127" s="48">
        <v>1</v>
      </c>
      <c r="U127" s="49">
        <v>0</v>
      </c>
      <c r="V127" s="49">
        <v>0.333333</v>
      </c>
      <c r="W127" s="49">
        <v>0</v>
      </c>
      <c r="X127" s="49">
        <v>0.638297</v>
      </c>
      <c r="Y127" s="49">
        <v>0</v>
      </c>
      <c r="Z127" s="49">
        <v>0</v>
      </c>
      <c r="AA127" s="71">
        <v>127</v>
      </c>
      <c r="AB127" s="71"/>
      <c r="AC127" s="72"/>
      <c r="AD127" s="78" t="s">
        <v>2222</v>
      </c>
      <c r="AE127" s="78">
        <v>3535</v>
      </c>
      <c r="AF127" s="78">
        <v>3561</v>
      </c>
      <c r="AG127" s="78">
        <v>103720</v>
      </c>
      <c r="AH127" s="78">
        <v>1</v>
      </c>
      <c r="AI127" s="78"/>
      <c r="AJ127" s="78" t="s">
        <v>2586</v>
      </c>
      <c r="AK127" s="78" t="s">
        <v>2063</v>
      </c>
      <c r="AL127" s="78"/>
      <c r="AM127" s="78"/>
      <c r="AN127" s="80">
        <v>40995.03351851852</v>
      </c>
      <c r="AO127" s="83" t="s">
        <v>3348</v>
      </c>
      <c r="AP127" s="78" t="b">
        <v>0</v>
      </c>
      <c r="AQ127" s="78" t="b">
        <v>0</v>
      </c>
      <c r="AR127" s="78" t="b">
        <v>0</v>
      </c>
      <c r="AS127" s="78"/>
      <c r="AT127" s="78">
        <v>51</v>
      </c>
      <c r="AU127" s="83" t="s">
        <v>3561</v>
      </c>
      <c r="AV127" s="78" t="b">
        <v>0</v>
      </c>
      <c r="AW127" s="78" t="s">
        <v>3755</v>
      </c>
      <c r="AX127" s="83" t="s">
        <v>3880</v>
      </c>
      <c r="AY127" s="78" t="s">
        <v>66</v>
      </c>
      <c r="AZ127" s="78" t="str">
        <f>REPLACE(INDEX(GroupVertices[Group],MATCH(Vertices[[#This Row],[Vertex]],GroupVertices[Vertex],0)),1,1,"")</f>
        <v>35</v>
      </c>
      <c r="BA127" s="48"/>
      <c r="BB127" s="48"/>
      <c r="BC127" s="48"/>
      <c r="BD127" s="48"/>
      <c r="BE127" s="48" t="s">
        <v>954</v>
      </c>
      <c r="BF127" s="48" t="s">
        <v>954</v>
      </c>
      <c r="BG127" s="116" t="s">
        <v>5211</v>
      </c>
      <c r="BH127" s="116" t="s">
        <v>5211</v>
      </c>
      <c r="BI127" s="116" t="s">
        <v>5420</v>
      </c>
      <c r="BJ127" s="116" t="s">
        <v>5420</v>
      </c>
      <c r="BK127" s="116">
        <v>0</v>
      </c>
      <c r="BL127" s="120">
        <v>0</v>
      </c>
      <c r="BM127" s="116">
        <v>0</v>
      </c>
      <c r="BN127" s="120">
        <v>0</v>
      </c>
      <c r="BO127" s="116">
        <v>0</v>
      </c>
      <c r="BP127" s="120">
        <v>0</v>
      </c>
      <c r="BQ127" s="116">
        <v>20</v>
      </c>
      <c r="BR127" s="120">
        <v>100</v>
      </c>
      <c r="BS127" s="116">
        <v>20</v>
      </c>
      <c r="BT127" s="2"/>
      <c r="BU127" s="3"/>
      <c r="BV127" s="3"/>
      <c r="BW127" s="3"/>
      <c r="BX127" s="3"/>
    </row>
    <row r="128" spans="1:76" ht="15">
      <c r="A128" s="64" t="s">
        <v>281</v>
      </c>
      <c r="B128" s="65"/>
      <c r="C128" s="65" t="s">
        <v>64</v>
      </c>
      <c r="D128" s="66">
        <v>162.7555172278625</v>
      </c>
      <c r="E128" s="68"/>
      <c r="F128" s="100" t="s">
        <v>3639</v>
      </c>
      <c r="G128" s="65"/>
      <c r="H128" s="69" t="s">
        <v>281</v>
      </c>
      <c r="I128" s="70"/>
      <c r="J128" s="70"/>
      <c r="K128" s="69" t="s">
        <v>4260</v>
      </c>
      <c r="L128" s="73">
        <v>41.15261044176707</v>
      </c>
      <c r="M128" s="74">
        <v>5587.4853515625</v>
      </c>
      <c r="N128" s="74">
        <v>570.5311889648438</v>
      </c>
      <c r="O128" s="75"/>
      <c r="P128" s="76"/>
      <c r="Q128" s="76"/>
      <c r="R128" s="86"/>
      <c r="S128" s="48">
        <v>3</v>
      </c>
      <c r="T128" s="48">
        <v>1</v>
      </c>
      <c r="U128" s="49">
        <v>2</v>
      </c>
      <c r="V128" s="49">
        <v>0.5</v>
      </c>
      <c r="W128" s="49">
        <v>0</v>
      </c>
      <c r="X128" s="49">
        <v>1.723402</v>
      </c>
      <c r="Y128" s="49">
        <v>0</v>
      </c>
      <c r="Z128" s="49">
        <v>0</v>
      </c>
      <c r="AA128" s="71">
        <v>128</v>
      </c>
      <c r="AB128" s="71"/>
      <c r="AC128" s="72"/>
      <c r="AD128" s="78" t="s">
        <v>2223</v>
      </c>
      <c r="AE128" s="78">
        <v>1293</v>
      </c>
      <c r="AF128" s="78">
        <v>828</v>
      </c>
      <c r="AG128" s="78">
        <v>5001</v>
      </c>
      <c r="AH128" s="78">
        <v>19</v>
      </c>
      <c r="AI128" s="78"/>
      <c r="AJ128" s="78" t="s">
        <v>2587</v>
      </c>
      <c r="AK128" s="78" t="s">
        <v>2907</v>
      </c>
      <c r="AL128" s="83" t="s">
        <v>3108</v>
      </c>
      <c r="AM128" s="78"/>
      <c r="AN128" s="80">
        <v>41137.60412037037</v>
      </c>
      <c r="AO128" s="83" t="s">
        <v>3349</v>
      </c>
      <c r="AP128" s="78" t="b">
        <v>0</v>
      </c>
      <c r="AQ128" s="78" t="b">
        <v>0</v>
      </c>
      <c r="AR128" s="78" t="b">
        <v>0</v>
      </c>
      <c r="AS128" s="78"/>
      <c r="AT128" s="78">
        <v>14</v>
      </c>
      <c r="AU128" s="83" t="s">
        <v>3578</v>
      </c>
      <c r="AV128" s="78" t="b">
        <v>0</v>
      </c>
      <c r="AW128" s="78" t="s">
        <v>3755</v>
      </c>
      <c r="AX128" s="83" t="s">
        <v>3881</v>
      </c>
      <c r="AY128" s="78" t="s">
        <v>66</v>
      </c>
      <c r="AZ128" s="78" t="str">
        <f>REPLACE(INDEX(GroupVertices[Group],MATCH(Vertices[[#This Row],[Vertex]],GroupVertices[Vertex],0)),1,1,"")</f>
        <v>35</v>
      </c>
      <c r="BA128" s="48"/>
      <c r="BB128" s="48"/>
      <c r="BC128" s="48"/>
      <c r="BD128" s="48"/>
      <c r="BE128" s="48" t="s">
        <v>955</v>
      </c>
      <c r="BF128" s="48" t="s">
        <v>955</v>
      </c>
      <c r="BG128" s="116" t="s">
        <v>5212</v>
      </c>
      <c r="BH128" s="116" t="s">
        <v>5212</v>
      </c>
      <c r="BI128" s="116" t="s">
        <v>4954</v>
      </c>
      <c r="BJ128" s="116" t="s">
        <v>4954</v>
      </c>
      <c r="BK128" s="116">
        <v>0</v>
      </c>
      <c r="BL128" s="120">
        <v>0</v>
      </c>
      <c r="BM128" s="116">
        <v>0</v>
      </c>
      <c r="BN128" s="120">
        <v>0</v>
      </c>
      <c r="BO128" s="116">
        <v>0</v>
      </c>
      <c r="BP128" s="120">
        <v>0</v>
      </c>
      <c r="BQ128" s="116">
        <v>18</v>
      </c>
      <c r="BR128" s="120">
        <v>100</v>
      </c>
      <c r="BS128" s="116">
        <v>18</v>
      </c>
      <c r="BT128" s="2"/>
      <c r="BU128" s="3"/>
      <c r="BV128" s="3"/>
      <c r="BW128" s="3"/>
      <c r="BX128" s="3"/>
    </row>
    <row r="129" spans="1:76" ht="15">
      <c r="A129" s="64" t="s">
        <v>282</v>
      </c>
      <c r="B129" s="65"/>
      <c r="C129" s="65" t="s">
        <v>64</v>
      </c>
      <c r="D129" s="66">
        <v>162.35129726174765</v>
      </c>
      <c r="E129" s="68"/>
      <c r="F129" s="100" t="s">
        <v>1094</v>
      </c>
      <c r="G129" s="65"/>
      <c r="H129" s="69" t="s">
        <v>282</v>
      </c>
      <c r="I129" s="70"/>
      <c r="J129" s="70"/>
      <c r="K129" s="69" t="s">
        <v>4261</v>
      </c>
      <c r="L129" s="73">
        <v>1</v>
      </c>
      <c r="M129" s="74">
        <v>5795.3916015625</v>
      </c>
      <c r="N129" s="74">
        <v>1005.78173828125</v>
      </c>
      <c r="O129" s="75"/>
      <c r="P129" s="76"/>
      <c r="Q129" s="76"/>
      <c r="R129" s="86"/>
      <c r="S129" s="48">
        <v>0</v>
      </c>
      <c r="T129" s="48">
        <v>1</v>
      </c>
      <c r="U129" s="49">
        <v>0</v>
      </c>
      <c r="V129" s="49">
        <v>0.333333</v>
      </c>
      <c r="W129" s="49">
        <v>0</v>
      </c>
      <c r="X129" s="49">
        <v>0.638297</v>
      </c>
      <c r="Y129" s="49">
        <v>0</v>
      </c>
      <c r="Z129" s="49">
        <v>0</v>
      </c>
      <c r="AA129" s="71">
        <v>129</v>
      </c>
      <c r="AB129" s="71"/>
      <c r="AC129" s="72"/>
      <c r="AD129" s="78" t="s">
        <v>2224</v>
      </c>
      <c r="AE129" s="78">
        <v>1896</v>
      </c>
      <c r="AF129" s="78">
        <v>385</v>
      </c>
      <c r="AG129" s="78">
        <v>535</v>
      </c>
      <c r="AH129" s="78">
        <v>2</v>
      </c>
      <c r="AI129" s="78"/>
      <c r="AJ129" s="78" t="s">
        <v>2588</v>
      </c>
      <c r="AK129" s="78" t="s">
        <v>2908</v>
      </c>
      <c r="AL129" s="78"/>
      <c r="AM129" s="78"/>
      <c r="AN129" s="80">
        <v>40134.7640625</v>
      </c>
      <c r="AO129" s="78"/>
      <c r="AP129" s="78" t="b">
        <v>0</v>
      </c>
      <c r="AQ129" s="78" t="b">
        <v>0</v>
      </c>
      <c r="AR129" s="78" t="b">
        <v>0</v>
      </c>
      <c r="AS129" s="78"/>
      <c r="AT129" s="78">
        <v>6</v>
      </c>
      <c r="AU129" s="83" t="s">
        <v>3561</v>
      </c>
      <c r="AV129" s="78" t="b">
        <v>0</v>
      </c>
      <c r="AW129" s="78" t="s">
        <v>3755</v>
      </c>
      <c r="AX129" s="83" t="s">
        <v>3882</v>
      </c>
      <c r="AY129" s="78" t="s">
        <v>66</v>
      </c>
      <c r="AZ129" s="78" t="str">
        <f>REPLACE(INDEX(GroupVertices[Group],MATCH(Vertices[[#This Row],[Vertex]],GroupVertices[Vertex],0)),1,1,"")</f>
        <v>35</v>
      </c>
      <c r="BA129" s="48"/>
      <c r="BB129" s="48"/>
      <c r="BC129" s="48"/>
      <c r="BD129" s="48"/>
      <c r="BE129" s="48" t="s">
        <v>954</v>
      </c>
      <c r="BF129" s="48" t="s">
        <v>954</v>
      </c>
      <c r="BG129" s="116" t="s">
        <v>5211</v>
      </c>
      <c r="BH129" s="116" t="s">
        <v>5211</v>
      </c>
      <c r="BI129" s="116" t="s">
        <v>5420</v>
      </c>
      <c r="BJ129" s="116" t="s">
        <v>5420</v>
      </c>
      <c r="BK129" s="116">
        <v>0</v>
      </c>
      <c r="BL129" s="120">
        <v>0</v>
      </c>
      <c r="BM129" s="116">
        <v>0</v>
      </c>
      <c r="BN129" s="120">
        <v>0</v>
      </c>
      <c r="BO129" s="116">
        <v>0</v>
      </c>
      <c r="BP129" s="120">
        <v>0</v>
      </c>
      <c r="BQ129" s="116">
        <v>20</v>
      </c>
      <c r="BR129" s="120">
        <v>100</v>
      </c>
      <c r="BS129" s="116">
        <v>20</v>
      </c>
      <c r="BT129" s="2"/>
      <c r="BU129" s="3"/>
      <c r="BV129" s="3"/>
      <c r="BW129" s="3"/>
      <c r="BX129" s="3"/>
    </row>
    <row r="130" spans="1:76" ht="15">
      <c r="A130" s="64" t="s">
        <v>283</v>
      </c>
      <c r="B130" s="65"/>
      <c r="C130" s="65" t="s">
        <v>64</v>
      </c>
      <c r="D130" s="66">
        <v>162.18522946528512</v>
      </c>
      <c r="E130" s="68"/>
      <c r="F130" s="100" t="s">
        <v>1095</v>
      </c>
      <c r="G130" s="65"/>
      <c r="H130" s="69" t="s">
        <v>283</v>
      </c>
      <c r="I130" s="70"/>
      <c r="J130" s="70"/>
      <c r="K130" s="69" t="s">
        <v>4262</v>
      </c>
      <c r="L130" s="73">
        <v>1</v>
      </c>
      <c r="M130" s="74">
        <v>8537.158203125</v>
      </c>
      <c r="N130" s="74">
        <v>5681.78466796875</v>
      </c>
      <c r="O130" s="75"/>
      <c r="P130" s="76"/>
      <c r="Q130" s="76"/>
      <c r="R130" s="86"/>
      <c r="S130" s="48">
        <v>0</v>
      </c>
      <c r="T130" s="48">
        <v>1</v>
      </c>
      <c r="U130" s="49">
        <v>0</v>
      </c>
      <c r="V130" s="49">
        <v>1</v>
      </c>
      <c r="W130" s="49">
        <v>0</v>
      </c>
      <c r="X130" s="49">
        <v>0.999999</v>
      </c>
      <c r="Y130" s="49">
        <v>0</v>
      </c>
      <c r="Z130" s="49">
        <v>0</v>
      </c>
      <c r="AA130" s="71">
        <v>130</v>
      </c>
      <c r="AB130" s="71"/>
      <c r="AC130" s="72"/>
      <c r="AD130" s="78" t="s">
        <v>2225</v>
      </c>
      <c r="AE130" s="78">
        <v>227</v>
      </c>
      <c r="AF130" s="78">
        <v>203</v>
      </c>
      <c r="AG130" s="78">
        <v>2362</v>
      </c>
      <c r="AH130" s="78">
        <v>7072</v>
      </c>
      <c r="AI130" s="78"/>
      <c r="AJ130" s="78"/>
      <c r="AK130" s="78"/>
      <c r="AL130" s="78"/>
      <c r="AM130" s="78"/>
      <c r="AN130" s="80">
        <v>42307.78162037037</v>
      </c>
      <c r="AO130" s="78"/>
      <c r="AP130" s="78" t="b">
        <v>1</v>
      </c>
      <c r="AQ130" s="78" t="b">
        <v>0</v>
      </c>
      <c r="AR130" s="78" t="b">
        <v>0</v>
      </c>
      <c r="AS130" s="78"/>
      <c r="AT130" s="78">
        <v>2</v>
      </c>
      <c r="AU130" s="83" t="s">
        <v>3561</v>
      </c>
      <c r="AV130" s="78" t="b">
        <v>0</v>
      </c>
      <c r="AW130" s="78" t="s">
        <v>3755</v>
      </c>
      <c r="AX130" s="83" t="s">
        <v>3883</v>
      </c>
      <c r="AY130" s="78" t="s">
        <v>66</v>
      </c>
      <c r="AZ130" s="78" t="str">
        <f>REPLACE(INDEX(GroupVertices[Group],MATCH(Vertices[[#This Row],[Vertex]],GroupVertices[Vertex],0)),1,1,"")</f>
        <v>69</v>
      </c>
      <c r="BA130" s="48"/>
      <c r="BB130" s="48"/>
      <c r="BC130" s="48"/>
      <c r="BD130" s="48"/>
      <c r="BE130" s="48"/>
      <c r="BF130" s="48"/>
      <c r="BG130" s="116" t="s">
        <v>5213</v>
      </c>
      <c r="BH130" s="116" t="s">
        <v>5213</v>
      </c>
      <c r="BI130" s="116" t="s">
        <v>5421</v>
      </c>
      <c r="BJ130" s="116" t="s">
        <v>5421</v>
      </c>
      <c r="BK130" s="116">
        <v>0</v>
      </c>
      <c r="BL130" s="120">
        <v>0</v>
      </c>
      <c r="BM130" s="116">
        <v>0</v>
      </c>
      <c r="BN130" s="120">
        <v>0</v>
      </c>
      <c r="BO130" s="116">
        <v>0</v>
      </c>
      <c r="BP130" s="120">
        <v>0</v>
      </c>
      <c r="BQ130" s="116">
        <v>8</v>
      </c>
      <c r="BR130" s="120">
        <v>100</v>
      </c>
      <c r="BS130" s="116">
        <v>8</v>
      </c>
      <c r="BT130" s="2"/>
      <c r="BU130" s="3"/>
      <c r="BV130" s="3"/>
      <c r="BW130" s="3"/>
      <c r="BX130" s="3"/>
    </row>
    <row r="131" spans="1:76" ht="15">
      <c r="A131" s="64" t="s">
        <v>489</v>
      </c>
      <c r="B131" s="65"/>
      <c r="C131" s="65" t="s">
        <v>64</v>
      </c>
      <c r="D131" s="66">
        <v>1000</v>
      </c>
      <c r="E131" s="68"/>
      <c r="F131" s="100" t="s">
        <v>3640</v>
      </c>
      <c r="G131" s="65"/>
      <c r="H131" s="69" t="s">
        <v>489</v>
      </c>
      <c r="I131" s="70"/>
      <c r="J131" s="70"/>
      <c r="K131" s="69" t="s">
        <v>4263</v>
      </c>
      <c r="L131" s="73">
        <v>1</v>
      </c>
      <c r="M131" s="74">
        <v>8537.158203125</v>
      </c>
      <c r="N131" s="74">
        <v>5964.109375</v>
      </c>
      <c r="O131" s="75"/>
      <c r="P131" s="76"/>
      <c r="Q131" s="76"/>
      <c r="R131" s="86"/>
      <c r="S131" s="48">
        <v>1</v>
      </c>
      <c r="T131" s="48">
        <v>0</v>
      </c>
      <c r="U131" s="49">
        <v>0</v>
      </c>
      <c r="V131" s="49">
        <v>1</v>
      </c>
      <c r="W131" s="49">
        <v>0</v>
      </c>
      <c r="X131" s="49">
        <v>0.999999</v>
      </c>
      <c r="Y131" s="49">
        <v>0</v>
      </c>
      <c r="Z131" s="49">
        <v>0</v>
      </c>
      <c r="AA131" s="71">
        <v>131</v>
      </c>
      <c r="AB131" s="71"/>
      <c r="AC131" s="72"/>
      <c r="AD131" s="78" t="s">
        <v>2226</v>
      </c>
      <c r="AE131" s="78">
        <v>508</v>
      </c>
      <c r="AF131" s="78">
        <v>3381890</v>
      </c>
      <c r="AG131" s="78">
        <v>6428</v>
      </c>
      <c r="AH131" s="78">
        <v>61</v>
      </c>
      <c r="AI131" s="78"/>
      <c r="AJ131" s="78" t="s">
        <v>2589</v>
      </c>
      <c r="AK131" s="78" t="s">
        <v>2909</v>
      </c>
      <c r="AL131" s="83" t="s">
        <v>3109</v>
      </c>
      <c r="AM131" s="78"/>
      <c r="AN131" s="80">
        <v>40773.69708333333</v>
      </c>
      <c r="AO131" s="83" t="s">
        <v>3350</v>
      </c>
      <c r="AP131" s="78" t="b">
        <v>0</v>
      </c>
      <c r="AQ131" s="78" t="b">
        <v>0</v>
      </c>
      <c r="AR131" s="78" t="b">
        <v>1</v>
      </c>
      <c r="AS131" s="78"/>
      <c r="AT131" s="78">
        <v>14439</v>
      </c>
      <c r="AU131" s="83" t="s">
        <v>3561</v>
      </c>
      <c r="AV131" s="78" t="b">
        <v>1</v>
      </c>
      <c r="AW131" s="78" t="s">
        <v>3755</v>
      </c>
      <c r="AX131" s="83" t="s">
        <v>3884</v>
      </c>
      <c r="AY131" s="78" t="s">
        <v>65</v>
      </c>
      <c r="AZ131" s="78" t="str">
        <f>REPLACE(INDEX(GroupVertices[Group],MATCH(Vertices[[#This Row],[Vertex]],GroupVertices[Vertex],0)),1,1,"")</f>
        <v>69</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284</v>
      </c>
      <c r="B132" s="65"/>
      <c r="C132" s="65" t="s">
        <v>64</v>
      </c>
      <c r="D132" s="66">
        <v>162.11588247335573</v>
      </c>
      <c r="E132" s="68"/>
      <c r="F132" s="100" t="s">
        <v>1096</v>
      </c>
      <c r="G132" s="65"/>
      <c r="H132" s="69" t="s">
        <v>284</v>
      </c>
      <c r="I132" s="70"/>
      <c r="J132" s="70"/>
      <c r="K132" s="69" t="s">
        <v>4264</v>
      </c>
      <c r="L132" s="73">
        <v>41.15261044176707</v>
      </c>
      <c r="M132" s="74">
        <v>5587.4853515625</v>
      </c>
      <c r="N132" s="74">
        <v>1793.938232421875</v>
      </c>
      <c r="O132" s="75"/>
      <c r="P132" s="76"/>
      <c r="Q132" s="76"/>
      <c r="R132" s="86"/>
      <c r="S132" s="48">
        <v>0</v>
      </c>
      <c r="T132" s="48">
        <v>2</v>
      </c>
      <c r="U132" s="49">
        <v>2</v>
      </c>
      <c r="V132" s="49">
        <v>0.5</v>
      </c>
      <c r="W132" s="49">
        <v>0</v>
      </c>
      <c r="X132" s="49">
        <v>1.459457</v>
      </c>
      <c r="Y132" s="49">
        <v>0</v>
      </c>
      <c r="Z132" s="49">
        <v>0</v>
      </c>
      <c r="AA132" s="71">
        <v>132</v>
      </c>
      <c r="AB132" s="71"/>
      <c r="AC132" s="72"/>
      <c r="AD132" s="78" t="s">
        <v>2227</v>
      </c>
      <c r="AE132" s="78">
        <v>88</v>
      </c>
      <c r="AF132" s="78">
        <v>127</v>
      </c>
      <c r="AG132" s="78">
        <v>13646</v>
      </c>
      <c r="AH132" s="78">
        <v>7832</v>
      </c>
      <c r="AI132" s="78"/>
      <c r="AJ132" s="78" t="s">
        <v>2590</v>
      </c>
      <c r="AK132" s="78"/>
      <c r="AL132" s="78"/>
      <c r="AM132" s="78"/>
      <c r="AN132" s="80">
        <v>42903.981574074074</v>
      </c>
      <c r="AO132" s="78"/>
      <c r="AP132" s="78" t="b">
        <v>1</v>
      </c>
      <c r="AQ132" s="78" t="b">
        <v>0</v>
      </c>
      <c r="AR132" s="78" t="b">
        <v>0</v>
      </c>
      <c r="AS132" s="78"/>
      <c r="AT132" s="78">
        <v>0</v>
      </c>
      <c r="AU132" s="78"/>
      <c r="AV132" s="78" t="b">
        <v>0</v>
      </c>
      <c r="AW132" s="78" t="s">
        <v>3755</v>
      </c>
      <c r="AX132" s="83" t="s">
        <v>3885</v>
      </c>
      <c r="AY132" s="78" t="s">
        <v>66</v>
      </c>
      <c r="AZ132" s="78" t="str">
        <f>REPLACE(INDEX(GroupVertices[Group],MATCH(Vertices[[#This Row],[Vertex]],GroupVertices[Vertex],0)),1,1,"")</f>
        <v>34</v>
      </c>
      <c r="BA132" s="48"/>
      <c r="BB132" s="48"/>
      <c r="BC132" s="48"/>
      <c r="BD132" s="48"/>
      <c r="BE132" s="48"/>
      <c r="BF132" s="48"/>
      <c r="BG132" s="116" t="s">
        <v>5214</v>
      </c>
      <c r="BH132" s="116" t="s">
        <v>5214</v>
      </c>
      <c r="BI132" s="116" t="s">
        <v>5422</v>
      </c>
      <c r="BJ132" s="116" t="s">
        <v>5422</v>
      </c>
      <c r="BK132" s="116">
        <v>0</v>
      </c>
      <c r="BL132" s="120">
        <v>0</v>
      </c>
      <c r="BM132" s="116">
        <v>0</v>
      </c>
      <c r="BN132" s="120">
        <v>0</v>
      </c>
      <c r="BO132" s="116">
        <v>0</v>
      </c>
      <c r="BP132" s="120">
        <v>0</v>
      </c>
      <c r="BQ132" s="116">
        <v>30</v>
      </c>
      <c r="BR132" s="120">
        <v>100</v>
      </c>
      <c r="BS132" s="116">
        <v>30</v>
      </c>
      <c r="BT132" s="2"/>
      <c r="BU132" s="3"/>
      <c r="BV132" s="3"/>
      <c r="BW132" s="3"/>
      <c r="BX132" s="3"/>
    </row>
    <row r="133" spans="1:76" ht="15">
      <c r="A133" s="64" t="s">
        <v>490</v>
      </c>
      <c r="B133" s="65"/>
      <c r="C133" s="65" t="s">
        <v>64</v>
      </c>
      <c r="D133" s="66">
        <v>196.5941119081529</v>
      </c>
      <c r="E133" s="68"/>
      <c r="F133" s="100" t="s">
        <v>3641</v>
      </c>
      <c r="G133" s="65"/>
      <c r="H133" s="69" t="s">
        <v>490</v>
      </c>
      <c r="I133" s="70"/>
      <c r="J133" s="70"/>
      <c r="K133" s="69" t="s">
        <v>4265</v>
      </c>
      <c r="L133" s="73">
        <v>1</v>
      </c>
      <c r="M133" s="74">
        <v>5587.4853515625</v>
      </c>
      <c r="N133" s="74">
        <v>2229.188720703125</v>
      </c>
      <c r="O133" s="75"/>
      <c r="P133" s="76"/>
      <c r="Q133" s="76"/>
      <c r="R133" s="86"/>
      <c r="S133" s="48">
        <v>1</v>
      </c>
      <c r="T133" s="48">
        <v>0</v>
      </c>
      <c r="U133" s="49">
        <v>0</v>
      </c>
      <c r="V133" s="49">
        <v>0.333333</v>
      </c>
      <c r="W133" s="49">
        <v>0</v>
      </c>
      <c r="X133" s="49">
        <v>0.770269</v>
      </c>
      <c r="Y133" s="49">
        <v>0</v>
      </c>
      <c r="Z133" s="49">
        <v>0</v>
      </c>
      <c r="AA133" s="71">
        <v>133</v>
      </c>
      <c r="AB133" s="71"/>
      <c r="AC133" s="72"/>
      <c r="AD133" s="78" t="s">
        <v>2228</v>
      </c>
      <c r="AE133" s="78">
        <v>15355</v>
      </c>
      <c r="AF133" s="78">
        <v>37913</v>
      </c>
      <c r="AG133" s="78">
        <v>41918</v>
      </c>
      <c r="AH133" s="78">
        <v>30315</v>
      </c>
      <c r="AI133" s="78"/>
      <c r="AJ133" s="78" t="s">
        <v>2591</v>
      </c>
      <c r="AK133" s="78" t="s">
        <v>2910</v>
      </c>
      <c r="AL133" s="83" t="s">
        <v>3110</v>
      </c>
      <c r="AM133" s="78"/>
      <c r="AN133" s="80">
        <v>41528.18074074074</v>
      </c>
      <c r="AO133" s="83" t="s">
        <v>3351</v>
      </c>
      <c r="AP133" s="78" t="b">
        <v>0</v>
      </c>
      <c r="AQ133" s="78" t="b">
        <v>0</v>
      </c>
      <c r="AR133" s="78" t="b">
        <v>1</v>
      </c>
      <c r="AS133" s="78"/>
      <c r="AT133" s="78">
        <v>125</v>
      </c>
      <c r="AU133" s="83" t="s">
        <v>3561</v>
      </c>
      <c r="AV133" s="78" t="b">
        <v>0</v>
      </c>
      <c r="AW133" s="78" t="s">
        <v>3755</v>
      </c>
      <c r="AX133" s="83" t="s">
        <v>3886</v>
      </c>
      <c r="AY133" s="78" t="s">
        <v>65</v>
      </c>
      <c r="AZ133" s="78" t="str">
        <f>REPLACE(INDEX(GroupVertices[Group],MATCH(Vertices[[#This Row],[Vertex]],GroupVertices[Vertex],0)),1,1,"")</f>
        <v>34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491</v>
      </c>
      <c r="B134" s="65"/>
      <c r="C134" s="65" t="s">
        <v>64</v>
      </c>
      <c r="D134" s="66">
        <v>162.09307096285264</v>
      </c>
      <c r="E134" s="68"/>
      <c r="F134" s="100" t="s">
        <v>3642</v>
      </c>
      <c r="G134" s="65"/>
      <c r="H134" s="69" t="s">
        <v>491</v>
      </c>
      <c r="I134" s="70"/>
      <c r="J134" s="70"/>
      <c r="K134" s="69" t="s">
        <v>4266</v>
      </c>
      <c r="L134" s="73">
        <v>1</v>
      </c>
      <c r="M134" s="74">
        <v>5795.3916015625</v>
      </c>
      <c r="N134" s="74">
        <v>2229.188720703125</v>
      </c>
      <c r="O134" s="75"/>
      <c r="P134" s="76"/>
      <c r="Q134" s="76"/>
      <c r="R134" s="86"/>
      <c r="S134" s="48">
        <v>1</v>
      </c>
      <c r="T134" s="48">
        <v>0</v>
      </c>
      <c r="U134" s="49">
        <v>0</v>
      </c>
      <c r="V134" s="49">
        <v>0.333333</v>
      </c>
      <c r="W134" s="49">
        <v>0</v>
      </c>
      <c r="X134" s="49">
        <v>0.770269</v>
      </c>
      <c r="Y134" s="49">
        <v>0</v>
      </c>
      <c r="Z134" s="49">
        <v>0</v>
      </c>
      <c r="AA134" s="71">
        <v>134</v>
      </c>
      <c r="AB134" s="71"/>
      <c r="AC134" s="72"/>
      <c r="AD134" s="78" t="s">
        <v>2229</v>
      </c>
      <c r="AE134" s="78">
        <v>197</v>
      </c>
      <c r="AF134" s="78">
        <v>102</v>
      </c>
      <c r="AG134" s="78">
        <v>7507</v>
      </c>
      <c r="AH134" s="78">
        <v>7281</v>
      </c>
      <c r="AI134" s="78"/>
      <c r="AJ134" s="78" t="s">
        <v>2592</v>
      </c>
      <c r="AK134" s="78"/>
      <c r="AL134" s="78"/>
      <c r="AM134" s="78"/>
      <c r="AN134" s="80">
        <v>41492.37700231482</v>
      </c>
      <c r="AO134" s="78"/>
      <c r="AP134" s="78" t="b">
        <v>1</v>
      </c>
      <c r="AQ134" s="78" t="b">
        <v>0</v>
      </c>
      <c r="AR134" s="78" t="b">
        <v>0</v>
      </c>
      <c r="AS134" s="78"/>
      <c r="AT134" s="78">
        <v>2</v>
      </c>
      <c r="AU134" s="83" t="s">
        <v>3561</v>
      </c>
      <c r="AV134" s="78" t="b">
        <v>0</v>
      </c>
      <c r="AW134" s="78" t="s">
        <v>3755</v>
      </c>
      <c r="AX134" s="83" t="s">
        <v>3887</v>
      </c>
      <c r="AY134" s="78" t="s">
        <v>65</v>
      </c>
      <c r="AZ134" s="78" t="str">
        <f>REPLACE(INDEX(GroupVertices[Group],MATCH(Vertices[[#This Row],[Vertex]],GroupVertices[Vertex],0)),1,1,"")</f>
        <v>34</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285</v>
      </c>
      <c r="B135" s="65"/>
      <c r="C135" s="65" t="s">
        <v>64</v>
      </c>
      <c r="D135" s="66">
        <v>162.07573421487027</v>
      </c>
      <c r="E135" s="68"/>
      <c r="F135" s="100" t="s">
        <v>3643</v>
      </c>
      <c r="G135" s="65"/>
      <c r="H135" s="69" t="s">
        <v>285</v>
      </c>
      <c r="I135" s="70"/>
      <c r="J135" s="70"/>
      <c r="K135" s="69" t="s">
        <v>4267</v>
      </c>
      <c r="L135" s="73">
        <v>1</v>
      </c>
      <c r="M135" s="74">
        <v>1695.73681640625</v>
      </c>
      <c r="N135" s="74">
        <v>3510.82568359375</v>
      </c>
      <c r="O135" s="75"/>
      <c r="P135" s="76"/>
      <c r="Q135" s="76"/>
      <c r="R135" s="86"/>
      <c r="S135" s="48">
        <v>1</v>
      </c>
      <c r="T135" s="48">
        <v>1</v>
      </c>
      <c r="U135" s="49">
        <v>0</v>
      </c>
      <c r="V135" s="49">
        <v>0</v>
      </c>
      <c r="W135" s="49">
        <v>0</v>
      </c>
      <c r="X135" s="49">
        <v>0.999999</v>
      </c>
      <c r="Y135" s="49">
        <v>0</v>
      </c>
      <c r="Z135" s="49" t="s">
        <v>4655</v>
      </c>
      <c r="AA135" s="71">
        <v>135</v>
      </c>
      <c r="AB135" s="71"/>
      <c r="AC135" s="72"/>
      <c r="AD135" s="78" t="s">
        <v>2230</v>
      </c>
      <c r="AE135" s="78">
        <v>316</v>
      </c>
      <c r="AF135" s="78">
        <v>83</v>
      </c>
      <c r="AG135" s="78">
        <v>51</v>
      </c>
      <c r="AH135" s="78">
        <v>100</v>
      </c>
      <c r="AI135" s="78"/>
      <c r="AJ135" s="78" t="s">
        <v>2593</v>
      </c>
      <c r="AK135" s="78" t="s">
        <v>2911</v>
      </c>
      <c r="AL135" s="78"/>
      <c r="AM135" s="78"/>
      <c r="AN135" s="80">
        <v>43620.64697916667</v>
      </c>
      <c r="AO135" s="78"/>
      <c r="AP135" s="78" t="b">
        <v>1</v>
      </c>
      <c r="AQ135" s="78" t="b">
        <v>0</v>
      </c>
      <c r="AR135" s="78" t="b">
        <v>0</v>
      </c>
      <c r="AS135" s="78"/>
      <c r="AT135" s="78">
        <v>0</v>
      </c>
      <c r="AU135" s="78"/>
      <c r="AV135" s="78" t="b">
        <v>0</v>
      </c>
      <c r="AW135" s="78" t="s">
        <v>3755</v>
      </c>
      <c r="AX135" s="83" t="s">
        <v>3888</v>
      </c>
      <c r="AY135" s="78" t="s">
        <v>66</v>
      </c>
      <c r="AZ135" s="78" t="str">
        <f>REPLACE(INDEX(GroupVertices[Group],MATCH(Vertices[[#This Row],[Vertex]],GroupVertices[Vertex],0)),1,1,"")</f>
        <v>1</v>
      </c>
      <c r="BA135" s="48"/>
      <c r="BB135" s="48"/>
      <c r="BC135" s="48"/>
      <c r="BD135" s="48"/>
      <c r="BE135" s="48" t="s">
        <v>5139</v>
      </c>
      <c r="BF135" s="48" t="s">
        <v>5139</v>
      </c>
      <c r="BG135" s="116" t="s">
        <v>5215</v>
      </c>
      <c r="BH135" s="116" t="s">
        <v>5215</v>
      </c>
      <c r="BI135" s="116" t="s">
        <v>5423</v>
      </c>
      <c r="BJ135" s="116" t="s">
        <v>5423</v>
      </c>
      <c r="BK135" s="116">
        <v>4</v>
      </c>
      <c r="BL135" s="120">
        <v>10.81081081081081</v>
      </c>
      <c r="BM135" s="116">
        <v>0</v>
      </c>
      <c r="BN135" s="120">
        <v>0</v>
      </c>
      <c r="BO135" s="116">
        <v>0</v>
      </c>
      <c r="BP135" s="120">
        <v>0</v>
      </c>
      <c r="BQ135" s="116">
        <v>33</v>
      </c>
      <c r="BR135" s="120">
        <v>89.1891891891892</v>
      </c>
      <c r="BS135" s="116">
        <v>37</v>
      </c>
      <c r="BT135" s="2"/>
      <c r="BU135" s="3"/>
      <c r="BV135" s="3"/>
      <c r="BW135" s="3"/>
      <c r="BX135" s="3"/>
    </row>
    <row r="136" spans="1:76" ht="15">
      <c r="A136" s="64" t="s">
        <v>286</v>
      </c>
      <c r="B136" s="65"/>
      <c r="C136" s="65" t="s">
        <v>64</v>
      </c>
      <c r="D136" s="66">
        <v>162.25822629889504</v>
      </c>
      <c r="E136" s="68"/>
      <c r="F136" s="100" t="s">
        <v>1097</v>
      </c>
      <c r="G136" s="65"/>
      <c r="H136" s="69" t="s">
        <v>286</v>
      </c>
      <c r="I136" s="70"/>
      <c r="J136" s="70"/>
      <c r="K136" s="69" t="s">
        <v>4268</v>
      </c>
      <c r="L136" s="73">
        <v>121.4578313253012</v>
      </c>
      <c r="M136" s="74">
        <v>5153.8056640625</v>
      </c>
      <c r="N136" s="74">
        <v>7416.9052734375</v>
      </c>
      <c r="O136" s="75"/>
      <c r="P136" s="76"/>
      <c r="Q136" s="76"/>
      <c r="R136" s="86"/>
      <c r="S136" s="48">
        <v>0</v>
      </c>
      <c r="T136" s="48">
        <v>3</v>
      </c>
      <c r="U136" s="49">
        <v>6</v>
      </c>
      <c r="V136" s="49">
        <v>0.333333</v>
      </c>
      <c r="W136" s="49">
        <v>0</v>
      </c>
      <c r="X136" s="49">
        <v>1.918916</v>
      </c>
      <c r="Y136" s="49">
        <v>0</v>
      </c>
      <c r="Z136" s="49">
        <v>0</v>
      </c>
      <c r="AA136" s="71">
        <v>136</v>
      </c>
      <c r="AB136" s="71"/>
      <c r="AC136" s="72"/>
      <c r="AD136" s="78" t="s">
        <v>2231</v>
      </c>
      <c r="AE136" s="78">
        <v>131</v>
      </c>
      <c r="AF136" s="78">
        <v>283</v>
      </c>
      <c r="AG136" s="78">
        <v>8394</v>
      </c>
      <c r="AH136" s="78">
        <v>15805</v>
      </c>
      <c r="AI136" s="78"/>
      <c r="AJ136" s="78" t="s">
        <v>2594</v>
      </c>
      <c r="AK136" s="78"/>
      <c r="AL136" s="78"/>
      <c r="AM136" s="78"/>
      <c r="AN136" s="80">
        <v>43606.11104166666</v>
      </c>
      <c r="AO136" s="78"/>
      <c r="AP136" s="78" t="b">
        <v>0</v>
      </c>
      <c r="AQ136" s="78" t="b">
        <v>0</v>
      </c>
      <c r="AR136" s="78" t="b">
        <v>0</v>
      </c>
      <c r="AS136" s="78"/>
      <c r="AT136" s="78">
        <v>0</v>
      </c>
      <c r="AU136" s="83" t="s">
        <v>3561</v>
      </c>
      <c r="AV136" s="78" t="b">
        <v>0</v>
      </c>
      <c r="AW136" s="78" t="s">
        <v>3755</v>
      </c>
      <c r="AX136" s="83" t="s">
        <v>3889</v>
      </c>
      <c r="AY136" s="78" t="s">
        <v>66</v>
      </c>
      <c r="AZ136" s="78" t="str">
        <f>REPLACE(INDEX(GroupVertices[Group],MATCH(Vertices[[#This Row],[Vertex]],GroupVertices[Vertex],0)),1,1,"")</f>
        <v>23</v>
      </c>
      <c r="BA136" s="48"/>
      <c r="BB136" s="48"/>
      <c r="BC136" s="48"/>
      <c r="BD136" s="48"/>
      <c r="BE136" s="48"/>
      <c r="BF136" s="48"/>
      <c r="BG136" s="116" t="s">
        <v>5216</v>
      </c>
      <c r="BH136" s="116" t="s">
        <v>5216</v>
      </c>
      <c r="BI136" s="116" t="s">
        <v>5424</v>
      </c>
      <c r="BJ136" s="116" t="s">
        <v>5424</v>
      </c>
      <c r="BK136" s="116">
        <v>0</v>
      </c>
      <c r="BL136" s="120">
        <v>0</v>
      </c>
      <c r="BM136" s="116">
        <v>0</v>
      </c>
      <c r="BN136" s="120">
        <v>0</v>
      </c>
      <c r="BO136" s="116">
        <v>0</v>
      </c>
      <c r="BP136" s="120">
        <v>0</v>
      </c>
      <c r="BQ136" s="116">
        <v>19</v>
      </c>
      <c r="BR136" s="120">
        <v>100</v>
      </c>
      <c r="BS136" s="116">
        <v>19</v>
      </c>
      <c r="BT136" s="2"/>
      <c r="BU136" s="3"/>
      <c r="BV136" s="3"/>
      <c r="BW136" s="3"/>
      <c r="BX136" s="3"/>
    </row>
    <row r="137" spans="1:76" ht="15">
      <c r="A137" s="64" t="s">
        <v>492</v>
      </c>
      <c r="B137" s="65"/>
      <c r="C137" s="65" t="s">
        <v>64</v>
      </c>
      <c r="D137" s="66">
        <v>164.14519444771102</v>
      </c>
      <c r="E137" s="68"/>
      <c r="F137" s="100" t="s">
        <v>3644</v>
      </c>
      <c r="G137" s="65"/>
      <c r="H137" s="69" t="s">
        <v>492</v>
      </c>
      <c r="I137" s="70"/>
      <c r="J137" s="70"/>
      <c r="K137" s="69" t="s">
        <v>4269</v>
      </c>
      <c r="L137" s="73">
        <v>1</v>
      </c>
      <c r="M137" s="74">
        <v>5153.8056640625</v>
      </c>
      <c r="N137" s="74">
        <v>7922.73681640625</v>
      </c>
      <c r="O137" s="75"/>
      <c r="P137" s="76"/>
      <c r="Q137" s="76"/>
      <c r="R137" s="86"/>
      <c r="S137" s="48">
        <v>1</v>
      </c>
      <c r="T137" s="48">
        <v>0</v>
      </c>
      <c r="U137" s="49">
        <v>0</v>
      </c>
      <c r="V137" s="49">
        <v>0.2</v>
      </c>
      <c r="W137" s="49">
        <v>0</v>
      </c>
      <c r="X137" s="49">
        <v>0.693693</v>
      </c>
      <c r="Y137" s="49">
        <v>0</v>
      </c>
      <c r="Z137" s="49">
        <v>0</v>
      </c>
      <c r="AA137" s="71">
        <v>137</v>
      </c>
      <c r="AB137" s="71"/>
      <c r="AC137" s="72"/>
      <c r="AD137" s="78" t="s">
        <v>492</v>
      </c>
      <c r="AE137" s="78">
        <v>678</v>
      </c>
      <c r="AF137" s="78">
        <v>2351</v>
      </c>
      <c r="AG137" s="78">
        <v>33666</v>
      </c>
      <c r="AH137" s="78">
        <v>65027</v>
      </c>
      <c r="AI137" s="78"/>
      <c r="AJ137" s="78" t="s">
        <v>2595</v>
      </c>
      <c r="AK137" s="78"/>
      <c r="AL137" s="83" t="s">
        <v>3111</v>
      </c>
      <c r="AM137" s="78"/>
      <c r="AN137" s="80">
        <v>39750.14160879629</v>
      </c>
      <c r="AO137" s="83" t="s">
        <v>3352</v>
      </c>
      <c r="AP137" s="78" t="b">
        <v>0</v>
      </c>
      <c r="AQ137" s="78" t="b">
        <v>0</v>
      </c>
      <c r="AR137" s="78" t="b">
        <v>1</v>
      </c>
      <c r="AS137" s="78"/>
      <c r="AT137" s="78">
        <v>21</v>
      </c>
      <c r="AU137" s="83" t="s">
        <v>3575</v>
      </c>
      <c r="AV137" s="78" t="b">
        <v>0</v>
      </c>
      <c r="AW137" s="78" t="s">
        <v>3755</v>
      </c>
      <c r="AX137" s="83" t="s">
        <v>3890</v>
      </c>
      <c r="AY137" s="78" t="s">
        <v>65</v>
      </c>
      <c r="AZ137" s="78" t="str">
        <f>REPLACE(INDEX(GroupVertices[Group],MATCH(Vertices[[#This Row],[Vertex]],GroupVertices[Vertex],0)),1,1,"")</f>
        <v>23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493</v>
      </c>
      <c r="B138" s="65"/>
      <c r="C138" s="65" t="s">
        <v>64</v>
      </c>
      <c r="D138" s="66">
        <v>167.69922778409313</v>
      </c>
      <c r="E138" s="68"/>
      <c r="F138" s="100" t="s">
        <v>3645</v>
      </c>
      <c r="G138" s="65"/>
      <c r="H138" s="69" t="s">
        <v>493</v>
      </c>
      <c r="I138" s="70"/>
      <c r="J138" s="70"/>
      <c r="K138" s="69" t="s">
        <v>4270</v>
      </c>
      <c r="L138" s="73">
        <v>1</v>
      </c>
      <c r="M138" s="74">
        <v>4884.1767578125</v>
      </c>
      <c r="N138" s="74">
        <v>7922.73681640625</v>
      </c>
      <c r="O138" s="75"/>
      <c r="P138" s="76"/>
      <c r="Q138" s="76"/>
      <c r="R138" s="86"/>
      <c r="S138" s="48">
        <v>1</v>
      </c>
      <c r="T138" s="48">
        <v>0</v>
      </c>
      <c r="U138" s="49">
        <v>0</v>
      </c>
      <c r="V138" s="49">
        <v>0.2</v>
      </c>
      <c r="W138" s="49">
        <v>0</v>
      </c>
      <c r="X138" s="49">
        <v>0.693693</v>
      </c>
      <c r="Y138" s="49">
        <v>0</v>
      </c>
      <c r="Z138" s="49">
        <v>0</v>
      </c>
      <c r="AA138" s="71">
        <v>138</v>
      </c>
      <c r="AB138" s="71"/>
      <c r="AC138" s="72"/>
      <c r="AD138" s="78" t="s">
        <v>2232</v>
      </c>
      <c r="AE138" s="78">
        <v>581</v>
      </c>
      <c r="AF138" s="78">
        <v>6246</v>
      </c>
      <c r="AG138" s="78">
        <v>27994</v>
      </c>
      <c r="AH138" s="78">
        <v>68332</v>
      </c>
      <c r="AI138" s="78"/>
      <c r="AJ138" s="78" t="s">
        <v>2596</v>
      </c>
      <c r="AK138" s="78" t="s">
        <v>2912</v>
      </c>
      <c r="AL138" s="83" t="s">
        <v>3112</v>
      </c>
      <c r="AM138" s="78"/>
      <c r="AN138" s="80">
        <v>40960.09837962963</v>
      </c>
      <c r="AO138" s="83" t="s">
        <v>3353</v>
      </c>
      <c r="AP138" s="78" t="b">
        <v>1</v>
      </c>
      <c r="AQ138" s="78" t="b">
        <v>0</v>
      </c>
      <c r="AR138" s="78" t="b">
        <v>0</v>
      </c>
      <c r="AS138" s="78"/>
      <c r="AT138" s="78">
        <v>38</v>
      </c>
      <c r="AU138" s="83" t="s">
        <v>3561</v>
      </c>
      <c r="AV138" s="78" t="b">
        <v>0</v>
      </c>
      <c r="AW138" s="78" t="s">
        <v>3755</v>
      </c>
      <c r="AX138" s="83" t="s">
        <v>3891</v>
      </c>
      <c r="AY138" s="78" t="s">
        <v>65</v>
      </c>
      <c r="AZ138" s="78" t="str">
        <f>REPLACE(INDEX(GroupVertices[Group],MATCH(Vertices[[#This Row],[Vertex]],GroupVertices[Vertex],0)),1,1,"")</f>
        <v>23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494</v>
      </c>
      <c r="B139" s="65"/>
      <c r="C139" s="65" t="s">
        <v>64</v>
      </c>
      <c r="D139" s="66">
        <v>162.44254330376003</v>
      </c>
      <c r="E139" s="68"/>
      <c r="F139" s="100" t="s">
        <v>3646</v>
      </c>
      <c r="G139" s="65"/>
      <c r="H139" s="69" t="s">
        <v>494</v>
      </c>
      <c r="I139" s="70"/>
      <c r="J139" s="70"/>
      <c r="K139" s="69" t="s">
        <v>4271</v>
      </c>
      <c r="L139" s="73">
        <v>1</v>
      </c>
      <c r="M139" s="74">
        <v>4884.1767578125</v>
      </c>
      <c r="N139" s="74">
        <v>7416.9052734375</v>
      </c>
      <c r="O139" s="75"/>
      <c r="P139" s="76"/>
      <c r="Q139" s="76"/>
      <c r="R139" s="86"/>
      <c r="S139" s="48">
        <v>1</v>
      </c>
      <c r="T139" s="48">
        <v>0</v>
      </c>
      <c r="U139" s="49">
        <v>0</v>
      </c>
      <c r="V139" s="49">
        <v>0.2</v>
      </c>
      <c r="W139" s="49">
        <v>0</v>
      </c>
      <c r="X139" s="49">
        <v>0.693693</v>
      </c>
      <c r="Y139" s="49">
        <v>0</v>
      </c>
      <c r="Z139" s="49">
        <v>0</v>
      </c>
      <c r="AA139" s="71">
        <v>139</v>
      </c>
      <c r="AB139" s="71"/>
      <c r="AC139" s="72"/>
      <c r="AD139" s="78" t="s">
        <v>2233</v>
      </c>
      <c r="AE139" s="78">
        <v>75</v>
      </c>
      <c r="AF139" s="78">
        <v>485</v>
      </c>
      <c r="AG139" s="78">
        <v>3330</v>
      </c>
      <c r="AH139" s="78">
        <v>6324</v>
      </c>
      <c r="AI139" s="78"/>
      <c r="AJ139" s="78" t="s">
        <v>2597</v>
      </c>
      <c r="AK139" s="78" t="s">
        <v>2913</v>
      </c>
      <c r="AL139" s="78"/>
      <c r="AM139" s="78"/>
      <c r="AN139" s="80">
        <v>43349.83484953704</v>
      </c>
      <c r="AO139" s="83" t="s">
        <v>3354</v>
      </c>
      <c r="AP139" s="78" t="b">
        <v>1</v>
      </c>
      <c r="AQ139" s="78" t="b">
        <v>0</v>
      </c>
      <c r="AR139" s="78" t="b">
        <v>0</v>
      </c>
      <c r="AS139" s="78"/>
      <c r="AT139" s="78">
        <v>1</v>
      </c>
      <c r="AU139" s="78"/>
      <c r="AV139" s="78" t="b">
        <v>0</v>
      </c>
      <c r="AW139" s="78" t="s">
        <v>3755</v>
      </c>
      <c r="AX139" s="83" t="s">
        <v>3892</v>
      </c>
      <c r="AY139" s="78" t="s">
        <v>65</v>
      </c>
      <c r="AZ139" s="78" t="str">
        <f>REPLACE(INDEX(GroupVertices[Group],MATCH(Vertices[[#This Row],[Vertex]],GroupVertices[Vertex],0)),1,1,"")</f>
        <v>23</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287</v>
      </c>
      <c r="B140" s="65"/>
      <c r="C140" s="65" t="s">
        <v>64</v>
      </c>
      <c r="D140" s="66">
        <v>165.92175488569202</v>
      </c>
      <c r="E140" s="68"/>
      <c r="F140" s="100" t="s">
        <v>1098</v>
      </c>
      <c r="G140" s="65"/>
      <c r="H140" s="69" t="s">
        <v>287</v>
      </c>
      <c r="I140" s="70"/>
      <c r="J140" s="70"/>
      <c r="K140" s="69" t="s">
        <v>4272</v>
      </c>
      <c r="L140" s="73">
        <v>1</v>
      </c>
      <c r="M140" s="74">
        <v>1362.22021484375</v>
      </c>
      <c r="N140" s="74">
        <v>3510.82568359375</v>
      </c>
      <c r="O140" s="75"/>
      <c r="P140" s="76"/>
      <c r="Q140" s="76"/>
      <c r="R140" s="86"/>
      <c r="S140" s="48">
        <v>1</v>
      </c>
      <c r="T140" s="48">
        <v>1</v>
      </c>
      <c r="U140" s="49">
        <v>0</v>
      </c>
      <c r="V140" s="49">
        <v>0</v>
      </c>
      <c r="W140" s="49">
        <v>0</v>
      </c>
      <c r="X140" s="49">
        <v>0.999999</v>
      </c>
      <c r="Y140" s="49">
        <v>0</v>
      </c>
      <c r="Z140" s="49" t="s">
        <v>4655</v>
      </c>
      <c r="AA140" s="71">
        <v>140</v>
      </c>
      <c r="AB140" s="71"/>
      <c r="AC140" s="72"/>
      <c r="AD140" s="78" t="s">
        <v>2234</v>
      </c>
      <c r="AE140" s="78">
        <v>3013</v>
      </c>
      <c r="AF140" s="78">
        <v>4298</v>
      </c>
      <c r="AG140" s="78">
        <v>51118</v>
      </c>
      <c r="AH140" s="78">
        <v>107527</v>
      </c>
      <c r="AI140" s="78"/>
      <c r="AJ140" s="78" t="s">
        <v>2598</v>
      </c>
      <c r="AK140" s="78" t="s">
        <v>2914</v>
      </c>
      <c r="AL140" s="83" t="s">
        <v>3113</v>
      </c>
      <c r="AM140" s="78"/>
      <c r="AN140" s="80">
        <v>41903.8134375</v>
      </c>
      <c r="AO140" s="83" t="s">
        <v>3355</v>
      </c>
      <c r="AP140" s="78" t="b">
        <v>0</v>
      </c>
      <c r="AQ140" s="78" t="b">
        <v>0</v>
      </c>
      <c r="AR140" s="78" t="b">
        <v>0</v>
      </c>
      <c r="AS140" s="78"/>
      <c r="AT140" s="78">
        <v>86</v>
      </c>
      <c r="AU140" s="83" t="s">
        <v>3561</v>
      </c>
      <c r="AV140" s="78" t="b">
        <v>0</v>
      </c>
      <c r="AW140" s="78" t="s">
        <v>3755</v>
      </c>
      <c r="AX140" s="83" t="s">
        <v>3893</v>
      </c>
      <c r="AY140" s="78" t="s">
        <v>66</v>
      </c>
      <c r="AZ140" s="78" t="str">
        <f>REPLACE(INDEX(GroupVertices[Group],MATCH(Vertices[[#This Row],[Vertex]],GroupVertices[Vertex],0)),1,1,"")</f>
        <v>1</v>
      </c>
      <c r="BA140" s="48"/>
      <c r="BB140" s="48"/>
      <c r="BC140" s="48"/>
      <c r="BD140" s="48"/>
      <c r="BE140" s="48" t="s">
        <v>957</v>
      </c>
      <c r="BF140" s="48" t="s">
        <v>957</v>
      </c>
      <c r="BG140" s="116" t="s">
        <v>5217</v>
      </c>
      <c r="BH140" s="116" t="s">
        <v>5217</v>
      </c>
      <c r="BI140" s="116" t="s">
        <v>5425</v>
      </c>
      <c r="BJ140" s="116" t="s">
        <v>5425</v>
      </c>
      <c r="BK140" s="116">
        <v>1</v>
      </c>
      <c r="BL140" s="120">
        <v>3.5714285714285716</v>
      </c>
      <c r="BM140" s="116">
        <v>0</v>
      </c>
      <c r="BN140" s="120">
        <v>0</v>
      </c>
      <c r="BO140" s="116">
        <v>0</v>
      </c>
      <c r="BP140" s="120">
        <v>0</v>
      </c>
      <c r="BQ140" s="116">
        <v>27</v>
      </c>
      <c r="BR140" s="120">
        <v>96.42857142857143</v>
      </c>
      <c r="BS140" s="116">
        <v>28</v>
      </c>
      <c r="BT140" s="2"/>
      <c r="BU140" s="3"/>
      <c r="BV140" s="3"/>
      <c r="BW140" s="3"/>
      <c r="BX140" s="3"/>
    </row>
    <row r="141" spans="1:76" ht="15">
      <c r="A141" s="64" t="s">
        <v>288</v>
      </c>
      <c r="B141" s="65"/>
      <c r="C141" s="65" t="s">
        <v>64</v>
      </c>
      <c r="D141" s="66">
        <v>162.45349282880153</v>
      </c>
      <c r="E141" s="68"/>
      <c r="F141" s="100" t="s">
        <v>1099</v>
      </c>
      <c r="G141" s="65"/>
      <c r="H141" s="69" t="s">
        <v>288</v>
      </c>
      <c r="I141" s="70"/>
      <c r="J141" s="70"/>
      <c r="K141" s="69" t="s">
        <v>4273</v>
      </c>
      <c r="L141" s="73">
        <v>1</v>
      </c>
      <c r="M141" s="74">
        <v>4529.986328125</v>
      </c>
      <c r="N141" s="74">
        <v>6609.22509765625</v>
      </c>
      <c r="O141" s="75"/>
      <c r="P141" s="76"/>
      <c r="Q141" s="76"/>
      <c r="R141" s="86"/>
      <c r="S141" s="48">
        <v>0</v>
      </c>
      <c r="T141" s="48">
        <v>1</v>
      </c>
      <c r="U141" s="49">
        <v>0</v>
      </c>
      <c r="V141" s="49">
        <v>0.0625</v>
      </c>
      <c r="W141" s="49">
        <v>0</v>
      </c>
      <c r="X141" s="49">
        <v>0.519733</v>
      </c>
      <c r="Y141" s="49">
        <v>0</v>
      </c>
      <c r="Z141" s="49">
        <v>0</v>
      </c>
      <c r="AA141" s="71">
        <v>141</v>
      </c>
      <c r="AB141" s="71"/>
      <c r="AC141" s="72"/>
      <c r="AD141" s="78" t="s">
        <v>2235</v>
      </c>
      <c r="AE141" s="78">
        <v>409</v>
      </c>
      <c r="AF141" s="78">
        <v>497</v>
      </c>
      <c r="AG141" s="78">
        <v>3031</v>
      </c>
      <c r="AH141" s="78">
        <v>1161</v>
      </c>
      <c r="AI141" s="78"/>
      <c r="AJ141" s="78" t="s">
        <v>2599</v>
      </c>
      <c r="AK141" s="78"/>
      <c r="AL141" s="78"/>
      <c r="AM141" s="78"/>
      <c r="AN141" s="80">
        <v>41426.48991898148</v>
      </c>
      <c r="AO141" s="83" t="s">
        <v>3356</v>
      </c>
      <c r="AP141" s="78" t="b">
        <v>1</v>
      </c>
      <c r="AQ141" s="78" t="b">
        <v>0</v>
      </c>
      <c r="AR141" s="78" t="b">
        <v>0</v>
      </c>
      <c r="AS141" s="78"/>
      <c r="AT141" s="78">
        <v>8</v>
      </c>
      <c r="AU141" s="83" t="s">
        <v>3561</v>
      </c>
      <c r="AV141" s="78" t="b">
        <v>0</v>
      </c>
      <c r="AW141" s="78" t="s">
        <v>3755</v>
      </c>
      <c r="AX141" s="83" t="s">
        <v>3894</v>
      </c>
      <c r="AY141" s="78" t="s">
        <v>66</v>
      </c>
      <c r="AZ141" s="78" t="str">
        <f>REPLACE(INDEX(GroupVertices[Group],MATCH(Vertices[[#This Row],[Vertex]],GroupVertices[Vertex],0)),1,1,"")</f>
        <v>8</v>
      </c>
      <c r="BA141" s="48" t="s">
        <v>871</v>
      </c>
      <c r="BB141" s="48" t="s">
        <v>871</v>
      </c>
      <c r="BC141" s="48" t="s">
        <v>925</v>
      </c>
      <c r="BD141" s="48" t="s">
        <v>925</v>
      </c>
      <c r="BE141" s="48"/>
      <c r="BF141" s="48"/>
      <c r="BG141" s="116" t="s">
        <v>5218</v>
      </c>
      <c r="BH141" s="116" t="s">
        <v>5341</v>
      </c>
      <c r="BI141" s="116" t="s">
        <v>5426</v>
      </c>
      <c r="BJ141" s="116" t="s">
        <v>5426</v>
      </c>
      <c r="BK141" s="116">
        <v>0</v>
      </c>
      <c r="BL141" s="120">
        <v>0</v>
      </c>
      <c r="BM141" s="116">
        <v>0</v>
      </c>
      <c r="BN141" s="120">
        <v>0</v>
      </c>
      <c r="BO141" s="116">
        <v>0</v>
      </c>
      <c r="BP141" s="120">
        <v>0</v>
      </c>
      <c r="BQ141" s="116">
        <v>23</v>
      </c>
      <c r="BR141" s="120">
        <v>100</v>
      </c>
      <c r="BS141" s="116">
        <v>23</v>
      </c>
      <c r="BT141" s="2"/>
      <c r="BU141" s="3"/>
      <c r="BV141" s="3"/>
      <c r="BW141" s="3"/>
      <c r="BX141" s="3"/>
    </row>
    <row r="142" spans="1:76" ht="15">
      <c r="A142" s="64" t="s">
        <v>307</v>
      </c>
      <c r="B142" s="65"/>
      <c r="C142" s="65" t="s">
        <v>64</v>
      </c>
      <c r="D142" s="66">
        <v>162.38870813897273</v>
      </c>
      <c r="E142" s="68"/>
      <c r="F142" s="100" t="s">
        <v>1118</v>
      </c>
      <c r="G142" s="65"/>
      <c r="H142" s="69" t="s">
        <v>307</v>
      </c>
      <c r="I142" s="70"/>
      <c r="J142" s="70"/>
      <c r="K142" s="69" t="s">
        <v>4274</v>
      </c>
      <c r="L142" s="73">
        <v>683.5943775100402</v>
      </c>
      <c r="M142" s="74">
        <v>4170.79736328125</v>
      </c>
      <c r="N142" s="74">
        <v>6429.60888671875</v>
      </c>
      <c r="O142" s="75"/>
      <c r="P142" s="76"/>
      <c r="Q142" s="76"/>
      <c r="R142" s="86"/>
      <c r="S142" s="48">
        <v>3</v>
      </c>
      <c r="T142" s="48">
        <v>3</v>
      </c>
      <c r="U142" s="49">
        <v>34</v>
      </c>
      <c r="V142" s="49">
        <v>0.1</v>
      </c>
      <c r="W142" s="49">
        <v>0</v>
      </c>
      <c r="X142" s="49">
        <v>2.174903</v>
      </c>
      <c r="Y142" s="49">
        <v>0</v>
      </c>
      <c r="Z142" s="49">
        <v>0</v>
      </c>
      <c r="AA142" s="71">
        <v>142</v>
      </c>
      <c r="AB142" s="71"/>
      <c r="AC142" s="72"/>
      <c r="AD142" s="78" t="s">
        <v>2236</v>
      </c>
      <c r="AE142" s="78">
        <v>467</v>
      </c>
      <c r="AF142" s="78">
        <v>426</v>
      </c>
      <c r="AG142" s="78">
        <v>1229</v>
      </c>
      <c r="AH142" s="78">
        <v>267</v>
      </c>
      <c r="AI142" s="78"/>
      <c r="AJ142" s="78" t="s">
        <v>2600</v>
      </c>
      <c r="AK142" s="78" t="s">
        <v>2915</v>
      </c>
      <c r="AL142" s="83" t="s">
        <v>3114</v>
      </c>
      <c r="AM142" s="78"/>
      <c r="AN142" s="80">
        <v>42105.689108796294</v>
      </c>
      <c r="AO142" s="83" t="s">
        <v>3357</v>
      </c>
      <c r="AP142" s="78" t="b">
        <v>1</v>
      </c>
      <c r="AQ142" s="78" t="b">
        <v>0</v>
      </c>
      <c r="AR142" s="78" t="b">
        <v>1</v>
      </c>
      <c r="AS142" s="78"/>
      <c r="AT142" s="78">
        <v>2</v>
      </c>
      <c r="AU142" s="83" t="s">
        <v>3561</v>
      </c>
      <c r="AV142" s="78" t="b">
        <v>0</v>
      </c>
      <c r="AW142" s="78" t="s">
        <v>3755</v>
      </c>
      <c r="AX142" s="83" t="s">
        <v>3895</v>
      </c>
      <c r="AY142" s="78" t="s">
        <v>66</v>
      </c>
      <c r="AZ142" s="78" t="str">
        <f>REPLACE(INDEX(GroupVertices[Group],MATCH(Vertices[[#This Row],[Vertex]],GroupVertices[Vertex],0)),1,1,"")</f>
        <v>8</v>
      </c>
      <c r="BA142" s="48" t="s">
        <v>5120</v>
      </c>
      <c r="BB142" s="48" t="s">
        <v>5120</v>
      </c>
      <c r="BC142" s="48" t="s">
        <v>925</v>
      </c>
      <c r="BD142" s="48" t="s">
        <v>925</v>
      </c>
      <c r="BE142" s="48"/>
      <c r="BF142" s="48"/>
      <c r="BG142" s="116" t="s">
        <v>4813</v>
      </c>
      <c r="BH142" s="116" t="s">
        <v>5342</v>
      </c>
      <c r="BI142" s="116" t="s">
        <v>4940</v>
      </c>
      <c r="BJ142" s="116" t="s">
        <v>4940</v>
      </c>
      <c r="BK142" s="116">
        <v>0</v>
      </c>
      <c r="BL142" s="120">
        <v>0</v>
      </c>
      <c r="BM142" s="116">
        <v>0</v>
      </c>
      <c r="BN142" s="120">
        <v>0</v>
      </c>
      <c r="BO142" s="116">
        <v>0</v>
      </c>
      <c r="BP142" s="120">
        <v>0</v>
      </c>
      <c r="BQ142" s="116">
        <v>59</v>
      </c>
      <c r="BR142" s="120">
        <v>100</v>
      </c>
      <c r="BS142" s="116">
        <v>59</v>
      </c>
      <c r="BT142" s="2"/>
      <c r="BU142" s="3"/>
      <c r="BV142" s="3"/>
      <c r="BW142" s="3"/>
      <c r="BX142" s="3"/>
    </row>
    <row r="143" spans="1:76" ht="15">
      <c r="A143" s="64" t="s">
        <v>289</v>
      </c>
      <c r="B143" s="65"/>
      <c r="C143" s="65" t="s">
        <v>64</v>
      </c>
      <c r="D143" s="66">
        <v>162.45166790796128</v>
      </c>
      <c r="E143" s="68"/>
      <c r="F143" s="100" t="s">
        <v>1100</v>
      </c>
      <c r="G143" s="65"/>
      <c r="H143" s="69" t="s">
        <v>289</v>
      </c>
      <c r="I143" s="70"/>
      <c r="J143" s="70"/>
      <c r="K143" s="69" t="s">
        <v>4275</v>
      </c>
      <c r="L143" s="73">
        <v>1</v>
      </c>
      <c r="M143" s="74">
        <v>3787.79541015625</v>
      </c>
      <c r="N143" s="74">
        <v>6387.4052734375</v>
      </c>
      <c r="O143" s="75"/>
      <c r="P143" s="76"/>
      <c r="Q143" s="76"/>
      <c r="R143" s="86"/>
      <c r="S143" s="48">
        <v>0</v>
      </c>
      <c r="T143" s="48">
        <v>1</v>
      </c>
      <c r="U143" s="49">
        <v>0</v>
      </c>
      <c r="V143" s="49">
        <v>0.0625</v>
      </c>
      <c r="W143" s="49">
        <v>0</v>
      </c>
      <c r="X143" s="49">
        <v>0.519733</v>
      </c>
      <c r="Y143" s="49">
        <v>0</v>
      </c>
      <c r="Z143" s="49">
        <v>0</v>
      </c>
      <c r="AA143" s="71">
        <v>143</v>
      </c>
      <c r="AB143" s="71"/>
      <c r="AC143" s="72"/>
      <c r="AD143" s="78" t="s">
        <v>2237</v>
      </c>
      <c r="AE143" s="78">
        <v>448</v>
      </c>
      <c r="AF143" s="78">
        <v>495</v>
      </c>
      <c r="AG143" s="78">
        <v>12728</v>
      </c>
      <c r="AH143" s="78">
        <v>18872</v>
      </c>
      <c r="AI143" s="78"/>
      <c r="AJ143" s="78" t="s">
        <v>2601</v>
      </c>
      <c r="AK143" s="78" t="s">
        <v>2916</v>
      </c>
      <c r="AL143" s="78"/>
      <c r="AM143" s="78"/>
      <c r="AN143" s="80">
        <v>40989.55012731482</v>
      </c>
      <c r="AO143" s="83" t="s">
        <v>3358</v>
      </c>
      <c r="AP143" s="78" t="b">
        <v>1</v>
      </c>
      <c r="AQ143" s="78" t="b">
        <v>0</v>
      </c>
      <c r="AR143" s="78" t="b">
        <v>1</v>
      </c>
      <c r="AS143" s="78"/>
      <c r="AT143" s="78">
        <v>6</v>
      </c>
      <c r="AU143" s="83" t="s">
        <v>3561</v>
      </c>
      <c r="AV143" s="78" t="b">
        <v>0</v>
      </c>
      <c r="AW143" s="78" t="s">
        <v>3755</v>
      </c>
      <c r="AX143" s="83" t="s">
        <v>3896</v>
      </c>
      <c r="AY143" s="78" t="s">
        <v>66</v>
      </c>
      <c r="AZ143" s="78" t="str">
        <f>REPLACE(INDEX(GroupVertices[Group],MATCH(Vertices[[#This Row],[Vertex]],GroupVertices[Vertex],0)),1,1,"")</f>
        <v>8</v>
      </c>
      <c r="BA143" s="48"/>
      <c r="BB143" s="48"/>
      <c r="BC143" s="48"/>
      <c r="BD143" s="48"/>
      <c r="BE143" s="48"/>
      <c r="BF143" s="48"/>
      <c r="BG143" s="116" t="s">
        <v>5219</v>
      </c>
      <c r="BH143" s="116" t="s">
        <v>5219</v>
      </c>
      <c r="BI143" s="116" t="s">
        <v>5427</v>
      </c>
      <c r="BJ143" s="116" t="s">
        <v>5427</v>
      </c>
      <c r="BK143" s="116">
        <v>0</v>
      </c>
      <c r="BL143" s="120">
        <v>0</v>
      </c>
      <c r="BM143" s="116">
        <v>0</v>
      </c>
      <c r="BN143" s="120">
        <v>0</v>
      </c>
      <c r="BO143" s="116">
        <v>0</v>
      </c>
      <c r="BP143" s="120">
        <v>0</v>
      </c>
      <c r="BQ143" s="116">
        <v>18</v>
      </c>
      <c r="BR143" s="120">
        <v>100</v>
      </c>
      <c r="BS143" s="116">
        <v>18</v>
      </c>
      <c r="BT143" s="2"/>
      <c r="BU143" s="3"/>
      <c r="BV143" s="3"/>
      <c r="BW143" s="3"/>
      <c r="BX143" s="3"/>
    </row>
    <row r="144" spans="1:76" ht="15">
      <c r="A144" s="64" t="s">
        <v>290</v>
      </c>
      <c r="B144" s="65"/>
      <c r="C144" s="65" t="s">
        <v>64</v>
      </c>
      <c r="D144" s="66">
        <v>176.23803239561147</v>
      </c>
      <c r="E144" s="68"/>
      <c r="F144" s="100" t="s">
        <v>1101</v>
      </c>
      <c r="G144" s="65"/>
      <c r="H144" s="69" t="s">
        <v>290</v>
      </c>
      <c r="I144" s="70"/>
      <c r="J144" s="70"/>
      <c r="K144" s="69" t="s">
        <v>4276</v>
      </c>
      <c r="L144" s="73">
        <v>108.07362115261044</v>
      </c>
      <c r="M144" s="74">
        <v>2577.27294921875</v>
      </c>
      <c r="N144" s="74">
        <v>3143.693603515625</v>
      </c>
      <c r="O144" s="75"/>
      <c r="P144" s="76"/>
      <c r="Q144" s="76"/>
      <c r="R144" s="86"/>
      <c r="S144" s="48">
        <v>0</v>
      </c>
      <c r="T144" s="48">
        <v>3</v>
      </c>
      <c r="U144" s="49">
        <v>5.333333</v>
      </c>
      <c r="V144" s="49">
        <v>0.043478</v>
      </c>
      <c r="W144" s="49">
        <v>0</v>
      </c>
      <c r="X144" s="49">
        <v>0.956763</v>
      </c>
      <c r="Y144" s="49">
        <v>0.5</v>
      </c>
      <c r="Z144" s="49">
        <v>0</v>
      </c>
      <c r="AA144" s="71">
        <v>144</v>
      </c>
      <c r="AB144" s="71"/>
      <c r="AC144" s="72"/>
      <c r="AD144" s="78" t="s">
        <v>2238</v>
      </c>
      <c r="AE144" s="78">
        <v>299</v>
      </c>
      <c r="AF144" s="78">
        <v>15604</v>
      </c>
      <c r="AG144" s="78">
        <v>11444</v>
      </c>
      <c r="AH144" s="78">
        <v>63489</v>
      </c>
      <c r="AI144" s="78"/>
      <c r="AJ144" s="78" t="s">
        <v>2602</v>
      </c>
      <c r="AK144" s="78" t="s">
        <v>2917</v>
      </c>
      <c r="AL144" s="83" t="s">
        <v>3115</v>
      </c>
      <c r="AM144" s="78"/>
      <c r="AN144" s="80">
        <v>39845.71542824074</v>
      </c>
      <c r="AO144" s="83" t="s">
        <v>3359</v>
      </c>
      <c r="AP144" s="78" t="b">
        <v>0</v>
      </c>
      <c r="AQ144" s="78" t="b">
        <v>0</v>
      </c>
      <c r="AR144" s="78" t="b">
        <v>1</v>
      </c>
      <c r="AS144" s="78"/>
      <c r="AT144" s="78">
        <v>408</v>
      </c>
      <c r="AU144" s="83" t="s">
        <v>3566</v>
      </c>
      <c r="AV144" s="78" t="b">
        <v>1</v>
      </c>
      <c r="AW144" s="78" t="s">
        <v>3755</v>
      </c>
      <c r="AX144" s="83" t="s">
        <v>3897</v>
      </c>
      <c r="AY144" s="78" t="s">
        <v>66</v>
      </c>
      <c r="AZ144" s="78" t="str">
        <f>REPLACE(INDEX(GroupVertices[Group],MATCH(Vertices[[#This Row],[Vertex]],GroupVertices[Vertex],0)),1,1,"")</f>
        <v>5</v>
      </c>
      <c r="BA144" s="48"/>
      <c r="BB144" s="48"/>
      <c r="BC144" s="48"/>
      <c r="BD144" s="48"/>
      <c r="BE144" s="48"/>
      <c r="BF144" s="48"/>
      <c r="BG144" s="116" t="s">
        <v>5220</v>
      </c>
      <c r="BH144" s="116" t="s">
        <v>5220</v>
      </c>
      <c r="BI144" s="116" t="s">
        <v>5428</v>
      </c>
      <c r="BJ144" s="116" t="s">
        <v>5428</v>
      </c>
      <c r="BK144" s="116">
        <v>2</v>
      </c>
      <c r="BL144" s="120">
        <v>10</v>
      </c>
      <c r="BM144" s="116">
        <v>1</v>
      </c>
      <c r="BN144" s="120">
        <v>5</v>
      </c>
      <c r="BO144" s="116">
        <v>0</v>
      </c>
      <c r="BP144" s="120">
        <v>0</v>
      </c>
      <c r="BQ144" s="116">
        <v>17</v>
      </c>
      <c r="BR144" s="120">
        <v>85</v>
      </c>
      <c r="BS144" s="116">
        <v>20</v>
      </c>
      <c r="BT144" s="2"/>
      <c r="BU144" s="3"/>
      <c r="BV144" s="3"/>
      <c r="BW144" s="3"/>
      <c r="BX144" s="3"/>
    </row>
    <row r="145" spans="1:76" ht="15">
      <c r="A145" s="64" t="s">
        <v>495</v>
      </c>
      <c r="B145" s="65"/>
      <c r="C145" s="65" t="s">
        <v>64</v>
      </c>
      <c r="D145" s="66">
        <v>162.0036498416805</v>
      </c>
      <c r="E145" s="68"/>
      <c r="F145" s="100" t="s">
        <v>3647</v>
      </c>
      <c r="G145" s="65"/>
      <c r="H145" s="69" t="s">
        <v>495</v>
      </c>
      <c r="I145" s="70"/>
      <c r="J145" s="70"/>
      <c r="K145" s="69" t="s">
        <v>4277</v>
      </c>
      <c r="L145" s="73">
        <v>14.384210172690763</v>
      </c>
      <c r="M145" s="74">
        <v>2390.924072265625</v>
      </c>
      <c r="N145" s="74">
        <v>2548.8203125</v>
      </c>
      <c r="O145" s="75"/>
      <c r="P145" s="76"/>
      <c r="Q145" s="76"/>
      <c r="R145" s="86"/>
      <c r="S145" s="48">
        <v>3</v>
      </c>
      <c r="T145" s="48">
        <v>0</v>
      </c>
      <c r="U145" s="49">
        <v>0.666667</v>
      </c>
      <c r="V145" s="49">
        <v>0.033333</v>
      </c>
      <c r="W145" s="49">
        <v>0</v>
      </c>
      <c r="X145" s="49">
        <v>0.954864</v>
      </c>
      <c r="Y145" s="49">
        <v>0.3333333333333333</v>
      </c>
      <c r="Z145" s="49">
        <v>0</v>
      </c>
      <c r="AA145" s="71">
        <v>145</v>
      </c>
      <c r="AB145" s="71"/>
      <c r="AC145" s="72"/>
      <c r="AD145" s="78" t="s">
        <v>2239</v>
      </c>
      <c r="AE145" s="78">
        <v>21</v>
      </c>
      <c r="AF145" s="78">
        <v>4</v>
      </c>
      <c r="AG145" s="78">
        <v>1</v>
      </c>
      <c r="AH145" s="78">
        <v>0</v>
      </c>
      <c r="AI145" s="78"/>
      <c r="AJ145" s="78"/>
      <c r="AK145" s="78"/>
      <c r="AL145" s="78"/>
      <c r="AM145" s="78"/>
      <c r="AN145" s="80">
        <v>39940.88655092593</v>
      </c>
      <c r="AO145" s="78"/>
      <c r="AP145" s="78" t="b">
        <v>1</v>
      </c>
      <c r="AQ145" s="78" t="b">
        <v>1</v>
      </c>
      <c r="AR145" s="78" t="b">
        <v>0</v>
      </c>
      <c r="AS145" s="78" t="s">
        <v>2020</v>
      </c>
      <c r="AT145" s="78">
        <v>0</v>
      </c>
      <c r="AU145" s="83" t="s">
        <v>3561</v>
      </c>
      <c r="AV145" s="78" t="b">
        <v>0</v>
      </c>
      <c r="AW145" s="78" t="s">
        <v>3755</v>
      </c>
      <c r="AX145" s="83" t="s">
        <v>3898</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298</v>
      </c>
      <c r="B146" s="65"/>
      <c r="C146" s="65" t="s">
        <v>64</v>
      </c>
      <c r="D146" s="66">
        <v>162.26735090309626</v>
      </c>
      <c r="E146" s="68"/>
      <c r="F146" s="100" t="s">
        <v>1109</v>
      </c>
      <c r="G146" s="65"/>
      <c r="H146" s="69" t="s">
        <v>298</v>
      </c>
      <c r="I146" s="70"/>
      <c r="J146" s="70"/>
      <c r="K146" s="69" t="s">
        <v>4278</v>
      </c>
      <c r="L146" s="73">
        <v>121.4578313253012</v>
      </c>
      <c r="M146" s="74">
        <v>2659.56201171875</v>
      </c>
      <c r="N146" s="74">
        <v>2795.14990234375</v>
      </c>
      <c r="O146" s="75"/>
      <c r="P146" s="76"/>
      <c r="Q146" s="76"/>
      <c r="R146" s="86"/>
      <c r="S146" s="48">
        <v>3</v>
      </c>
      <c r="T146" s="48">
        <v>2</v>
      </c>
      <c r="U146" s="49">
        <v>6</v>
      </c>
      <c r="V146" s="49">
        <v>0.045455</v>
      </c>
      <c r="W146" s="49">
        <v>0</v>
      </c>
      <c r="X146" s="49">
        <v>1.23623</v>
      </c>
      <c r="Y146" s="49">
        <v>0.3333333333333333</v>
      </c>
      <c r="Z146" s="49">
        <v>0.25</v>
      </c>
      <c r="AA146" s="71">
        <v>146</v>
      </c>
      <c r="AB146" s="71"/>
      <c r="AC146" s="72"/>
      <c r="AD146" s="78" t="s">
        <v>2240</v>
      </c>
      <c r="AE146" s="78">
        <v>154</v>
      </c>
      <c r="AF146" s="78">
        <v>293</v>
      </c>
      <c r="AG146" s="78">
        <v>91</v>
      </c>
      <c r="AH146" s="78">
        <v>72</v>
      </c>
      <c r="AI146" s="78"/>
      <c r="AJ146" s="78" t="s">
        <v>2603</v>
      </c>
      <c r="AK146" s="78"/>
      <c r="AL146" s="83" t="s">
        <v>3116</v>
      </c>
      <c r="AM146" s="78"/>
      <c r="AN146" s="80">
        <v>43700.715092592596</v>
      </c>
      <c r="AO146" s="83" t="s">
        <v>3360</v>
      </c>
      <c r="AP146" s="78" t="b">
        <v>1</v>
      </c>
      <c r="AQ146" s="78" t="b">
        <v>0</v>
      </c>
      <c r="AR146" s="78" t="b">
        <v>0</v>
      </c>
      <c r="AS146" s="78"/>
      <c r="AT146" s="78">
        <v>3</v>
      </c>
      <c r="AU146" s="78"/>
      <c r="AV146" s="78" t="b">
        <v>0</v>
      </c>
      <c r="AW146" s="78" t="s">
        <v>3755</v>
      </c>
      <c r="AX146" s="83" t="s">
        <v>3899</v>
      </c>
      <c r="AY146" s="78" t="s">
        <v>66</v>
      </c>
      <c r="AZ146" s="78" t="str">
        <f>REPLACE(INDEX(GroupVertices[Group],MATCH(Vertices[[#This Row],[Vertex]],GroupVertices[Vertex],0)),1,1,"")</f>
        <v>5</v>
      </c>
      <c r="BA146" s="48"/>
      <c r="BB146" s="48"/>
      <c r="BC146" s="48"/>
      <c r="BD146" s="48"/>
      <c r="BE146" s="48"/>
      <c r="BF146" s="48"/>
      <c r="BG146" s="116" t="s">
        <v>5220</v>
      </c>
      <c r="BH146" s="116" t="s">
        <v>5220</v>
      </c>
      <c r="BI146" s="116" t="s">
        <v>5428</v>
      </c>
      <c r="BJ146" s="116" t="s">
        <v>5428</v>
      </c>
      <c r="BK146" s="116">
        <v>2</v>
      </c>
      <c r="BL146" s="120">
        <v>10</v>
      </c>
      <c r="BM146" s="116">
        <v>1</v>
      </c>
      <c r="BN146" s="120">
        <v>5</v>
      </c>
      <c r="BO146" s="116">
        <v>0</v>
      </c>
      <c r="BP146" s="120">
        <v>0</v>
      </c>
      <c r="BQ146" s="116">
        <v>17</v>
      </c>
      <c r="BR146" s="120">
        <v>85</v>
      </c>
      <c r="BS146" s="116">
        <v>20</v>
      </c>
      <c r="BT146" s="2"/>
      <c r="BU146" s="3"/>
      <c r="BV146" s="3"/>
      <c r="BW146" s="3"/>
      <c r="BX146" s="3"/>
    </row>
    <row r="147" spans="1:76" ht="15">
      <c r="A147" s="64" t="s">
        <v>402</v>
      </c>
      <c r="B147" s="65"/>
      <c r="C147" s="65" t="s">
        <v>64</v>
      </c>
      <c r="D147" s="66">
        <v>163.10681448961014</v>
      </c>
      <c r="E147" s="68"/>
      <c r="F147" s="100" t="s">
        <v>1205</v>
      </c>
      <c r="G147" s="65"/>
      <c r="H147" s="69" t="s">
        <v>402</v>
      </c>
      <c r="I147" s="70"/>
      <c r="J147" s="70"/>
      <c r="K147" s="69" t="s">
        <v>4279</v>
      </c>
      <c r="L147" s="73">
        <v>1580.3360174016066</v>
      </c>
      <c r="M147" s="74">
        <v>2936.76220703125</v>
      </c>
      <c r="N147" s="74">
        <v>3049.330322265625</v>
      </c>
      <c r="O147" s="75"/>
      <c r="P147" s="76"/>
      <c r="Q147" s="76"/>
      <c r="R147" s="86"/>
      <c r="S147" s="48">
        <v>4</v>
      </c>
      <c r="T147" s="48">
        <v>5</v>
      </c>
      <c r="U147" s="49">
        <v>78.666667</v>
      </c>
      <c r="V147" s="49">
        <v>0.0625</v>
      </c>
      <c r="W147" s="49">
        <v>0</v>
      </c>
      <c r="X147" s="49">
        <v>2.252513</v>
      </c>
      <c r="Y147" s="49">
        <v>0.06666666666666667</v>
      </c>
      <c r="Z147" s="49">
        <v>0.16666666666666666</v>
      </c>
      <c r="AA147" s="71">
        <v>147</v>
      </c>
      <c r="AB147" s="71"/>
      <c r="AC147" s="72"/>
      <c r="AD147" s="78" t="s">
        <v>2241</v>
      </c>
      <c r="AE147" s="78">
        <v>2927</v>
      </c>
      <c r="AF147" s="78">
        <v>1213</v>
      </c>
      <c r="AG147" s="78">
        <v>4374</v>
      </c>
      <c r="AH147" s="78">
        <v>13550</v>
      </c>
      <c r="AI147" s="78"/>
      <c r="AJ147" s="78" t="s">
        <v>2604</v>
      </c>
      <c r="AK147" s="78" t="s">
        <v>2918</v>
      </c>
      <c r="AL147" s="83" t="s">
        <v>3117</v>
      </c>
      <c r="AM147" s="78"/>
      <c r="AN147" s="80">
        <v>39531.538125</v>
      </c>
      <c r="AO147" s="83" t="s">
        <v>3361</v>
      </c>
      <c r="AP147" s="78" t="b">
        <v>0</v>
      </c>
      <c r="AQ147" s="78" t="b">
        <v>0</v>
      </c>
      <c r="AR147" s="78" t="b">
        <v>0</v>
      </c>
      <c r="AS147" s="78"/>
      <c r="AT147" s="78">
        <v>24</v>
      </c>
      <c r="AU147" s="83" t="s">
        <v>3561</v>
      </c>
      <c r="AV147" s="78" t="b">
        <v>0</v>
      </c>
      <c r="AW147" s="78" t="s">
        <v>3755</v>
      </c>
      <c r="AX147" s="83" t="s">
        <v>3900</v>
      </c>
      <c r="AY147" s="78" t="s">
        <v>66</v>
      </c>
      <c r="AZ147" s="78" t="str">
        <f>REPLACE(INDEX(GroupVertices[Group],MATCH(Vertices[[#This Row],[Vertex]],GroupVertices[Vertex],0)),1,1,"")</f>
        <v>5</v>
      </c>
      <c r="BA147" s="48" t="s">
        <v>5121</v>
      </c>
      <c r="BB147" s="48" t="s">
        <v>5121</v>
      </c>
      <c r="BC147" s="48" t="s">
        <v>5131</v>
      </c>
      <c r="BD147" s="48" t="s">
        <v>5136</v>
      </c>
      <c r="BE147" s="48" t="s">
        <v>977</v>
      </c>
      <c r="BF147" s="48" t="s">
        <v>977</v>
      </c>
      <c r="BG147" s="116" t="s">
        <v>5221</v>
      </c>
      <c r="BH147" s="116" t="s">
        <v>5221</v>
      </c>
      <c r="BI147" s="116" t="s">
        <v>5429</v>
      </c>
      <c r="BJ147" s="116" t="s">
        <v>5429</v>
      </c>
      <c r="BK147" s="116">
        <v>4</v>
      </c>
      <c r="BL147" s="120">
        <v>4.301075268817204</v>
      </c>
      <c r="BM147" s="116">
        <v>2</v>
      </c>
      <c r="BN147" s="120">
        <v>2.150537634408602</v>
      </c>
      <c r="BO147" s="116">
        <v>0</v>
      </c>
      <c r="BP147" s="120">
        <v>0</v>
      </c>
      <c r="BQ147" s="116">
        <v>87</v>
      </c>
      <c r="BR147" s="120">
        <v>93.54838709677419</v>
      </c>
      <c r="BS147" s="116">
        <v>93</v>
      </c>
      <c r="BT147" s="2"/>
      <c r="BU147" s="3"/>
      <c r="BV147" s="3"/>
      <c r="BW147" s="3"/>
      <c r="BX147" s="3"/>
    </row>
    <row r="148" spans="1:76" ht="15">
      <c r="A148" s="64" t="s">
        <v>291</v>
      </c>
      <c r="B148" s="65"/>
      <c r="C148" s="65" t="s">
        <v>64</v>
      </c>
      <c r="D148" s="66">
        <v>162.03193611470434</v>
      </c>
      <c r="E148" s="68"/>
      <c r="F148" s="100" t="s">
        <v>1102</v>
      </c>
      <c r="G148" s="65"/>
      <c r="H148" s="69" t="s">
        <v>291</v>
      </c>
      <c r="I148" s="70"/>
      <c r="J148" s="70"/>
      <c r="K148" s="69" t="s">
        <v>4280</v>
      </c>
      <c r="L148" s="73">
        <v>121.4578313253012</v>
      </c>
      <c r="M148" s="74">
        <v>5153.8056640625</v>
      </c>
      <c r="N148" s="74">
        <v>6052.3359375</v>
      </c>
      <c r="O148" s="75"/>
      <c r="P148" s="76"/>
      <c r="Q148" s="76"/>
      <c r="R148" s="86"/>
      <c r="S148" s="48">
        <v>0</v>
      </c>
      <c r="T148" s="48">
        <v>3</v>
      </c>
      <c r="U148" s="49">
        <v>6</v>
      </c>
      <c r="V148" s="49">
        <v>0.333333</v>
      </c>
      <c r="W148" s="49">
        <v>0</v>
      </c>
      <c r="X148" s="49">
        <v>1.918916</v>
      </c>
      <c r="Y148" s="49">
        <v>0</v>
      </c>
      <c r="Z148" s="49">
        <v>0</v>
      </c>
      <c r="AA148" s="71">
        <v>148</v>
      </c>
      <c r="AB148" s="71"/>
      <c r="AC148" s="72"/>
      <c r="AD148" s="78" t="s">
        <v>2242</v>
      </c>
      <c r="AE148" s="78">
        <v>144</v>
      </c>
      <c r="AF148" s="78">
        <v>35</v>
      </c>
      <c r="AG148" s="78">
        <v>609</v>
      </c>
      <c r="AH148" s="78">
        <v>2814</v>
      </c>
      <c r="AI148" s="78"/>
      <c r="AJ148" s="78" t="s">
        <v>2605</v>
      </c>
      <c r="AK148" s="78" t="s">
        <v>2919</v>
      </c>
      <c r="AL148" s="78"/>
      <c r="AM148" s="78"/>
      <c r="AN148" s="80">
        <v>42421.79582175926</v>
      </c>
      <c r="AO148" s="78"/>
      <c r="AP148" s="78" t="b">
        <v>1</v>
      </c>
      <c r="AQ148" s="78" t="b">
        <v>0</v>
      </c>
      <c r="AR148" s="78" t="b">
        <v>1</v>
      </c>
      <c r="AS148" s="78"/>
      <c r="AT148" s="78">
        <v>1</v>
      </c>
      <c r="AU148" s="78"/>
      <c r="AV148" s="78" t="b">
        <v>0</v>
      </c>
      <c r="AW148" s="78" t="s">
        <v>3755</v>
      </c>
      <c r="AX148" s="83" t="s">
        <v>3901</v>
      </c>
      <c r="AY148" s="78" t="s">
        <v>66</v>
      </c>
      <c r="AZ148" s="78" t="str">
        <f>REPLACE(INDEX(GroupVertices[Group],MATCH(Vertices[[#This Row],[Vertex]],GroupVertices[Vertex],0)),1,1,"")</f>
        <v>22</v>
      </c>
      <c r="BA148" s="48"/>
      <c r="BB148" s="48"/>
      <c r="BC148" s="48"/>
      <c r="BD148" s="48"/>
      <c r="BE148" s="48"/>
      <c r="BF148" s="48"/>
      <c r="BG148" s="116" t="s">
        <v>5222</v>
      </c>
      <c r="BH148" s="116" t="s">
        <v>5222</v>
      </c>
      <c r="BI148" s="116" t="s">
        <v>5430</v>
      </c>
      <c r="BJ148" s="116" t="s">
        <v>5430</v>
      </c>
      <c r="BK148" s="116">
        <v>0</v>
      </c>
      <c r="BL148" s="120">
        <v>0</v>
      </c>
      <c r="BM148" s="116">
        <v>1</v>
      </c>
      <c r="BN148" s="120">
        <v>11.11111111111111</v>
      </c>
      <c r="BO148" s="116">
        <v>0</v>
      </c>
      <c r="BP148" s="120">
        <v>0</v>
      </c>
      <c r="BQ148" s="116">
        <v>8</v>
      </c>
      <c r="BR148" s="120">
        <v>88.88888888888889</v>
      </c>
      <c r="BS148" s="116">
        <v>9</v>
      </c>
      <c r="BT148" s="2"/>
      <c r="BU148" s="3"/>
      <c r="BV148" s="3"/>
      <c r="BW148" s="3"/>
      <c r="BX148" s="3"/>
    </row>
    <row r="149" spans="1:76" ht="15">
      <c r="A149" s="64" t="s">
        <v>496</v>
      </c>
      <c r="B149" s="65"/>
      <c r="C149" s="65" t="s">
        <v>64</v>
      </c>
      <c r="D149" s="66">
        <v>164.33498621509676</v>
      </c>
      <c r="E149" s="68"/>
      <c r="F149" s="100" t="s">
        <v>3648</v>
      </c>
      <c r="G149" s="65"/>
      <c r="H149" s="69" t="s">
        <v>496</v>
      </c>
      <c r="I149" s="70"/>
      <c r="J149" s="70"/>
      <c r="K149" s="69" t="s">
        <v>4281</v>
      </c>
      <c r="L149" s="73">
        <v>1</v>
      </c>
      <c r="M149" s="74">
        <v>5153.8056640625</v>
      </c>
      <c r="N149" s="74">
        <v>6558.16748046875</v>
      </c>
      <c r="O149" s="75"/>
      <c r="P149" s="76"/>
      <c r="Q149" s="76"/>
      <c r="R149" s="86"/>
      <c r="S149" s="48">
        <v>1</v>
      </c>
      <c r="T149" s="48">
        <v>0</v>
      </c>
      <c r="U149" s="49">
        <v>0</v>
      </c>
      <c r="V149" s="49">
        <v>0.2</v>
      </c>
      <c r="W149" s="49">
        <v>0</v>
      </c>
      <c r="X149" s="49">
        <v>0.693693</v>
      </c>
      <c r="Y149" s="49">
        <v>0</v>
      </c>
      <c r="Z149" s="49">
        <v>0</v>
      </c>
      <c r="AA149" s="71">
        <v>149</v>
      </c>
      <c r="AB149" s="71"/>
      <c r="AC149" s="72"/>
      <c r="AD149" s="78" t="s">
        <v>2243</v>
      </c>
      <c r="AE149" s="78">
        <v>571</v>
      </c>
      <c r="AF149" s="78">
        <v>2559</v>
      </c>
      <c r="AG149" s="78">
        <v>3442</v>
      </c>
      <c r="AH149" s="78">
        <v>2536</v>
      </c>
      <c r="AI149" s="78"/>
      <c r="AJ149" s="78" t="s">
        <v>2606</v>
      </c>
      <c r="AK149" s="78" t="s">
        <v>2920</v>
      </c>
      <c r="AL149" s="83" t="s">
        <v>3118</v>
      </c>
      <c r="AM149" s="78"/>
      <c r="AN149" s="80">
        <v>40946.54278935185</v>
      </c>
      <c r="AO149" s="83" t="s">
        <v>3362</v>
      </c>
      <c r="AP149" s="78" t="b">
        <v>0</v>
      </c>
      <c r="AQ149" s="78" t="b">
        <v>0</v>
      </c>
      <c r="AR149" s="78" t="b">
        <v>1</v>
      </c>
      <c r="AS149" s="78" t="s">
        <v>2020</v>
      </c>
      <c r="AT149" s="78">
        <v>16</v>
      </c>
      <c r="AU149" s="83" t="s">
        <v>3561</v>
      </c>
      <c r="AV149" s="78" t="b">
        <v>0</v>
      </c>
      <c r="AW149" s="78" t="s">
        <v>3755</v>
      </c>
      <c r="AX149" s="83" t="s">
        <v>3902</v>
      </c>
      <c r="AY149" s="78" t="s">
        <v>65</v>
      </c>
      <c r="AZ149" s="78" t="str">
        <f>REPLACE(INDEX(GroupVertices[Group],MATCH(Vertices[[#This Row],[Vertex]],GroupVertices[Vertex],0)),1,1,"")</f>
        <v>22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497</v>
      </c>
      <c r="B150" s="65"/>
      <c r="C150" s="65" t="s">
        <v>64</v>
      </c>
      <c r="D150" s="66">
        <v>178.34855334735778</v>
      </c>
      <c r="E150" s="68"/>
      <c r="F150" s="100" t="s">
        <v>3649</v>
      </c>
      <c r="G150" s="65"/>
      <c r="H150" s="69" t="s">
        <v>497</v>
      </c>
      <c r="I150" s="70"/>
      <c r="J150" s="70"/>
      <c r="K150" s="69" t="s">
        <v>4282</v>
      </c>
      <c r="L150" s="73">
        <v>1</v>
      </c>
      <c r="M150" s="74">
        <v>4884.1767578125</v>
      </c>
      <c r="N150" s="74">
        <v>6558.16748046875</v>
      </c>
      <c r="O150" s="75"/>
      <c r="P150" s="76"/>
      <c r="Q150" s="76"/>
      <c r="R150" s="86"/>
      <c r="S150" s="48">
        <v>1</v>
      </c>
      <c r="T150" s="48">
        <v>0</v>
      </c>
      <c r="U150" s="49">
        <v>0</v>
      </c>
      <c r="V150" s="49">
        <v>0.2</v>
      </c>
      <c r="W150" s="49">
        <v>0</v>
      </c>
      <c r="X150" s="49">
        <v>0.693693</v>
      </c>
      <c r="Y150" s="49">
        <v>0</v>
      </c>
      <c r="Z150" s="49">
        <v>0</v>
      </c>
      <c r="AA150" s="71">
        <v>150</v>
      </c>
      <c r="AB150" s="71"/>
      <c r="AC150" s="72"/>
      <c r="AD150" s="78" t="s">
        <v>2244</v>
      </c>
      <c r="AE150" s="78">
        <v>10202</v>
      </c>
      <c r="AF150" s="78">
        <v>17917</v>
      </c>
      <c r="AG150" s="78">
        <v>296818</v>
      </c>
      <c r="AH150" s="78">
        <v>97575</v>
      </c>
      <c r="AI150" s="78"/>
      <c r="AJ150" s="78" t="s">
        <v>2607</v>
      </c>
      <c r="AK150" s="78" t="s">
        <v>2921</v>
      </c>
      <c r="AL150" s="83" t="s">
        <v>3119</v>
      </c>
      <c r="AM150" s="78"/>
      <c r="AN150" s="80">
        <v>41195.658217592594</v>
      </c>
      <c r="AO150" s="83" t="s">
        <v>3363</v>
      </c>
      <c r="AP150" s="78" t="b">
        <v>0</v>
      </c>
      <c r="AQ150" s="78" t="b">
        <v>0</v>
      </c>
      <c r="AR150" s="78" t="b">
        <v>0</v>
      </c>
      <c r="AS150" s="78"/>
      <c r="AT150" s="78">
        <v>200</v>
      </c>
      <c r="AU150" s="83" t="s">
        <v>3561</v>
      </c>
      <c r="AV150" s="78" t="b">
        <v>0</v>
      </c>
      <c r="AW150" s="78" t="s">
        <v>3755</v>
      </c>
      <c r="AX150" s="83" t="s">
        <v>3903</v>
      </c>
      <c r="AY150" s="78" t="s">
        <v>65</v>
      </c>
      <c r="AZ150" s="78" t="str">
        <f>REPLACE(INDEX(GroupVertices[Group],MATCH(Vertices[[#This Row],[Vertex]],GroupVertices[Vertex],0)),1,1,"")</f>
        <v>22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498</v>
      </c>
      <c r="B151" s="65"/>
      <c r="C151" s="65" t="s">
        <v>64</v>
      </c>
      <c r="D151" s="66">
        <v>166.46466883566566</v>
      </c>
      <c r="E151" s="68"/>
      <c r="F151" s="100" t="s">
        <v>3650</v>
      </c>
      <c r="G151" s="65"/>
      <c r="H151" s="69" t="s">
        <v>498</v>
      </c>
      <c r="I151" s="70"/>
      <c r="J151" s="70"/>
      <c r="K151" s="69" t="s">
        <v>4283</v>
      </c>
      <c r="L151" s="73">
        <v>1</v>
      </c>
      <c r="M151" s="74">
        <v>4884.1767578125</v>
      </c>
      <c r="N151" s="74">
        <v>6052.3359375</v>
      </c>
      <c r="O151" s="75"/>
      <c r="P151" s="76"/>
      <c r="Q151" s="76"/>
      <c r="R151" s="86"/>
      <c r="S151" s="48">
        <v>1</v>
      </c>
      <c r="T151" s="48">
        <v>0</v>
      </c>
      <c r="U151" s="49">
        <v>0</v>
      </c>
      <c r="V151" s="49">
        <v>0.2</v>
      </c>
      <c r="W151" s="49">
        <v>0</v>
      </c>
      <c r="X151" s="49">
        <v>0.693693</v>
      </c>
      <c r="Y151" s="49">
        <v>0</v>
      </c>
      <c r="Z151" s="49">
        <v>0</v>
      </c>
      <c r="AA151" s="71">
        <v>151</v>
      </c>
      <c r="AB151" s="71"/>
      <c r="AC151" s="72"/>
      <c r="AD151" s="78" t="s">
        <v>2245</v>
      </c>
      <c r="AE151" s="78">
        <v>4733</v>
      </c>
      <c r="AF151" s="78">
        <v>4893</v>
      </c>
      <c r="AG151" s="78">
        <v>18370</v>
      </c>
      <c r="AH151" s="78">
        <v>4274</v>
      </c>
      <c r="AI151" s="78"/>
      <c r="AJ151" s="78" t="s">
        <v>2608</v>
      </c>
      <c r="AK151" s="78" t="s">
        <v>2922</v>
      </c>
      <c r="AL151" s="83" t="s">
        <v>3120</v>
      </c>
      <c r="AM151" s="78"/>
      <c r="AN151" s="80">
        <v>39917.588587962964</v>
      </c>
      <c r="AO151" s="83" t="s">
        <v>3364</v>
      </c>
      <c r="AP151" s="78" t="b">
        <v>0</v>
      </c>
      <c r="AQ151" s="78" t="b">
        <v>0</v>
      </c>
      <c r="AR151" s="78" t="b">
        <v>1</v>
      </c>
      <c r="AS151" s="78"/>
      <c r="AT151" s="78">
        <v>56</v>
      </c>
      <c r="AU151" s="83" t="s">
        <v>3566</v>
      </c>
      <c r="AV151" s="78" t="b">
        <v>0</v>
      </c>
      <c r="AW151" s="78" t="s">
        <v>3755</v>
      </c>
      <c r="AX151" s="83" t="s">
        <v>3904</v>
      </c>
      <c r="AY151" s="78" t="s">
        <v>65</v>
      </c>
      <c r="AZ151" s="78" t="str">
        <f>REPLACE(INDEX(GroupVertices[Group],MATCH(Vertices[[#This Row],[Vertex]],GroupVertices[Vertex],0)),1,1,"")</f>
        <v>22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292</v>
      </c>
      <c r="B152" s="65"/>
      <c r="C152" s="65" t="s">
        <v>64</v>
      </c>
      <c r="D152" s="66">
        <v>162.21077835704858</v>
      </c>
      <c r="E152" s="68"/>
      <c r="F152" s="100" t="s">
        <v>1103</v>
      </c>
      <c r="G152" s="65"/>
      <c r="H152" s="69" t="s">
        <v>292</v>
      </c>
      <c r="I152" s="70"/>
      <c r="J152" s="70"/>
      <c r="K152" s="69" t="s">
        <v>4284</v>
      </c>
      <c r="L152" s="73">
        <v>1</v>
      </c>
      <c r="M152" s="74">
        <v>1695.73681640625</v>
      </c>
      <c r="N152" s="74">
        <v>4156.64306640625</v>
      </c>
      <c r="O152" s="75"/>
      <c r="P152" s="76"/>
      <c r="Q152" s="76"/>
      <c r="R152" s="86"/>
      <c r="S152" s="48">
        <v>1</v>
      </c>
      <c r="T152" s="48">
        <v>1</v>
      </c>
      <c r="U152" s="49">
        <v>0</v>
      </c>
      <c r="V152" s="49">
        <v>0</v>
      </c>
      <c r="W152" s="49">
        <v>0</v>
      </c>
      <c r="X152" s="49">
        <v>0.999999</v>
      </c>
      <c r="Y152" s="49">
        <v>0</v>
      </c>
      <c r="Z152" s="49" t="s">
        <v>4655</v>
      </c>
      <c r="AA152" s="71">
        <v>152</v>
      </c>
      <c r="AB152" s="71"/>
      <c r="AC152" s="72"/>
      <c r="AD152" s="78" t="s">
        <v>2246</v>
      </c>
      <c r="AE152" s="78">
        <v>765</v>
      </c>
      <c r="AF152" s="78">
        <v>231</v>
      </c>
      <c r="AG152" s="78">
        <v>27887</v>
      </c>
      <c r="AH152" s="78">
        <v>20869</v>
      </c>
      <c r="AI152" s="78"/>
      <c r="AJ152" s="78" t="s">
        <v>2609</v>
      </c>
      <c r="AK152" s="78" t="s">
        <v>2923</v>
      </c>
      <c r="AL152" s="83" t="s">
        <v>3121</v>
      </c>
      <c r="AM152" s="78"/>
      <c r="AN152" s="80">
        <v>42986.13670138889</v>
      </c>
      <c r="AO152" s="83" t="s">
        <v>3365</v>
      </c>
      <c r="AP152" s="78" t="b">
        <v>1</v>
      </c>
      <c r="AQ152" s="78" t="b">
        <v>0</v>
      </c>
      <c r="AR152" s="78" t="b">
        <v>0</v>
      </c>
      <c r="AS152" s="78"/>
      <c r="AT152" s="78">
        <v>1</v>
      </c>
      <c r="AU152" s="78"/>
      <c r="AV152" s="78" t="b">
        <v>0</v>
      </c>
      <c r="AW152" s="78" t="s">
        <v>3755</v>
      </c>
      <c r="AX152" s="83" t="s">
        <v>3905</v>
      </c>
      <c r="AY152" s="78" t="s">
        <v>66</v>
      </c>
      <c r="AZ152" s="78" t="str">
        <f>REPLACE(INDEX(GroupVertices[Group],MATCH(Vertices[[#This Row],[Vertex]],GroupVertices[Vertex],0)),1,1,"")</f>
        <v>1</v>
      </c>
      <c r="BA152" s="48"/>
      <c r="BB152" s="48"/>
      <c r="BC152" s="48"/>
      <c r="BD152" s="48"/>
      <c r="BE152" s="48" t="s">
        <v>958</v>
      </c>
      <c r="BF152" s="48" t="s">
        <v>958</v>
      </c>
      <c r="BG152" s="116" t="s">
        <v>5223</v>
      </c>
      <c r="BH152" s="116" t="s">
        <v>5223</v>
      </c>
      <c r="BI152" s="116" t="s">
        <v>5431</v>
      </c>
      <c r="BJ152" s="116" t="s">
        <v>5431</v>
      </c>
      <c r="BK152" s="116">
        <v>0</v>
      </c>
      <c r="BL152" s="120">
        <v>0</v>
      </c>
      <c r="BM152" s="116">
        <v>0</v>
      </c>
      <c r="BN152" s="120">
        <v>0</v>
      </c>
      <c r="BO152" s="116">
        <v>0</v>
      </c>
      <c r="BP152" s="120">
        <v>0</v>
      </c>
      <c r="BQ152" s="116">
        <v>9</v>
      </c>
      <c r="BR152" s="120">
        <v>100</v>
      </c>
      <c r="BS152" s="116">
        <v>9</v>
      </c>
      <c r="BT152" s="2"/>
      <c r="BU152" s="3"/>
      <c r="BV152" s="3"/>
      <c r="BW152" s="3"/>
      <c r="BX152" s="3"/>
    </row>
    <row r="153" spans="1:76" ht="15">
      <c r="A153" s="64" t="s">
        <v>293</v>
      </c>
      <c r="B153" s="65"/>
      <c r="C153" s="65" t="s">
        <v>64</v>
      </c>
      <c r="D153" s="66">
        <v>166.017563229805</v>
      </c>
      <c r="E153" s="68"/>
      <c r="F153" s="100" t="s">
        <v>1104</v>
      </c>
      <c r="G153" s="65"/>
      <c r="H153" s="69" t="s">
        <v>293</v>
      </c>
      <c r="I153" s="70"/>
      <c r="J153" s="70"/>
      <c r="K153" s="69" t="s">
        <v>4285</v>
      </c>
      <c r="L153" s="73">
        <v>1</v>
      </c>
      <c r="M153" s="74">
        <v>6315.15771484375</v>
      </c>
      <c r="N153" s="74">
        <v>3105.57177734375</v>
      </c>
      <c r="O153" s="75"/>
      <c r="P153" s="76"/>
      <c r="Q153" s="76"/>
      <c r="R153" s="86"/>
      <c r="S153" s="48">
        <v>1</v>
      </c>
      <c r="T153" s="48">
        <v>2</v>
      </c>
      <c r="U153" s="49">
        <v>0</v>
      </c>
      <c r="V153" s="49">
        <v>0.5</v>
      </c>
      <c r="W153" s="49">
        <v>0</v>
      </c>
      <c r="X153" s="49">
        <v>0.999999</v>
      </c>
      <c r="Y153" s="49">
        <v>1</v>
      </c>
      <c r="Z153" s="49">
        <v>0.5</v>
      </c>
      <c r="AA153" s="71">
        <v>153</v>
      </c>
      <c r="AB153" s="71"/>
      <c r="AC153" s="72"/>
      <c r="AD153" s="78" t="s">
        <v>2247</v>
      </c>
      <c r="AE153" s="78">
        <v>2040</v>
      </c>
      <c r="AF153" s="78">
        <v>4403</v>
      </c>
      <c r="AG153" s="78">
        <v>38811</v>
      </c>
      <c r="AH153" s="78">
        <v>51170</v>
      </c>
      <c r="AI153" s="78"/>
      <c r="AJ153" s="78" t="s">
        <v>2610</v>
      </c>
      <c r="AK153" s="78" t="s">
        <v>2063</v>
      </c>
      <c r="AL153" s="83" t="s">
        <v>3122</v>
      </c>
      <c r="AM153" s="78"/>
      <c r="AN153" s="80">
        <v>39894.114074074074</v>
      </c>
      <c r="AO153" s="83" t="s">
        <v>3366</v>
      </c>
      <c r="AP153" s="78" t="b">
        <v>0</v>
      </c>
      <c r="AQ153" s="78" t="b">
        <v>0</v>
      </c>
      <c r="AR153" s="78" t="b">
        <v>1</v>
      </c>
      <c r="AS153" s="78"/>
      <c r="AT153" s="78">
        <v>70</v>
      </c>
      <c r="AU153" s="83" t="s">
        <v>3567</v>
      </c>
      <c r="AV153" s="78" t="b">
        <v>0</v>
      </c>
      <c r="AW153" s="78" t="s">
        <v>3755</v>
      </c>
      <c r="AX153" s="83" t="s">
        <v>3906</v>
      </c>
      <c r="AY153" s="78" t="s">
        <v>66</v>
      </c>
      <c r="AZ153" s="78" t="str">
        <f>REPLACE(INDEX(GroupVertices[Group],MATCH(Vertices[[#This Row],[Vertex]],GroupVertices[Vertex],0)),1,1,"")</f>
        <v>33</v>
      </c>
      <c r="BA153" s="48"/>
      <c r="BB153" s="48"/>
      <c r="BC153" s="48"/>
      <c r="BD153" s="48"/>
      <c r="BE153" s="48"/>
      <c r="BF153" s="48"/>
      <c r="BG153" s="116" t="s">
        <v>5224</v>
      </c>
      <c r="BH153" s="116" t="s">
        <v>5224</v>
      </c>
      <c r="BI153" s="116" t="s">
        <v>5432</v>
      </c>
      <c r="BJ153" s="116" t="s">
        <v>5432</v>
      </c>
      <c r="BK153" s="116">
        <v>2</v>
      </c>
      <c r="BL153" s="120">
        <v>7.142857142857143</v>
      </c>
      <c r="BM153" s="116">
        <v>0</v>
      </c>
      <c r="BN153" s="120">
        <v>0</v>
      </c>
      <c r="BO153" s="116">
        <v>0</v>
      </c>
      <c r="BP153" s="120">
        <v>0</v>
      </c>
      <c r="BQ153" s="116">
        <v>26</v>
      </c>
      <c r="BR153" s="120">
        <v>92.85714285714286</v>
      </c>
      <c r="BS153" s="116">
        <v>28</v>
      </c>
      <c r="BT153" s="2"/>
      <c r="BU153" s="3"/>
      <c r="BV153" s="3"/>
      <c r="BW153" s="3"/>
      <c r="BX153" s="3"/>
    </row>
    <row r="154" spans="1:76" ht="15">
      <c r="A154" s="64" t="s">
        <v>295</v>
      </c>
      <c r="B154" s="65"/>
      <c r="C154" s="65" t="s">
        <v>64</v>
      </c>
      <c r="D154" s="66">
        <v>162.13321922133807</v>
      </c>
      <c r="E154" s="68"/>
      <c r="F154" s="100" t="s">
        <v>1106</v>
      </c>
      <c r="G154" s="65"/>
      <c r="H154" s="69" t="s">
        <v>295</v>
      </c>
      <c r="I154" s="70"/>
      <c r="J154" s="70"/>
      <c r="K154" s="69" t="s">
        <v>4286</v>
      </c>
      <c r="L154" s="73">
        <v>1</v>
      </c>
      <c r="M154" s="74">
        <v>6536.05859375</v>
      </c>
      <c r="N154" s="74">
        <v>2693.84814453125</v>
      </c>
      <c r="O154" s="75"/>
      <c r="P154" s="76"/>
      <c r="Q154" s="76"/>
      <c r="R154" s="86"/>
      <c r="S154" s="48">
        <v>2</v>
      </c>
      <c r="T154" s="48">
        <v>1</v>
      </c>
      <c r="U154" s="49">
        <v>0</v>
      </c>
      <c r="V154" s="49">
        <v>0.5</v>
      </c>
      <c r="W154" s="49">
        <v>0</v>
      </c>
      <c r="X154" s="49">
        <v>0.999999</v>
      </c>
      <c r="Y154" s="49">
        <v>1</v>
      </c>
      <c r="Z154" s="49">
        <v>0.5</v>
      </c>
      <c r="AA154" s="71">
        <v>154</v>
      </c>
      <c r="AB154" s="71"/>
      <c r="AC154" s="72"/>
      <c r="AD154" s="78" t="s">
        <v>2248</v>
      </c>
      <c r="AE154" s="78">
        <v>195</v>
      </c>
      <c r="AF154" s="78">
        <v>146</v>
      </c>
      <c r="AG154" s="78">
        <v>789</v>
      </c>
      <c r="AH154" s="78">
        <v>1111</v>
      </c>
      <c r="AI154" s="78"/>
      <c r="AJ154" s="78" t="s">
        <v>2611</v>
      </c>
      <c r="AK154" s="78" t="s">
        <v>2924</v>
      </c>
      <c r="AL154" s="83" t="s">
        <v>3123</v>
      </c>
      <c r="AM154" s="78"/>
      <c r="AN154" s="80">
        <v>43580.54982638889</v>
      </c>
      <c r="AO154" s="83" t="s">
        <v>3367</v>
      </c>
      <c r="AP154" s="78" t="b">
        <v>1</v>
      </c>
      <c r="AQ154" s="78" t="b">
        <v>0</v>
      </c>
      <c r="AR154" s="78" t="b">
        <v>0</v>
      </c>
      <c r="AS154" s="78"/>
      <c r="AT154" s="78">
        <v>0</v>
      </c>
      <c r="AU154" s="78"/>
      <c r="AV154" s="78" t="b">
        <v>0</v>
      </c>
      <c r="AW154" s="78" t="s">
        <v>3755</v>
      </c>
      <c r="AX154" s="83" t="s">
        <v>3907</v>
      </c>
      <c r="AY154" s="78" t="s">
        <v>66</v>
      </c>
      <c r="AZ154" s="78" t="str">
        <f>REPLACE(INDEX(GroupVertices[Group],MATCH(Vertices[[#This Row],[Vertex]],GroupVertices[Vertex],0)),1,1,"")</f>
        <v>33</v>
      </c>
      <c r="BA154" s="48" t="s">
        <v>872</v>
      </c>
      <c r="BB154" s="48" t="s">
        <v>872</v>
      </c>
      <c r="BC154" s="48" t="s">
        <v>919</v>
      </c>
      <c r="BD154" s="48" t="s">
        <v>919</v>
      </c>
      <c r="BE154" s="48" t="s">
        <v>959</v>
      </c>
      <c r="BF154" s="48" t="s">
        <v>959</v>
      </c>
      <c r="BG154" s="116" t="s">
        <v>5225</v>
      </c>
      <c r="BH154" s="116" t="s">
        <v>5225</v>
      </c>
      <c r="BI154" s="116" t="s">
        <v>5433</v>
      </c>
      <c r="BJ154" s="116" t="s">
        <v>5433</v>
      </c>
      <c r="BK154" s="116">
        <v>2</v>
      </c>
      <c r="BL154" s="120">
        <v>12.5</v>
      </c>
      <c r="BM154" s="116">
        <v>0</v>
      </c>
      <c r="BN154" s="120">
        <v>0</v>
      </c>
      <c r="BO154" s="116">
        <v>0</v>
      </c>
      <c r="BP154" s="120">
        <v>0</v>
      </c>
      <c r="BQ154" s="116">
        <v>14</v>
      </c>
      <c r="BR154" s="120">
        <v>87.5</v>
      </c>
      <c r="BS154" s="116">
        <v>16</v>
      </c>
      <c r="BT154" s="2"/>
      <c r="BU154" s="3"/>
      <c r="BV154" s="3"/>
      <c r="BW154" s="3"/>
      <c r="BX154" s="3"/>
    </row>
    <row r="155" spans="1:76" ht="15">
      <c r="A155" s="64" t="s">
        <v>294</v>
      </c>
      <c r="B155" s="65"/>
      <c r="C155" s="65" t="s">
        <v>64</v>
      </c>
      <c r="D155" s="66">
        <v>168.30053920095472</v>
      </c>
      <c r="E155" s="68"/>
      <c r="F155" s="100" t="s">
        <v>1105</v>
      </c>
      <c r="G155" s="65"/>
      <c r="H155" s="69" t="s">
        <v>294</v>
      </c>
      <c r="I155" s="70"/>
      <c r="J155" s="70"/>
      <c r="K155" s="69" t="s">
        <v>4287</v>
      </c>
      <c r="L155" s="73">
        <v>1</v>
      </c>
      <c r="M155" s="74">
        <v>6094.25732421875</v>
      </c>
      <c r="N155" s="74">
        <v>3517.29541015625</v>
      </c>
      <c r="O155" s="75"/>
      <c r="P155" s="76"/>
      <c r="Q155" s="76"/>
      <c r="R155" s="86"/>
      <c r="S155" s="48">
        <v>2</v>
      </c>
      <c r="T155" s="48">
        <v>2</v>
      </c>
      <c r="U155" s="49">
        <v>0</v>
      </c>
      <c r="V155" s="49">
        <v>0.5</v>
      </c>
      <c r="W155" s="49">
        <v>0</v>
      </c>
      <c r="X155" s="49">
        <v>0.999999</v>
      </c>
      <c r="Y155" s="49">
        <v>0.5</v>
      </c>
      <c r="Z155" s="49">
        <v>1</v>
      </c>
      <c r="AA155" s="71">
        <v>155</v>
      </c>
      <c r="AB155" s="71"/>
      <c r="AC155" s="72"/>
      <c r="AD155" s="78" t="s">
        <v>2249</v>
      </c>
      <c r="AE155" s="78">
        <v>3942</v>
      </c>
      <c r="AF155" s="78">
        <v>6905</v>
      </c>
      <c r="AG155" s="78">
        <v>343445</v>
      </c>
      <c r="AH155" s="78">
        <v>6641</v>
      </c>
      <c r="AI155" s="78"/>
      <c r="AJ155" s="78" t="s">
        <v>2612</v>
      </c>
      <c r="AK155" s="78" t="s">
        <v>2925</v>
      </c>
      <c r="AL155" s="83" t="s">
        <v>3124</v>
      </c>
      <c r="AM155" s="78"/>
      <c r="AN155" s="80">
        <v>39646.66090277778</v>
      </c>
      <c r="AO155" s="78"/>
      <c r="AP155" s="78" t="b">
        <v>0</v>
      </c>
      <c r="AQ155" s="78" t="b">
        <v>0</v>
      </c>
      <c r="AR155" s="78" t="b">
        <v>1</v>
      </c>
      <c r="AS155" s="78"/>
      <c r="AT155" s="78">
        <v>884</v>
      </c>
      <c r="AU155" s="83" t="s">
        <v>3564</v>
      </c>
      <c r="AV155" s="78" t="b">
        <v>0</v>
      </c>
      <c r="AW155" s="78" t="s">
        <v>3755</v>
      </c>
      <c r="AX155" s="83" t="s">
        <v>3908</v>
      </c>
      <c r="AY155" s="78" t="s">
        <v>66</v>
      </c>
      <c r="AZ155" s="78" t="str">
        <f>REPLACE(INDEX(GroupVertices[Group],MATCH(Vertices[[#This Row],[Vertex]],GroupVertices[Vertex],0)),1,1,"")</f>
        <v>33</v>
      </c>
      <c r="BA155" s="48"/>
      <c r="BB155" s="48"/>
      <c r="BC155" s="48"/>
      <c r="BD155" s="48"/>
      <c r="BE155" s="48" t="s">
        <v>959</v>
      </c>
      <c r="BF155" s="48" t="s">
        <v>959</v>
      </c>
      <c r="BG155" s="116" t="s">
        <v>5226</v>
      </c>
      <c r="BH155" s="116" t="s">
        <v>5343</v>
      </c>
      <c r="BI155" s="116" t="s">
        <v>5434</v>
      </c>
      <c r="BJ155" s="116" t="s">
        <v>5544</v>
      </c>
      <c r="BK155" s="116">
        <v>5</v>
      </c>
      <c r="BL155" s="120">
        <v>5.747126436781609</v>
      </c>
      <c r="BM155" s="116">
        <v>0</v>
      </c>
      <c r="BN155" s="120">
        <v>0</v>
      </c>
      <c r="BO155" s="116">
        <v>0</v>
      </c>
      <c r="BP155" s="120">
        <v>0</v>
      </c>
      <c r="BQ155" s="116">
        <v>82</v>
      </c>
      <c r="BR155" s="120">
        <v>94.25287356321839</v>
      </c>
      <c r="BS155" s="116">
        <v>87</v>
      </c>
      <c r="BT155" s="2"/>
      <c r="BU155" s="3"/>
      <c r="BV155" s="3"/>
      <c r="BW155" s="3"/>
      <c r="BX155" s="3"/>
    </row>
    <row r="156" spans="1:76" ht="15">
      <c r="A156" s="64" t="s">
        <v>296</v>
      </c>
      <c r="B156" s="65"/>
      <c r="C156" s="65" t="s">
        <v>64</v>
      </c>
      <c r="D156" s="66">
        <v>162.28833749275913</v>
      </c>
      <c r="E156" s="68"/>
      <c r="F156" s="100" t="s">
        <v>1107</v>
      </c>
      <c r="G156" s="65"/>
      <c r="H156" s="69" t="s">
        <v>296</v>
      </c>
      <c r="I156" s="70"/>
      <c r="J156" s="70"/>
      <c r="K156" s="69" t="s">
        <v>4288</v>
      </c>
      <c r="L156" s="73">
        <v>1</v>
      </c>
      <c r="M156" s="74">
        <v>9082.912109375</v>
      </c>
      <c r="N156" s="74">
        <v>5964.109375</v>
      </c>
      <c r="O156" s="75"/>
      <c r="P156" s="76"/>
      <c r="Q156" s="76"/>
      <c r="R156" s="86"/>
      <c r="S156" s="48">
        <v>2</v>
      </c>
      <c r="T156" s="48">
        <v>1</v>
      </c>
      <c r="U156" s="49">
        <v>0</v>
      </c>
      <c r="V156" s="49">
        <v>1</v>
      </c>
      <c r="W156" s="49">
        <v>0</v>
      </c>
      <c r="X156" s="49">
        <v>1.298244</v>
      </c>
      <c r="Y156" s="49">
        <v>0</v>
      </c>
      <c r="Z156" s="49">
        <v>0</v>
      </c>
      <c r="AA156" s="71">
        <v>156</v>
      </c>
      <c r="AB156" s="71"/>
      <c r="AC156" s="72"/>
      <c r="AD156" s="78" t="s">
        <v>2250</v>
      </c>
      <c r="AE156" s="78">
        <v>27</v>
      </c>
      <c r="AF156" s="78">
        <v>316</v>
      </c>
      <c r="AG156" s="78">
        <v>197</v>
      </c>
      <c r="AH156" s="78">
        <v>67</v>
      </c>
      <c r="AI156" s="78"/>
      <c r="AJ156" s="78" t="s">
        <v>2613</v>
      </c>
      <c r="AK156" s="78" t="s">
        <v>2926</v>
      </c>
      <c r="AL156" s="78"/>
      <c r="AM156" s="78"/>
      <c r="AN156" s="80">
        <v>43722.05793981482</v>
      </c>
      <c r="AO156" s="83" t="s">
        <v>3368</v>
      </c>
      <c r="AP156" s="78" t="b">
        <v>1</v>
      </c>
      <c r="AQ156" s="78" t="b">
        <v>0</v>
      </c>
      <c r="AR156" s="78" t="b">
        <v>0</v>
      </c>
      <c r="AS156" s="78"/>
      <c r="AT156" s="78">
        <v>2</v>
      </c>
      <c r="AU156" s="78"/>
      <c r="AV156" s="78" t="b">
        <v>0</v>
      </c>
      <c r="AW156" s="78" t="s">
        <v>3755</v>
      </c>
      <c r="AX156" s="83" t="s">
        <v>3909</v>
      </c>
      <c r="AY156" s="78" t="s">
        <v>66</v>
      </c>
      <c r="AZ156" s="78" t="str">
        <f>REPLACE(INDEX(GroupVertices[Group],MATCH(Vertices[[#This Row],[Vertex]],GroupVertices[Vertex],0)),1,1,"")</f>
        <v>68</v>
      </c>
      <c r="BA156" s="48"/>
      <c r="BB156" s="48"/>
      <c r="BC156" s="48"/>
      <c r="BD156" s="48"/>
      <c r="BE156" s="48"/>
      <c r="BF156" s="48"/>
      <c r="BG156" s="116" t="s">
        <v>1939</v>
      </c>
      <c r="BH156" s="116" t="s">
        <v>1939</v>
      </c>
      <c r="BI156" s="116" t="s">
        <v>1939</v>
      </c>
      <c r="BJ156" s="116" t="s">
        <v>1939</v>
      </c>
      <c r="BK156" s="116">
        <v>1</v>
      </c>
      <c r="BL156" s="120">
        <v>25</v>
      </c>
      <c r="BM156" s="116">
        <v>0</v>
      </c>
      <c r="BN156" s="120">
        <v>0</v>
      </c>
      <c r="BO156" s="116">
        <v>0</v>
      </c>
      <c r="BP156" s="120">
        <v>0</v>
      </c>
      <c r="BQ156" s="116">
        <v>3</v>
      </c>
      <c r="BR156" s="120">
        <v>75</v>
      </c>
      <c r="BS156" s="116">
        <v>4</v>
      </c>
      <c r="BT156" s="2"/>
      <c r="BU156" s="3"/>
      <c r="BV156" s="3"/>
      <c r="BW156" s="3"/>
      <c r="BX156" s="3"/>
    </row>
    <row r="157" spans="1:76" ht="15">
      <c r="A157" s="64" t="s">
        <v>297</v>
      </c>
      <c r="B157" s="65"/>
      <c r="C157" s="65" t="s">
        <v>64</v>
      </c>
      <c r="D157" s="66">
        <v>162.0301111938641</v>
      </c>
      <c r="E157" s="68"/>
      <c r="F157" s="100" t="s">
        <v>1108</v>
      </c>
      <c r="G157" s="65"/>
      <c r="H157" s="69" t="s">
        <v>297</v>
      </c>
      <c r="I157" s="70"/>
      <c r="J157" s="70"/>
      <c r="K157" s="69" t="s">
        <v>4289</v>
      </c>
      <c r="L157" s="73">
        <v>1</v>
      </c>
      <c r="M157" s="74">
        <v>9082.912109375</v>
      </c>
      <c r="N157" s="74">
        <v>5681.78466796875</v>
      </c>
      <c r="O157" s="75"/>
      <c r="P157" s="76"/>
      <c r="Q157" s="76"/>
      <c r="R157" s="86"/>
      <c r="S157" s="48">
        <v>0</v>
      </c>
      <c r="T157" s="48">
        <v>1</v>
      </c>
      <c r="U157" s="49">
        <v>0</v>
      </c>
      <c r="V157" s="49">
        <v>1</v>
      </c>
      <c r="W157" s="49">
        <v>0</v>
      </c>
      <c r="X157" s="49">
        <v>0.701753</v>
      </c>
      <c r="Y157" s="49">
        <v>0</v>
      </c>
      <c r="Z157" s="49">
        <v>0</v>
      </c>
      <c r="AA157" s="71">
        <v>157</v>
      </c>
      <c r="AB157" s="71"/>
      <c r="AC157" s="72"/>
      <c r="AD157" s="78" t="s">
        <v>2251</v>
      </c>
      <c r="AE157" s="78">
        <v>128</v>
      </c>
      <c r="AF157" s="78">
        <v>33</v>
      </c>
      <c r="AG157" s="78">
        <v>922</v>
      </c>
      <c r="AH157" s="78">
        <v>811</v>
      </c>
      <c r="AI157" s="78"/>
      <c r="AJ157" s="78" t="s">
        <v>2614</v>
      </c>
      <c r="AK157" s="78" t="s">
        <v>2927</v>
      </c>
      <c r="AL157" s="78"/>
      <c r="AM157" s="78"/>
      <c r="AN157" s="80">
        <v>43010.69221064815</v>
      </c>
      <c r="AO157" s="83" t="s">
        <v>3369</v>
      </c>
      <c r="AP157" s="78" t="b">
        <v>1</v>
      </c>
      <c r="AQ157" s="78" t="b">
        <v>0</v>
      </c>
      <c r="AR157" s="78" t="b">
        <v>0</v>
      </c>
      <c r="AS157" s="78"/>
      <c r="AT157" s="78">
        <v>0</v>
      </c>
      <c r="AU157" s="78"/>
      <c r="AV157" s="78" t="b">
        <v>0</v>
      </c>
      <c r="AW157" s="78" t="s">
        <v>3755</v>
      </c>
      <c r="AX157" s="83" t="s">
        <v>3910</v>
      </c>
      <c r="AY157" s="78" t="s">
        <v>66</v>
      </c>
      <c r="AZ157" s="78" t="str">
        <f>REPLACE(INDEX(GroupVertices[Group],MATCH(Vertices[[#This Row],[Vertex]],GroupVertices[Vertex],0)),1,1,"")</f>
        <v>68</v>
      </c>
      <c r="BA157" s="48"/>
      <c r="BB157" s="48"/>
      <c r="BC157" s="48"/>
      <c r="BD157" s="48"/>
      <c r="BE157" s="48"/>
      <c r="BF157" s="48"/>
      <c r="BG157" s="116" t="s">
        <v>296</v>
      </c>
      <c r="BH157" s="116" t="s">
        <v>296</v>
      </c>
      <c r="BI157" s="116" t="s">
        <v>5435</v>
      </c>
      <c r="BJ157" s="116" t="s">
        <v>5435</v>
      </c>
      <c r="BK157" s="116">
        <v>1</v>
      </c>
      <c r="BL157" s="120">
        <v>16.666666666666668</v>
      </c>
      <c r="BM157" s="116">
        <v>0</v>
      </c>
      <c r="BN157" s="120">
        <v>0</v>
      </c>
      <c r="BO157" s="116">
        <v>0</v>
      </c>
      <c r="BP157" s="120">
        <v>0</v>
      </c>
      <c r="BQ157" s="116">
        <v>5</v>
      </c>
      <c r="BR157" s="120">
        <v>83.33333333333333</v>
      </c>
      <c r="BS157" s="116">
        <v>6</v>
      </c>
      <c r="BT157" s="2"/>
      <c r="BU157" s="3"/>
      <c r="BV157" s="3"/>
      <c r="BW157" s="3"/>
      <c r="BX157" s="3"/>
    </row>
    <row r="158" spans="1:76" ht="15">
      <c r="A158" s="64" t="s">
        <v>299</v>
      </c>
      <c r="B158" s="65"/>
      <c r="C158" s="65" t="s">
        <v>64</v>
      </c>
      <c r="D158" s="66">
        <v>162.42429409535757</v>
      </c>
      <c r="E158" s="68"/>
      <c r="F158" s="100" t="s">
        <v>1110</v>
      </c>
      <c r="G158" s="65"/>
      <c r="H158" s="69" t="s">
        <v>299</v>
      </c>
      <c r="I158" s="70"/>
      <c r="J158" s="70"/>
      <c r="K158" s="69" t="s">
        <v>4290</v>
      </c>
      <c r="L158" s="73">
        <v>108.07362115261044</v>
      </c>
      <c r="M158" s="74">
        <v>2742.497314453125</v>
      </c>
      <c r="N158" s="74">
        <v>2447.198974609375</v>
      </c>
      <c r="O158" s="75"/>
      <c r="P158" s="76"/>
      <c r="Q158" s="76"/>
      <c r="R158" s="86"/>
      <c r="S158" s="48">
        <v>0</v>
      </c>
      <c r="T158" s="48">
        <v>3</v>
      </c>
      <c r="U158" s="49">
        <v>5.333333</v>
      </c>
      <c r="V158" s="49">
        <v>0.043478</v>
      </c>
      <c r="W158" s="49">
        <v>0</v>
      </c>
      <c r="X158" s="49">
        <v>0.956763</v>
      </c>
      <c r="Y158" s="49">
        <v>0.5</v>
      </c>
      <c r="Z158" s="49">
        <v>0</v>
      </c>
      <c r="AA158" s="71">
        <v>158</v>
      </c>
      <c r="AB158" s="71"/>
      <c r="AC158" s="72"/>
      <c r="AD158" s="78" t="s">
        <v>2252</v>
      </c>
      <c r="AE158" s="78">
        <v>576</v>
      </c>
      <c r="AF158" s="78">
        <v>465</v>
      </c>
      <c r="AG158" s="78">
        <v>1088</v>
      </c>
      <c r="AH158" s="78">
        <v>3839</v>
      </c>
      <c r="AI158" s="78"/>
      <c r="AJ158" s="78" t="s">
        <v>2615</v>
      </c>
      <c r="AK158" s="78" t="s">
        <v>2928</v>
      </c>
      <c r="AL158" s="83" t="s">
        <v>3125</v>
      </c>
      <c r="AM158" s="78"/>
      <c r="AN158" s="80">
        <v>42441.14115740741</v>
      </c>
      <c r="AO158" s="83" t="s">
        <v>3370</v>
      </c>
      <c r="AP158" s="78" t="b">
        <v>1</v>
      </c>
      <c r="AQ158" s="78" t="b">
        <v>0</v>
      </c>
      <c r="AR158" s="78" t="b">
        <v>0</v>
      </c>
      <c r="AS158" s="78"/>
      <c r="AT158" s="78">
        <v>1</v>
      </c>
      <c r="AU158" s="78"/>
      <c r="AV158" s="78" t="b">
        <v>0</v>
      </c>
      <c r="AW158" s="78" t="s">
        <v>3755</v>
      </c>
      <c r="AX158" s="83" t="s">
        <v>3911</v>
      </c>
      <c r="AY158" s="78" t="s">
        <v>66</v>
      </c>
      <c r="AZ158" s="78" t="str">
        <f>REPLACE(INDEX(GroupVertices[Group],MATCH(Vertices[[#This Row],[Vertex]],GroupVertices[Vertex],0)),1,1,"")</f>
        <v>5</v>
      </c>
      <c r="BA158" s="48"/>
      <c r="BB158" s="48"/>
      <c r="BC158" s="48"/>
      <c r="BD158" s="48"/>
      <c r="BE158" s="48"/>
      <c r="BF158" s="48"/>
      <c r="BG158" s="116" t="s">
        <v>5220</v>
      </c>
      <c r="BH158" s="116" t="s">
        <v>5220</v>
      </c>
      <c r="BI158" s="116" t="s">
        <v>5428</v>
      </c>
      <c r="BJ158" s="116" t="s">
        <v>5428</v>
      </c>
      <c r="BK158" s="116">
        <v>2</v>
      </c>
      <c r="BL158" s="120">
        <v>10</v>
      </c>
      <c r="BM158" s="116">
        <v>1</v>
      </c>
      <c r="BN158" s="120">
        <v>5</v>
      </c>
      <c r="BO158" s="116">
        <v>0</v>
      </c>
      <c r="BP158" s="120">
        <v>0</v>
      </c>
      <c r="BQ158" s="116">
        <v>17</v>
      </c>
      <c r="BR158" s="120">
        <v>85</v>
      </c>
      <c r="BS158" s="116">
        <v>20</v>
      </c>
      <c r="BT158" s="2"/>
      <c r="BU158" s="3"/>
      <c r="BV158" s="3"/>
      <c r="BW158" s="3"/>
      <c r="BX158" s="3"/>
    </row>
    <row r="159" spans="1:76" ht="15">
      <c r="A159" s="64" t="s">
        <v>300</v>
      </c>
      <c r="B159" s="65"/>
      <c r="C159" s="65" t="s">
        <v>64</v>
      </c>
      <c r="D159" s="66">
        <v>162.25822629889504</v>
      </c>
      <c r="E159" s="68"/>
      <c r="F159" s="100" t="s">
        <v>1111</v>
      </c>
      <c r="G159" s="65"/>
      <c r="H159" s="69" t="s">
        <v>300</v>
      </c>
      <c r="I159" s="70"/>
      <c r="J159" s="70"/>
      <c r="K159" s="69" t="s">
        <v>4291</v>
      </c>
      <c r="L159" s="73">
        <v>1</v>
      </c>
      <c r="M159" s="74">
        <v>4554.4501953125</v>
      </c>
      <c r="N159" s="74">
        <v>5711.4580078125</v>
      </c>
      <c r="O159" s="75"/>
      <c r="P159" s="76"/>
      <c r="Q159" s="76"/>
      <c r="R159" s="86"/>
      <c r="S159" s="48">
        <v>0</v>
      </c>
      <c r="T159" s="48">
        <v>1</v>
      </c>
      <c r="U159" s="49">
        <v>0</v>
      </c>
      <c r="V159" s="49">
        <v>0.055556</v>
      </c>
      <c r="W159" s="49">
        <v>0</v>
      </c>
      <c r="X159" s="49">
        <v>0.53623</v>
      </c>
      <c r="Y159" s="49">
        <v>0</v>
      </c>
      <c r="Z159" s="49">
        <v>0</v>
      </c>
      <c r="AA159" s="71">
        <v>159</v>
      </c>
      <c r="AB159" s="71"/>
      <c r="AC159" s="72"/>
      <c r="AD159" s="78" t="s">
        <v>2253</v>
      </c>
      <c r="AE159" s="78">
        <v>321</v>
      </c>
      <c r="AF159" s="78">
        <v>283</v>
      </c>
      <c r="AG159" s="78">
        <v>6683</v>
      </c>
      <c r="AH159" s="78">
        <v>2811</v>
      </c>
      <c r="AI159" s="78"/>
      <c r="AJ159" s="78" t="s">
        <v>2616</v>
      </c>
      <c r="AK159" s="78" t="s">
        <v>2929</v>
      </c>
      <c r="AL159" s="83" t="s">
        <v>3126</v>
      </c>
      <c r="AM159" s="78"/>
      <c r="AN159" s="80">
        <v>40717.029027777775</v>
      </c>
      <c r="AO159" s="83" t="s">
        <v>3371</v>
      </c>
      <c r="AP159" s="78" t="b">
        <v>0</v>
      </c>
      <c r="AQ159" s="78" t="b">
        <v>0</v>
      </c>
      <c r="AR159" s="78" t="b">
        <v>1</v>
      </c>
      <c r="AS159" s="78"/>
      <c r="AT159" s="78">
        <v>1</v>
      </c>
      <c r="AU159" s="83" t="s">
        <v>3561</v>
      </c>
      <c r="AV159" s="78" t="b">
        <v>0</v>
      </c>
      <c r="AW159" s="78" t="s">
        <v>3755</v>
      </c>
      <c r="AX159" s="83" t="s">
        <v>3912</v>
      </c>
      <c r="AY159" s="78" t="s">
        <v>66</v>
      </c>
      <c r="AZ159" s="78" t="str">
        <f>REPLACE(INDEX(GroupVertices[Group],MATCH(Vertices[[#This Row],[Vertex]],GroupVertices[Vertex],0)),1,1,"")</f>
        <v>8</v>
      </c>
      <c r="BA159" s="48"/>
      <c r="BB159" s="48"/>
      <c r="BC159" s="48"/>
      <c r="BD159" s="48"/>
      <c r="BE159" s="48"/>
      <c r="BF159" s="48"/>
      <c r="BG159" s="116" t="s">
        <v>5227</v>
      </c>
      <c r="BH159" s="116" t="s">
        <v>5227</v>
      </c>
      <c r="BI159" s="116" t="s">
        <v>5436</v>
      </c>
      <c r="BJ159" s="116" t="s">
        <v>5436</v>
      </c>
      <c r="BK159" s="116">
        <v>0</v>
      </c>
      <c r="BL159" s="120">
        <v>0</v>
      </c>
      <c r="BM159" s="116">
        <v>0</v>
      </c>
      <c r="BN159" s="120">
        <v>0</v>
      </c>
      <c r="BO159" s="116">
        <v>0</v>
      </c>
      <c r="BP159" s="120">
        <v>0</v>
      </c>
      <c r="BQ159" s="116">
        <v>11</v>
      </c>
      <c r="BR159" s="120">
        <v>100</v>
      </c>
      <c r="BS159" s="116">
        <v>11</v>
      </c>
      <c r="BT159" s="2"/>
      <c r="BU159" s="3"/>
      <c r="BV159" s="3"/>
      <c r="BW159" s="3"/>
      <c r="BX159" s="3"/>
    </row>
    <row r="160" spans="1:76" ht="15">
      <c r="A160" s="64" t="s">
        <v>308</v>
      </c>
      <c r="B160" s="65"/>
      <c r="C160" s="65" t="s">
        <v>64</v>
      </c>
      <c r="D160" s="66">
        <v>162.53378934577242</v>
      </c>
      <c r="E160" s="68"/>
      <c r="F160" s="100" t="s">
        <v>1119</v>
      </c>
      <c r="G160" s="65"/>
      <c r="H160" s="69" t="s">
        <v>308</v>
      </c>
      <c r="I160" s="70"/>
      <c r="J160" s="70"/>
      <c r="K160" s="69" t="s">
        <v>4292</v>
      </c>
      <c r="L160" s="73">
        <v>442.6787148594378</v>
      </c>
      <c r="M160" s="74">
        <v>4250.44921875</v>
      </c>
      <c r="N160" s="74">
        <v>5970.08837890625</v>
      </c>
      <c r="O160" s="75"/>
      <c r="P160" s="76"/>
      <c r="Q160" s="76"/>
      <c r="R160" s="86"/>
      <c r="S160" s="48">
        <v>4</v>
      </c>
      <c r="T160" s="48">
        <v>1</v>
      </c>
      <c r="U160" s="49">
        <v>22</v>
      </c>
      <c r="V160" s="49">
        <v>0.083333</v>
      </c>
      <c r="W160" s="49">
        <v>0</v>
      </c>
      <c r="X160" s="49">
        <v>1.817555</v>
      </c>
      <c r="Y160" s="49">
        <v>0</v>
      </c>
      <c r="Z160" s="49">
        <v>0</v>
      </c>
      <c r="AA160" s="71">
        <v>160</v>
      </c>
      <c r="AB160" s="71"/>
      <c r="AC160" s="72"/>
      <c r="AD160" s="78" t="s">
        <v>2254</v>
      </c>
      <c r="AE160" s="78">
        <v>679</v>
      </c>
      <c r="AF160" s="78">
        <v>585</v>
      </c>
      <c r="AG160" s="78">
        <v>5038</v>
      </c>
      <c r="AH160" s="78">
        <v>949</v>
      </c>
      <c r="AI160" s="78"/>
      <c r="AJ160" s="78" t="s">
        <v>2617</v>
      </c>
      <c r="AK160" s="78"/>
      <c r="AL160" s="78"/>
      <c r="AM160" s="78"/>
      <c r="AN160" s="80">
        <v>40630.12988425926</v>
      </c>
      <c r="AO160" s="83" t="s">
        <v>3372</v>
      </c>
      <c r="AP160" s="78" t="b">
        <v>1</v>
      </c>
      <c r="AQ160" s="78" t="b">
        <v>0</v>
      </c>
      <c r="AR160" s="78" t="b">
        <v>1</v>
      </c>
      <c r="AS160" s="78"/>
      <c r="AT160" s="78">
        <v>10</v>
      </c>
      <c r="AU160" s="83" t="s">
        <v>3561</v>
      </c>
      <c r="AV160" s="78" t="b">
        <v>0</v>
      </c>
      <c r="AW160" s="78" t="s">
        <v>3755</v>
      </c>
      <c r="AX160" s="83" t="s">
        <v>3913</v>
      </c>
      <c r="AY160" s="78" t="s">
        <v>66</v>
      </c>
      <c r="AZ160" s="78" t="str">
        <f>REPLACE(INDEX(GroupVertices[Group],MATCH(Vertices[[#This Row],[Vertex]],GroupVertices[Vertex],0)),1,1,"")</f>
        <v>8</v>
      </c>
      <c r="BA160" s="48" t="s">
        <v>874</v>
      </c>
      <c r="BB160" s="48" t="s">
        <v>874</v>
      </c>
      <c r="BC160" s="48" t="s">
        <v>925</v>
      </c>
      <c r="BD160" s="48" t="s">
        <v>925</v>
      </c>
      <c r="BE160" s="48"/>
      <c r="BF160" s="48"/>
      <c r="BG160" s="116" t="s">
        <v>5228</v>
      </c>
      <c r="BH160" s="116" t="s">
        <v>5228</v>
      </c>
      <c r="BI160" s="116" t="s">
        <v>5437</v>
      </c>
      <c r="BJ160" s="116" t="s">
        <v>5437</v>
      </c>
      <c r="BK160" s="116">
        <v>0</v>
      </c>
      <c r="BL160" s="120">
        <v>0</v>
      </c>
      <c r="BM160" s="116">
        <v>0</v>
      </c>
      <c r="BN160" s="120">
        <v>0</v>
      </c>
      <c r="BO160" s="116">
        <v>0</v>
      </c>
      <c r="BP160" s="120">
        <v>0</v>
      </c>
      <c r="BQ160" s="116">
        <v>10</v>
      </c>
      <c r="BR160" s="120">
        <v>100</v>
      </c>
      <c r="BS160" s="116">
        <v>10</v>
      </c>
      <c r="BT160" s="2"/>
      <c r="BU160" s="3"/>
      <c r="BV160" s="3"/>
      <c r="BW160" s="3"/>
      <c r="BX160" s="3"/>
    </row>
    <row r="161" spans="1:76" ht="15">
      <c r="A161" s="64" t="s">
        <v>301</v>
      </c>
      <c r="B161" s="65"/>
      <c r="C161" s="65" t="s">
        <v>64</v>
      </c>
      <c r="D161" s="66">
        <v>162.18979176738574</v>
      </c>
      <c r="E161" s="68"/>
      <c r="F161" s="100" t="s">
        <v>1112</v>
      </c>
      <c r="G161" s="65"/>
      <c r="H161" s="69" t="s">
        <v>301</v>
      </c>
      <c r="I161" s="70"/>
      <c r="J161" s="70"/>
      <c r="K161" s="69" t="s">
        <v>4293</v>
      </c>
      <c r="L161" s="73">
        <v>1</v>
      </c>
      <c r="M161" s="74">
        <v>5704.49853515625</v>
      </c>
      <c r="N161" s="74">
        <v>8175.65283203125</v>
      </c>
      <c r="O161" s="75"/>
      <c r="P161" s="76"/>
      <c r="Q161" s="76"/>
      <c r="R161" s="86"/>
      <c r="S161" s="48">
        <v>0</v>
      </c>
      <c r="T161" s="48">
        <v>2</v>
      </c>
      <c r="U161" s="49">
        <v>0</v>
      </c>
      <c r="V161" s="49">
        <v>0.25</v>
      </c>
      <c r="W161" s="49">
        <v>0</v>
      </c>
      <c r="X161" s="49">
        <v>0.819148</v>
      </c>
      <c r="Y161" s="49">
        <v>0.5</v>
      </c>
      <c r="Z161" s="49">
        <v>0</v>
      </c>
      <c r="AA161" s="71">
        <v>161</v>
      </c>
      <c r="AB161" s="71"/>
      <c r="AC161" s="72"/>
      <c r="AD161" s="78" t="s">
        <v>2255</v>
      </c>
      <c r="AE161" s="78">
        <v>961</v>
      </c>
      <c r="AF161" s="78">
        <v>208</v>
      </c>
      <c r="AG161" s="78">
        <v>31115</v>
      </c>
      <c r="AH161" s="78">
        <v>91664</v>
      </c>
      <c r="AI161" s="78"/>
      <c r="AJ161" s="78" t="s">
        <v>2618</v>
      </c>
      <c r="AK161" s="78"/>
      <c r="AL161" s="78"/>
      <c r="AM161" s="78"/>
      <c r="AN161" s="80">
        <v>40051.67092592592</v>
      </c>
      <c r="AO161" s="83" t="s">
        <v>3373</v>
      </c>
      <c r="AP161" s="78" t="b">
        <v>0</v>
      </c>
      <c r="AQ161" s="78" t="b">
        <v>0</v>
      </c>
      <c r="AR161" s="78" t="b">
        <v>1</v>
      </c>
      <c r="AS161" s="78"/>
      <c r="AT161" s="78">
        <v>21</v>
      </c>
      <c r="AU161" s="83" t="s">
        <v>3564</v>
      </c>
      <c r="AV161" s="78" t="b">
        <v>0</v>
      </c>
      <c r="AW161" s="78" t="s">
        <v>3755</v>
      </c>
      <c r="AX161" s="83" t="s">
        <v>3914</v>
      </c>
      <c r="AY161" s="78" t="s">
        <v>66</v>
      </c>
      <c r="AZ161" s="78" t="str">
        <f>REPLACE(INDEX(GroupVertices[Group],MATCH(Vertices[[#This Row],[Vertex]],GroupVertices[Vertex],0)),1,1,"")</f>
        <v>21</v>
      </c>
      <c r="BA161" s="48"/>
      <c r="BB161" s="48"/>
      <c r="BC161" s="48"/>
      <c r="BD161" s="48"/>
      <c r="BE161" s="48"/>
      <c r="BF161" s="48"/>
      <c r="BG161" s="116" t="s">
        <v>5229</v>
      </c>
      <c r="BH161" s="116" t="s">
        <v>5229</v>
      </c>
      <c r="BI161" s="116" t="s">
        <v>5438</v>
      </c>
      <c r="BJ161" s="116" t="s">
        <v>5438</v>
      </c>
      <c r="BK161" s="116">
        <v>0</v>
      </c>
      <c r="BL161" s="120">
        <v>0</v>
      </c>
      <c r="BM161" s="116">
        <v>0</v>
      </c>
      <c r="BN161" s="120">
        <v>0</v>
      </c>
      <c r="BO161" s="116">
        <v>0</v>
      </c>
      <c r="BP161" s="120">
        <v>0</v>
      </c>
      <c r="BQ161" s="116">
        <v>12</v>
      </c>
      <c r="BR161" s="120">
        <v>100</v>
      </c>
      <c r="BS161" s="116">
        <v>12</v>
      </c>
      <c r="BT161" s="2"/>
      <c r="BU161" s="3"/>
      <c r="BV161" s="3"/>
      <c r="BW161" s="3"/>
      <c r="BX161" s="3"/>
    </row>
    <row r="162" spans="1:76" ht="15">
      <c r="A162" s="64" t="s">
        <v>499</v>
      </c>
      <c r="B162" s="65"/>
      <c r="C162" s="65" t="s">
        <v>64</v>
      </c>
      <c r="D162" s="66">
        <v>162.02098658966284</v>
      </c>
      <c r="E162" s="68"/>
      <c r="F162" s="100" t="s">
        <v>3651</v>
      </c>
      <c r="G162" s="65"/>
      <c r="H162" s="69" t="s">
        <v>499</v>
      </c>
      <c r="I162" s="70"/>
      <c r="J162" s="70"/>
      <c r="K162" s="69" t="s">
        <v>4294</v>
      </c>
      <c r="L162" s="73">
        <v>21.076305220883533</v>
      </c>
      <c r="M162" s="74">
        <v>5725.33447265625</v>
      </c>
      <c r="N162" s="74">
        <v>7337.1005859375</v>
      </c>
      <c r="O162" s="75"/>
      <c r="P162" s="76"/>
      <c r="Q162" s="76"/>
      <c r="R162" s="86"/>
      <c r="S162" s="48">
        <v>3</v>
      </c>
      <c r="T162" s="48">
        <v>0</v>
      </c>
      <c r="U162" s="49">
        <v>1</v>
      </c>
      <c r="V162" s="49">
        <v>0.333333</v>
      </c>
      <c r="W162" s="49">
        <v>0</v>
      </c>
      <c r="X162" s="49">
        <v>1.180849</v>
      </c>
      <c r="Y162" s="49">
        <v>0.3333333333333333</v>
      </c>
      <c r="Z162" s="49">
        <v>0</v>
      </c>
      <c r="AA162" s="71">
        <v>162</v>
      </c>
      <c r="AB162" s="71"/>
      <c r="AC162" s="72"/>
      <c r="AD162" s="78" t="s">
        <v>2256</v>
      </c>
      <c r="AE162" s="78">
        <v>0</v>
      </c>
      <c r="AF162" s="78">
        <v>23</v>
      </c>
      <c r="AG162" s="78">
        <v>33</v>
      </c>
      <c r="AH162" s="78">
        <v>1</v>
      </c>
      <c r="AI162" s="78"/>
      <c r="AJ162" s="78" t="s">
        <v>2619</v>
      </c>
      <c r="AK162" s="78"/>
      <c r="AL162" s="78"/>
      <c r="AM162" s="78"/>
      <c r="AN162" s="80">
        <v>43745.014340277776</v>
      </c>
      <c r="AO162" s="83" t="s">
        <v>3374</v>
      </c>
      <c r="AP162" s="78" t="b">
        <v>1</v>
      </c>
      <c r="AQ162" s="78" t="b">
        <v>0</v>
      </c>
      <c r="AR162" s="78" t="b">
        <v>0</v>
      </c>
      <c r="AS162" s="78"/>
      <c r="AT162" s="78">
        <v>0</v>
      </c>
      <c r="AU162" s="78"/>
      <c r="AV162" s="78" t="b">
        <v>0</v>
      </c>
      <c r="AW162" s="78" t="s">
        <v>3755</v>
      </c>
      <c r="AX162" s="83" t="s">
        <v>3915</v>
      </c>
      <c r="AY162" s="78" t="s">
        <v>65</v>
      </c>
      <c r="AZ162" s="78" t="str">
        <f>REPLACE(INDEX(GroupVertices[Group],MATCH(Vertices[[#This Row],[Vertex]],GroupVertices[Vertex],0)),1,1,"")</f>
        <v>21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302</v>
      </c>
      <c r="B163" s="65"/>
      <c r="C163" s="65" t="s">
        <v>64</v>
      </c>
      <c r="D163" s="66">
        <v>162.09033358159226</v>
      </c>
      <c r="E163" s="68"/>
      <c r="F163" s="100" t="s">
        <v>1113</v>
      </c>
      <c r="G163" s="65"/>
      <c r="H163" s="69" t="s">
        <v>302</v>
      </c>
      <c r="I163" s="70"/>
      <c r="J163" s="70"/>
      <c r="K163" s="69" t="s">
        <v>4295</v>
      </c>
      <c r="L163" s="73">
        <v>21.076305220883533</v>
      </c>
      <c r="M163" s="74">
        <v>5483.5322265625</v>
      </c>
      <c r="N163" s="74">
        <v>7595.10986328125</v>
      </c>
      <c r="O163" s="75"/>
      <c r="P163" s="76"/>
      <c r="Q163" s="76"/>
      <c r="R163" s="86"/>
      <c r="S163" s="48">
        <v>2</v>
      </c>
      <c r="T163" s="48">
        <v>1</v>
      </c>
      <c r="U163" s="49">
        <v>1</v>
      </c>
      <c r="V163" s="49">
        <v>0.333333</v>
      </c>
      <c r="W163" s="49">
        <v>0</v>
      </c>
      <c r="X163" s="49">
        <v>1.180849</v>
      </c>
      <c r="Y163" s="49">
        <v>0.3333333333333333</v>
      </c>
      <c r="Z163" s="49">
        <v>0</v>
      </c>
      <c r="AA163" s="71">
        <v>163</v>
      </c>
      <c r="AB163" s="71"/>
      <c r="AC163" s="72"/>
      <c r="AD163" s="78" t="s">
        <v>2257</v>
      </c>
      <c r="AE163" s="78">
        <v>1036</v>
      </c>
      <c r="AF163" s="78">
        <v>99</v>
      </c>
      <c r="AG163" s="78">
        <v>4540</v>
      </c>
      <c r="AH163" s="78">
        <v>16496</v>
      </c>
      <c r="AI163" s="78"/>
      <c r="AJ163" s="78" t="s">
        <v>2620</v>
      </c>
      <c r="AK163" s="78"/>
      <c r="AL163" s="83" t="s">
        <v>3127</v>
      </c>
      <c r="AM163" s="78"/>
      <c r="AN163" s="80">
        <v>40128.0625</v>
      </c>
      <c r="AO163" s="78"/>
      <c r="AP163" s="78" t="b">
        <v>1</v>
      </c>
      <c r="AQ163" s="78" t="b">
        <v>0</v>
      </c>
      <c r="AR163" s="78" t="b">
        <v>0</v>
      </c>
      <c r="AS163" s="78"/>
      <c r="AT163" s="78">
        <v>5</v>
      </c>
      <c r="AU163" s="83" t="s">
        <v>3561</v>
      </c>
      <c r="AV163" s="78" t="b">
        <v>0</v>
      </c>
      <c r="AW163" s="78" t="s">
        <v>3755</v>
      </c>
      <c r="AX163" s="83" t="s">
        <v>3916</v>
      </c>
      <c r="AY163" s="78" t="s">
        <v>66</v>
      </c>
      <c r="AZ163" s="78" t="str">
        <f>REPLACE(INDEX(GroupVertices[Group],MATCH(Vertices[[#This Row],[Vertex]],GroupVertices[Vertex],0)),1,1,"")</f>
        <v>21</v>
      </c>
      <c r="BA163" s="48"/>
      <c r="BB163" s="48"/>
      <c r="BC163" s="48"/>
      <c r="BD163" s="48"/>
      <c r="BE163" s="48"/>
      <c r="BF163" s="48"/>
      <c r="BG163" s="116" t="s">
        <v>5230</v>
      </c>
      <c r="BH163" s="116" t="s">
        <v>5230</v>
      </c>
      <c r="BI163" s="116" t="s">
        <v>5439</v>
      </c>
      <c r="BJ163" s="116" t="s">
        <v>5439</v>
      </c>
      <c r="BK163" s="116">
        <v>0</v>
      </c>
      <c r="BL163" s="120">
        <v>0</v>
      </c>
      <c r="BM163" s="116">
        <v>0</v>
      </c>
      <c r="BN163" s="120">
        <v>0</v>
      </c>
      <c r="BO163" s="116">
        <v>0</v>
      </c>
      <c r="BP163" s="120">
        <v>0</v>
      </c>
      <c r="BQ163" s="116">
        <v>10</v>
      </c>
      <c r="BR163" s="120">
        <v>100</v>
      </c>
      <c r="BS163" s="116">
        <v>10</v>
      </c>
      <c r="BT163" s="2"/>
      <c r="BU163" s="3"/>
      <c r="BV163" s="3"/>
      <c r="BW163" s="3"/>
      <c r="BX163" s="3"/>
    </row>
    <row r="164" spans="1:76" ht="15">
      <c r="A164" s="64" t="s">
        <v>303</v>
      </c>
      <c r="B164" s="65"/>
      <c r="C164" s="65" t="s">
        <v>64</v>
      </c>
      <c r="D164" s="66">
        <v>162.47630433930462</v>
      </c>
      <c r="E164" s="68"/>
      <c r="F164" s="100" t="s">
        <v>1114</v>
      </c>
      <c r="G164" s="65"/>
      <c r="H164" s="69" t="s">
        <v>303</v>
      </c>
      <c r="I164" s="70"/>
      <c r="J164" s="70"/>
      <c r="K164" s="69" t="s">
        <v>4296</v>
      </c>
      <c r="L164" s="73">
        <v>1</v>
      </c>
      <c r="M164" s="74">
        <v>5899.34521484375</v>
      </c>
      <c r="N164" s="74">
        <v>6893.42822265625</v>
      </c>
      <c r="O164" s="75"/>
      <c r="P164" s="76"/>
      <c r="Q164" s="76"/>
      <c r="R164" s="86"/>
      <c r="S164" s="48">
        <v>0</v>
      </c>
      <c r="T164" s="48">
        <v>2</v>
      </c>
      <c r="U164" s="49">
        <v>0</v>
      </c>
      <c r="V164" s="49">
        <v>0.25</v>
      </c>
      <c r="W164" s="49">
        <v>0</v>
      </c>
      <c r="X164" s="49">
        <v>0.819148</v>
      </c>
      <c r="Y164" s="49">
        <v>0.5</v>
      </c>
      <c r="Z164" s="49">
        <v>0</v>
      </c>
      <c r="AA164" s="71">
        <v>164</v>
      </c>
      <c r="AB164" s="71"/>
      <c r="AC164" s="72"/>
      <c r="AD164" s="78" t="s">
        <v>2258</v>
      </c>
      <c r="AE164" s="78">
        <v>943</v>
      </c>
      <c r="AF164" s="78">
        <v>522</v>
      </c>
      <c r="AG164" s="78">
        <v>7685</v>
      </c>
      <c r="AH164" s="78">
        <v>51122</v>
      </c>
      <c r="AI164" s="78"/>
      <c r="AJ164" s="78" t="s">
        <v>2621</v>
      </c>
      <c r="AK164" s="78" t="s">
        <v>2930</v>
      </c>
      <c r="AL164" s="78"/>
      <c r="AM164" s="78"/>
      <c r="AN164" s="80">
        <v>42822.02953703704</v>
      </c>
      <c r="AO164" s="83" t="s">
        <v>3375</v>
      </c>
      <c r="AP164" s="78" t="b">
        <v>1</v>
      </c>
      <c r="AQ164" s="78" t="b">
        <v>0</v>
      </c>
      <c r="AR164" s="78" t="b">
        <v>0</v>
      </c>
      <c r="AS164" s="78"/>
      <c r="AT164" s="78">
        <v>10</v>
      </c>
      <c r="AU164" s="78"/>
      <c r="AV164" s="78" t="b">
        <v>0</v>
      </c>
      <c r="AW164" s="78" t="s">
        <v>3755</v>
      </c>
      <c r="AX164" s="83" t="s">
        <v>3917</v>
      </c>
      <c r="AY164" s="78" t="s">
        <v>66</v>
      </c>
      <c r="AZ164" s="78" t="str">
        <f>REPLACE(INDEX(GroupVertices[Group],MATCH(Vertices[[#This Row],[Vertex]],GroupVertices[Vertex],0)),1,1,"")</f>
        <v>21</v>
      </c>
      <c r="BA164" s="48"/>
      <c r="BB164" s="48"/>
      <c r="BC164" s="48"/>
      <c r="BD164" s="48"/>
      <c r="BE164" s="48"/>
      <c r="BF164" s="48"/>
      <c r="BG164" s="116" t="s">
        <v>5229</v>
      </c>
      <c r="BH164" s="116" t="s">
        <v>5229</v>
      </c>
      <c r="BI164" s="116" t="s">
        <v>5438</v>
      </c>
      <c r="BJ164" s="116" t="s">
        <v>5438</v>
      </c>
      <c r="BK164" s="116">
        <v>0</v>
      </c>
      <c r="BL164" s="120">
        <v>0</v>
      </c>
      <c r="BM164" s="116">
        <v>0</v>
      </c>
      <c r="BN164" s="120">
        <v>0</v>
      </c>
      <c r="BO164" s="116">
        <v>0</v>
      </c>
      <c r="BP164" s="120">
        <v>0</v>
      </c>
      <c r="BQ164" s="116">
        <v>12</v>
      </c>
      <c r="BR164" s="120">
        <v>100</v>
      </c>
      <c r="BS164" s="116">
        <v>12</v>
      </c>
      <c r="BT164" s="2"/>
      <c r="BU164" s="3"/>
      <c r="BV164" s="3"/>
      <c r="BW164" s="3"/>
      <c r="BX164" s="3"/>
    </row>
    <row r="165" spans="1:76" ht="15">
      <c r="A165" s="64" t="s">
        <v>304</v>
      </c>
      <c r="B165" s="65"/>
      <c r="C165" s="65" t="s">
        <v>64</v>
      </c>
      <c r="D165" s="66">
        <v>162.56937530215723</v>
      </c>
      <c r="E165" s="68"/>
      <c r="F165" s="100" t="s">
        <v>1115</v>
      </c>
      <c r="G165" s="65"/>
      <c r="H165" s="69" t="s">
        <v>304</v>
      </c>
      <c r="I165" s="70"/>
      <c r="J165" s="70"/>
      <c r="K165" s="69" t="s">
        <v>4297</v>
      </c>
      <c r="L165" s="73">
        <v>1</v>
      </c>
      <c r="M165" s="74">
        <v>4061.642578125</v>
      </c>
      <c r="N165" s="74">
        <v>5564.1494140625</v>
      </c>
      <c r="O165" s="75"/>
      <c r="P165" s="76"/>
      <c r="Q165" s="76"/>
      <c r="R165" s="86"/>
      <c r="S165" s="48">
        <v>0</v>
      </c>
      <c r="T165" s="48">
        <v>1</v>
      </c>
      <c r="U165" s="49">
        <v>0</v>
      </c>
      <c r="V165" s="49">
        <v>0.055556</v>
      </c>
      <c r="W165" s="49">
        <v>0</v>
      </c>
      <c r="X165" s="49">
        <v>0.53623</v>
      </c>
      <c r="Y165" s="49">
        <v>0</v>
      </c>
      <c r="Z165" s="49">
        <v>0</v>
      </c>
      <c r="AA165" s="71">
        <v>165</v>
      </c>
      <c r="AB165" s="71"/>
      <c r="AC165" s="72"/>
      <c r="AD165" s="78" t="s">
        <v>2259</v>
      </c>
      <c r="AE165" s="78">
        <v>536</v>
      </c>
      <c r="AF165" s="78">
        <v>624</v>
      </c>
      <c r="AG165" s="78">
        <v>11160</v>
      </c>
      <c r="AH165" s="78">
        <v>437</v>
      </c>
      <c r="AI165" s="78"/>
      <c r="AJ165" s="78" t="s">
        <v>2622</v>
      </c>
      <c r="AK165" s="78"/>
      <c r="AL165" s="83" t="s">
        <v>3128</v>
      </c>
      <c r="AM165" s="78"/>
      <c r="AN165" s="80">
        <v>41247.02476851852</v>
      </c>
      <c r="AO165" s="83" t="s">
        <v>3376</v>
      </c>
      <c r="AP165" s="78" t="b">
        <v>1</v>
      </c>
      <c r="AQ165" s="78" t="b">
        <v>0</v>
      </c>
      <c r="AR165" s="78" t="b">
        <v>1</v>
      </c>
      <c r="AS165" s="78"/>
      <c r="AT165" s="78">
        <v>6</v>
      </c>
      <c r="AU165" s="83" t="s">
        <v>3561</v>
      </c>
      <c r="AV165" s="78" t="b">
        <v>0</v>
      </c>
      <c r="AW165" s="78" t="s">
        <v>3755</v>
      </c>
      <c r="AX165" s="83" t="s">
        <v>3918</v>
      </c>
      <c r="AY165" s="78" t="s">
        <v>66</v>
      </c>
      <c r="AZ165" s="78" t="str">
        <f>REPLACE(INDEX(GroupVertices[Group],MATCH(Vertices[[#This Row],[Vertex]],GroupVertices[Vertex],0)),1,1,"")</f>
        <v>8</v>
      </c>
      <c r="BA165" s="48"/>
      <c r="BB165" s="48"/>
      <c r="BC165" s="48"/>
      <c r="BD165" s="48"/>
      <c r="BE165" s="48"/>
      <c r="BF165" s="48"/>
      <c r="BG165" s="116" t="s">
        <v>5227</v>
      </c>
      <c r="BH165" s="116" t="s">
        <v>5227</v>
      </c>
      <c r="BI165" s="116" t="s">
        <v>5436</v>
      </c>
      <c r="BJ165" s="116" t="s">
        <v>5436</v>
      </c>
      <c r="BK165" s="116">
        <v>0</v>
      </c>
      <c r="BL165" s="120">
        <v>0</v>
      </c>
      <c r="BM165" s="116">
        <v>0</v>
      </c>
      <c r="BN165" s="120">
        <v>0</v>
      </c>
      <c r="BO165" s="116">
        <v>0</v>
      </c>
      <c r="BP165" s="120">
        <v>0</v>
      </c>
      <c r="BQ165" s="116">
        <v>11</v>
      </c>
      <c r="BR165" s="120">
        <v>100</v>
      </c>
      <c r="BS165" s="116">
        <v>11</v>
      </c>
      <c r="BT165" s="2"/>
      <c r="BU165" s="3"/>
      <c r="BV165" s="3"/>
      <c r="BW165" s="3"/>
      <c r="BX165" s="3"/>
    </row>
    <row r="166" spans="1:76" ht="15">
      <c r="A166" s="64" t="s">
        <v>305</v>
      </c>
      <c r="B166" s="65"/>
      <c r="C166" s="65" t="s">
        <v>64</v>
      </c>
      <c r="D166" s="66">
        <v>163.7081259064717</v>
      </c>
      <c r="E166" s="68"/>
      <c r="F166" s="100" t="s">
        <v>1116</v>
      </c>
      <c r="G166" s="65"/>
      <c r="H166" s="69" t="s">
        <v>305</v>
      </c>
      <c r="I166" s="70"/>
      <c r="J166" s="70"/>
      <c r="K166" s="69" t="s">
        <v>4298</v>
      </c>
      <c r="L166" s="73">
        <v>1</v>
      </c>
      <c r="M166" s="74">
        <v>4019.137451171875</v>
      </c>
      <c r="N166" s="74">
        <v>7305.15185546875</v>
      </c>
      <c r="O166" s="75"/>
      <c r="P166" s="76"/>
      <c r="Q166" s="76"/>
      <c r="R166" s="86"/>
      <c r="S166" s="48">
        <v>0</v>
      </c>
      <c r="T166" s="48">
        <v>1</v>
      </c>
      <c r="U166" s="49">
        <v>0</v>
      </c>
      <c r="V166" s="49">
        <v>0.05</v>
      </c>
      <c r="W166" s="49">
        <v>0</v>
      </c>
      <c r="X166" s="49">
        <v>0.535393</v>
      </c>
      <c r="Y166" s="49">
        <v>0</v>
      </c>
      <c r="Z166" s="49">
        <v>0</v>
      </c>
      <c r="AA166" s="71">
        <v>166</v>
      </c>
      <c r="AB166" s="71"/>
      <c r="AC166" s="72"/>
      <c r="AD166" s="78" t="s">
        <v>2260</v>
      </c>
      <c r="AE166" s="78">
        <v>2462</v>
      </c>
      <c r="AF166" s="78">
        <v>1872</v>
      </c>
      <c r="AG166" s="78">
        <v>256969</v>
      </c>
      <c r="AH166" s="78">
        <v>66993</v>
      </c>
      <c r="AI166" s="78"/>
      <c r="AJ166" s="78" t="s">
        <v>2623</v>
      </c>
      <c r="AK166" s="78" t="s">
        <v>2931</v>
      </c>
      <c r="AL166" s="78"/>
      <c r="AM166" s="78"/>
      <c r="AN166" s="80">
        <v>41119.8909375</v>
      </c>
      <c r="AO166" s="83" t="s">
        <v>3377</v>
      </c>
      <c r="AP166" s="78" t="b">
        <v>1</v>
      </c>
      <c r="AQ166" s="78" t="b">
        <v>0</v>
      </c>
      <c r="AR166" s="78" t="b">
        <v>1</v>
      </c>
      <c r="AS166" s="78"/>
      <c r="AT166" s="78">
        <v>19</v>
      </c>
      <c r="AU166" s="83" t="s">
        <v>3561</v>
      </c>
      <c r="AV166" s="78" t="b">
        <v>0</v>
      </c>
      <c r="AW166" s="78" t="s">
        <v>3755</v>
      </c>
      <c r="AX166" s="83" t="s">
        <v>3919</v>
      </c>
      <c r="AY166" s="78" t="s">
        <v>66</v>
      </c>
      <c r="AZ166" s="78" t="str">
        <f>REPLACE(INDEX(GroupVertices[Group],MATCH(Vertices[[#This Row],[Vertex]],GroupVertices[Vertex],0)),1,1,"")</f>
        <v>8</v>
      </c>
      <c r="BA166" s="48" t="s">
        <v>873</v>
      </c>
      <c r="BB166" s="48" t="s">
        <v>873</v>
      </c>
      <c r="BC166" s="48" t="s">
        <v>925</v>
      </c>
      <c r="BD166" s="48" t="s">
        <v>925</v>
      </c>
      <c r="BE166" s="48"/>
      <c r="BF166" s="48"/>
      <c r="BG166" s="116" t="s">
        <v>5231</v>
      </c>
      <c r="BH166" s="116" t="s">
        <v>5231</v>
      </c>
      <c r="BI166" s="116" t="s">
        <v>5440</v>
      </c>
      <c r="BJ166" s="116" t="s">
        <v>5440</v>
      </c>
      <c r="BK166" s="116">
        <v>0</v>
      </c>
      <c r="BL166" s="120">
        <v>0</v>
      </c>
      <c r="BM166" s="116">
        <v>0</v>
      </c>
      <c r="BN166" s="120">
        <v>0</v>
      </c>
      <c r="BO166" s="116">
        <v>0</v>
      </c>
      <c r="BP166" s="120">
        <v>0</v>
      </c>
      <c r="BQ166" s="116">
        <v>9</v>
      </c>
      <c r="BR166" s="120">
        <v>100</v>
      </c>
      <c r="BS166" s="116">
        <v>9</v>
      </c>
      <c r="BT166" s="2"/>
      <c r="BU166" s="3"/>
      <c r="BV166" s="3"/>
      <c r="BW166" s="3"/>
      <c r="BX166" s="3"/>
    </row>
    <row r="167" spans="1:76" ht="15">
      <c r="A167" s="64" t="s">
        <v>306</v>
      </c>
      <c r="B167" s="65"/>
      <c r="C167" s="65" t="s">
        <v>64</v>
      </c>
      <c r="D167" s="66">
        <v>162.98363233289345</v>
      </c>
      <c r="E167" s="68"/>
      <c r="F167" s="100" t="s">
        <v>1117</v>
      </c>
      <c r="G167" s="65"/>
      <c r="H167" s="69" t="s">
        <v>306</v>
      </c>
      <c r="I167" s="70"/>
      <c r="J167" s="70"/>
      <c r="K167" s="69" t="s">
        <v>4299</v>
      </c>
      <c r="L167" s="73">
        <v>241.9156626506024</v>
      </c>
      <c r="M167" s="74">
        <v>4093.488037109375</v>
      </c>
      <c r="N167" s="74">
        <v>6875.7470703125</v>
      </c>
      <c r="O167" s="75"/>
      <c r="P167" s="76"/>
      <c r="Q167" s="76"/>
      <c r="R167" s="86"/>
      <c r="S167" s="48">
        <v>3</v>
      </c>
      <c r="T167" s="48">
        <v>1</v>
      </c>
      <c r="U167" s="49">
        <v>12</v>
      </c>
      <c r="V167" s="49">
        <v>0.071429</v>
      </c>
      <c r="W167" s="49">
        <v>0</v>
      </c>
      <c r="X167" s="49">
        <v>1.36021</v>
      </c>
      <c r="Y167" s="49">
        <v>0</v>
      </c>
      <c r="Z167" s="49">
        <v>0</v>
      </c>
      <c r="AA167" s="71">
        <v>167</v>
      </c>
      <c r="AB167" s="71"/>
      <c r="AC167" s="72"/>
      <c r="AD167" s="78" t="s">
        <v>2261</v>
      </c>
      <c r="AE167" s="78">
        <v>576</v>
      </c>
      <c r="AF167" s="78">
        <v>1078</v>
      </c>
      <c r="AG167" s="78">
        <v>28008</v>
      </c>
      <c r="AH167" s="78">
        <v>216</v>
      </c>
      <c r="AI167" s="78"/>
      <c r="AJ167" s="78" t="s">
        <v>2624</v>
      </c>
      <c r="AK167" s="78" t="s">
        <v>2932</v>
      </c>
      <c r="AL167" s="83" t="s">
        <v>3129</v>
      </c>
      <c r="AM167" s="78"/>
      <c r="AN167" s="80">
        <v>40232.85313657407</v>
      </c>
      <c r="AO167" s="83" t="s">
        <v>3378</v>
      </c>
      <c r="AP167" s="78" t="b">
        <v>0</v>
      </c>
      <c r="AQ167" s="78" t="b">
        <v>0</v>
      </c>
      <c r="AR167" s="78" t="b">
        <v>1</v>
      </c>
      <c r="AS167" s="78"/>
      <c r="AT167" s="78">
        <v>20</v>
      </c>
      <c r="AU167" s="83" t="s">
        <v>3561</v>
      </c>
      <c r="AV167" s="78" t="b">
        <v>0</v>
      </c>
      <c r="AW167" s="78" t="s">
        <v>3755</v>
      </c>
      <c r="AX167" s="83" t="s">
        <v>3920</v>
      </c>
      <c r="AY167" s="78" t="s">
        <v>66</v>
      </c>
      <c r="AZ167" s="78" t="str">
        <f>REPLACE(INDEX(GroupVertices[Group],MATCH(Vertices[[#This Row],[Vertex]],GroupVertices[Vertex],0)),1,1,"")</f>
        <v>8</v>
      </c>
      <c r="BA167" s="48" t="s">
        <v>873</v>
      </c>
      <c r="BB167" s="48" t="s">
        <v>873</v>
      </c>
      <c r="BC167" s="48" t="s">
        <v>925</v>
      </c>
      <c r="BD167" s="48" t="s">
        <v>925</v>
      </c>
      <c r="BE167" s="48"/>
      <c r="BF167" s="48"/>
      <c r="BG167" s="116" t="s">
        <v>5232</v>
      </c>
      <c r="BH167" s="116" t="s">
        <v>5232</v>
      </c>
      <c r="BI167" s="116" t="s">
        <v>5441</v>
      </c>
      <c r="BJ167" s="116" t="s">
        <v>5441</v>
      </c>
      <c r="BK167" s="116">
        <v>0</v>
      </c>
      <c r="BL167" s="120">
        <v>0</v>
      </c>
      <c r="BM167" s="116">
        <v>0</v>
      </c>
      <c r="BN167" s="120">
        <v>0</v>
      </c>
      <c r="BO167" s="116">
        <v>0</v>
      </c>
      <c r="BP167" s="120">
        <v>0</v>
      </c>
      <c r="BQ167" s="116">
        <v>7</v>
      </c>
      <c r="BR167" s="120">
        <v>100</v>
      </c>
      <c r="BS167" s="116">
        <v>7</v>
      </c>
      <c r="BT167" s="2"/>
      <c r="BU167" s="3"/>
      <c r="BV167" s="3"/>
      <c r="BW167" s="3"/>
      <c r="BX167" s="3"/>
    </row>
    <row r="168" spans="1:76" ht="15">
      <c r="A168" s="64" t="s">
        <v>309</v>
      </c>
      <c r="B168" s="65"/>
      <c r="C168" s="65" t="s">
        <v>64</v>
      </c>
      <c r="D168" s="66">
        <v>162.06752207108917</v>
      </c>
      <c r="E168" s="68"/>
      <c r="F168" s="100" t="s">
        <v>1120</v>
      </c>
      <c r="G168" s="65"/>
      <c r="H168" s="69" t="s">
        <v>309</v>
      </c>
      <c r="I168" s="70"/>
      <c r="J168" s="70"/>
      <c r="K168" s="69" t="s">
        <v>4300</v>
      </c>
      <c r="L168" s="73">
        <v>1</v>
      </c>
      <c r="M168" s="74">
        <v>2029.25341796875</v>
      </c>
      <c r="N168" s="74">
        <v>4802.4609375</v>
      </c>
      <c r="O168" s="75"/>
      <c r="P168" s="76"/>
      <c r="Q168" s="76"/>
      <c r="R168" s="86"/>
      <c r="S168" s="48">
        <v>1</v>
      </c>
      <c r="T168" s="48">
        <v>1</v>
      </c>
      <c r="U168" s="49">
        <v>0</v>
      </c>
      <c r="V168" s="49">
        <v>0</v>
      </c>
      <c r="W168" s="49">
        <v>0</v>
      </c>
      <c r="X168" s="49">
        <v>0.999999</v>
      </c>
      <c r="Y168" s="49">
        <v>0</v>
      </c>
      <c r="Z168" s="49" t="s">
        <v>4655</v>
      </c>
      <c r="AA168" s="71">
        <v>168</v>
      </c>
      <c r="AB168" s="71"/>
      <c r="AC168" s="72"/>
      <c r="AD168" s="78" t="s">
        <v>2262</v>
      </c>
      <c r="AE168" s="78">
        <v>318</v>
      </c>
      <c r="AF168" s="78">
        <v>74</v>
      </c>
      <c r="AG168" s="78">
        <v>7709</v>
      </c>
      <c r="AH168" s="78">
        <v>9031</v>
      </c>
      <c r="AI168" s="78"/>
      <c r="AJ168" s="78" t="s">
        <v>2625</v>
      </c>
      <c r="AK168" s="78" t="s">
        <v>2933</v>
      </c>
      <c r="AL168" s="78"/>
      <c r="AM168" s="78"/>
      <c r="AN168" s="80">
        <v>43366.60957175926</v>
      </c>
      <c r="AO168" s="83" t="s">
        <v>3379</v>
      </c>
      <c r="AP168" s="78" t="b">
        <v>1</v>
      </c>
      <c r="AQ168" s="78" t="b">
        <v>0</v>
      </c>
      <c r="AR168" s="78" t="b">
        <v>0</v>
      </c>
      <c r="AS168" s="78"/>
      <c r="AT168" s="78">
        <v>3</v>
      </c>
      <c r="AU168" s="78"/>
      <c r="AV168" s="78" t="b">
        <v>0</v>
      </c>
      <c r="AW168" s="78" t="s">
        <v>3755</v>
      </c>
      <c r="AX168" s="83" t="s">
        <v>3921</v>
      </c>
      <c r="AY168" s="78" t="s">
        <v>66</v>
      </c>
      <c r="AZ168" s="78" t="str">
        <f>REPLACE(INDEX(GroupVertices[Group],MATCH(Vertices[[#This Row],[Vertex]],GroupVertices[Vertex],0)),1,1,"")</f>
        <v>1</v>
      </c>
      <c r="BA168" s="48"/>
      <c r="BB168" s="48"/>
      <c r="BC168" s="48"/>
      <c r="BD168" s="48"/>
      <c r="BE168" s="48"/>
      <c r="BF168" s="48"/>
      <c r="BG168" s="116" t="s">
        <v>5233</v>
      </c>
      <c r="BH168" s="116" t="s">
        <v>5233</v>
      </c>
      <c r="BI168" s="116" t="s">
        <v>1939</v>
      </c>
      <c r="BJ168" s="116" t="s">
        <v>1939</v>
      </c>
      <c r="BK168" s="116">
        <v>0</v>
      </c>
      <c r="BL168" s="120">
        <v>0</v>
      </c>
      <c r="BM168" s="116">
        <v>0</v>
      </c>
      <c r="BN168" s="120">
        <v>0</v>
      </c>
      <c r="BO168" s="116">
        <v>0</v>
      </c>
      <c r="BP168" s="120">
        <v>0</v>
      </c>
      <c r="BQ168" s="116">
        <v>1</v>
      </c>
      <c r="BR168" s="120">
        <v>100</v>
      </c>
      <c r="BS168" s="116">
        <v>1</v>
      </c>
      <c r="BT168" s="2"/>
      <c r="BU168" s="3"/>
      <c r="BV168" s="3"/>
      <c r="BW168" s="3"/>
      <c r="BX168" s="3"/>
    </row>
    <row r="169" spans="1:76" ht="15">
      <c r="A169" s="64" t="s">
        <v>310</v>
      </c>
      <c r="B169" s="65"/>
      <c r="C169" s="65" t="s">
        <v>64</v>
      </c>
      <c r="D169" s="66">
        <v>162.1952665299065</v>
      </c>
      <c r="E169" s="68"/>
      <c r="F169" s="100" t="s">
        <v>1121</v>
      </c>
      <c r="G169" s="65"/>
      <c r="H169" s="69" t="s">
        <v>310</v>
      </c>
      <c r="I169" s="70"/>
      <c r="J169" s="70"/>
      <c r="K169" s="69" t="s">
        <v>4301</v>
      </c>
      <c r="L169" s="73">
        <v>1</v>
      </c>
      <c r="M169" s="74">
        <v>1695.73681640625</v>
      </c>
      <c r="N169" s="74">
        <v>4802.4609375</v>
      </c>
      <c r="O169" s="75"/>
      <c r="P169" s="76"/>
      <c r="Q169" s="76"/>
      <c r="R169" s="86"/>
      <c r="S169" s="48">
        <v>1</v>
      </c>
      <c r="T169" s="48">
        <v>1</v>
      </c>
      <c r="U169" s="49">
        <v>0</v>
      </c>
      <c r="V169" s="49">
        <v>0</v>
      </c>
      <c r="W169" s="49">
        <v>0</v>
      </c>
      <c r="X169" s="49">
        <v>0.999999</v>
      </c>
      <c r="Y169" s="49">
        <v>0</v>
      </c>
      <c r="Z169" s="49" t="s">
        <v>4655</v>
      </c>
      <c r="AA169" s="71">
        <v>169</v>
      </c>
      <c r="AB169" s="71"/>
      <c r="AC169" s="72"/>
      <c r="AD169" s="78" t="s">
        <v>2263</v>
      </c>
      <c r="AE169" s="78">
        <v>318</v>
      </c>
      <c r="AF169" s="78">
        <v>214</v>
      </c>
      <c r="AG169" s="78">
        <v>373056</v>
      </c>
      <c r="AH169" s="78">
        <v>0</v>
      </c>
      <c r="AI169" s="78"/>
      <c r="AJ169" s="78" t="s">
        <v>2626</v>
      </c>
      <c r="AK169" s="78"/>
      <c r="AL169" s="78"/>
      <c r="AM169" s="78"/>
      <c r="AN169" s="80">
        <v>41372.433645833335</v>
      </c>
      <c r="AO169" s="78"/>
      <c r="AP169" s="78" t="b">
        <v>1</v>
      </c>
      <c r="AQ169" s="78" t="b">
        <v>0</v>
      </c>
      <c r="AR169" s="78" t="b">
        <v>0</v>
      </c>
      <c r="AS169" s="78"/>
      <c r="AT169" s="78">
        <v>5</v>
      </c>
      <c r="AU169" s="83" t="s">
        <v>3561</v>
      </c>
      <c r="AV169" s="78" t="b">
        <v>0</v>
      </c>
      <c r="AW169" s="78" t="s">
        <v>3755</v>
      </c>
      <c r="AX169" s="83" t="s">
        <v>3922</v>
      </c>
      <c r="AY169" s="78" t="s">
        <v>66</v>
      </c>
      <c r="AZ169" s="78" t="str">
        <f>REPLACE(INDEX(GroupVertices[Group],MATCH(Vertices[[#This Row],[Vertex]],GroupVertices[Vertex],0)),1,1,"")</f>
        <v>1</v>
      </c>
      <c r="BA169" s="48" t="s">
        <v>875</v>
      </c>
      <c r="BB169" s="48" t="s">
        <v>875</v>
      </c>
      <c r="BC169" s="48" t="s">
        <v>929</v>
      </c>
      <c r="BD169" s="48" t="s">
        <v>929</v>
      </c>
      <c r="BE169" s="48" t="s">
        <v>5140</v>
      </c>
      <c r="BF169" s="48" t="s">
        <v>5144</v>
      </c>
      <c r="BG169" s="116" t="s">
        <v>5234</v>
      </c>
      <c r="BH169" s="116" t="s">
        <v>5344</v>
      </c>
      <c r="BI169" s="116" t="s">
        <v>5442</v>
      </c>
      <c r="BJ169" s="116" t="s">
        <v>5545</v>
      </c>
      <c r="BK169" s="116">
        <v>2</v>
      </c>
      <c r="BL169" s="120">
        <v>4.761904761904762</v>
      </c>
      <c r="BM169" s="116">
        <v>0</v>
      </c>
      <c r="BN169" s="120">
        <v>0</v>
      </c>
      <c r="BO169" s="116">
        <v>0</v>
      </c>
      <c r="BP169" s="120">
        <v>0</v>
      </c>
      <c r="BQ169" s="116">
        <v>40</v>
      </c>
      <c r="BR169" s="120">
        <v>95.23809523809524</v>
      </c>
      <c r="BS169" s="116">
        <v>42</v>
      </c>
      <c r="BT169" s="2"/>
      <c r="BU169" s="3"/>
      <c r="BV169" s="3"/>
      <c r="BW169" s="3"/>
      <c r="BX169" s="3"/>
    </row>
    <row r="170" spans="1:76" ht="15">
      <c r="A170" s="64" t="s">
        <v>311</v>
      </c>
      <c r="B170" s="65"/>
      <c r="C170" s="65" t="s">
        <v>64</v>
      </c>
      <c r="D170" s="66">
        <v>162.04106071890558</v>
      </c>
      <c r="E170" s="68"/>
      <c r="F170" s="100" t="s">
        <v>1122</v>
      </c>
      <c r="G170" s="65"/>
      <c r="H170" s="69" t="s">
        <v>311</v>
      </c>
      <c r="I170" s="70"/>
      <c r="J170" s="70"/>
      <c r="K170" s="69" t="s">
        <v>4302</v>
      </c>
      <c r="L170" s="73">
        <v>402.5261044176707</v>
      </c>
      <c r="M170" s="74">
        <v>4164.9560546875</v>
      </c>
      <c r="N170" s="74">
        <v>1012.0814208984375</v>
      </c>
      <c r="O170" s="75"/>
      <c r="P170" s="76"/>
      <c r="Q170" s="76"/>
      <c r="R170" s="86"/>
      <c r="S170" s="48">
        <v>0</v>
      </c>
      <c r="T170" s="48">
        <v>5</v>
      </c>
      <c r="U170" s="49">
        <v>20</v>
      </c>
      <c r="V170" s="49">
        <v>0.2</v>
      </c>
      <c r="W170" s="49">
        <v>0</v>
      </c>
      <c r="X170" s="49">
        <v>2.837833</v>
      </c>
      <c r="Y170" s="49">
        <v>0</v>
      </c>
      <c r="Z170" s="49">
        <v>0</v>
      </c>
      <c r="AA170" s="71">
        <v>170</v>
      </c>
      <c r="AB170" s="71"/>
      <c r="AC170" s="72"/>
      <c r="AD170" s="78" t="s">
        <v>2264</v>
      </c>
      <c r="AE170" s="78">
        <v>152</v>
      </c>
      <c r="AF170" s="78">
        <v>45</v>
      </c>
      <c r="AG170" s="78">
        <v>312</v>
      </c>
      <c r="AH170" s="78">
        <v>289</v>
      </c>
      <c r="AI170" s="78"/>
      <c r="AJ170" s="78" t="s">
        <v>2627</v>
      </c>
      <c r="AK170" s="78"/>
      <c r="AL170" s="78"/>
      <c r="AM170" s="78"/>
      <c r="AN170" s="80">
        <v>43739.14334490741</v>
      </c>
      <c r="AO170" s="83" t="s">
        <v>3380</v>
      </c>
      <c r="AP170" s="78" t="b">
        <v>1</v>
      </c>
      <c r="AQ170" s="78" t="b">
        <v>0</v>
      </c>
      <c r="AR170" s="78" t="b">
        <v>0</v>
      </c>
      <c r="AS170" s="78"/>
      <c r="AT170" s="78">
        <v>0</v>
      </c>
      <c r="AU170" s="78"/>
      <c r="AV170" s="78" t="b">
        <v>0</v>
      </c>
      <c r="AW170" s="78" t="s">
        <v>3755</v>
      </c>
      <c r="AX170" s="83" t="s">
        <v>3923</v>
      </c>
      <c r="AY170" s="78" t="s">
        <v>66</v>
      </c>
      <c r="AZ170" s="78" t="str">
        <f>REPLACE(INDEX(GroupVertices[Group],MATCH(Vertices[[#This Row],[Vertex]],GroupVertices[Vertex],0)),1,1,"")</f>
        <v>12</v>
      </c>
      <c r="BA170" s="48"/>
      <c r="BB170" s="48"/>
      <c r="BC170" s="48"/>
      <c r="BD170" s="48"/>
      <c r="BE170" s="48"/>
      <c r="BF170" s="48"/>
      <c r="BG170" s="116" t="s">
        <v>5235</v>
      </c>
      <c r="BH170" s="116" t="s">
        <v>5235</v>
      </c>
      <c r="BI170" s="116" t="s">
        <v>5443</v>
      </c>
      <c r="BJ170" s="116" t="s">
        <v>5443</v>
      </c>
      <c r="BK170" s="116">
        <v>0</v>
      </c>
      <c r="BL170" s="120">
        <v>0</v>
      </c>
      <c r="BM170" s="116">
        <v>0</v>
      </c>
      <c r="BN170" s="120">
        <v>0</v>
      </c>
      <c r="BO170" s="116">
        <v>0</v>
      </c>
      <c r="BP170" s="120">
        <v>0</v>
      </c>
      <c r="BQ170" s="116">
        <v>13</v>
      </c>
      <c r="BR170" s="120">
        <v>100</v>
      </c>
      <c r="BS170" s="116">
        <v>13</v>
      </c>
      <c r="BT170" s="2"/>
      <c r="BU170" s="3"/>
      <c r="BV170" s="3"/>
      <c r="BW170" s="3"/>
      <c r="BX170" s="3"/>
    </row>
    <row r="171" spans="1:76" ht="15">
      <c r="A171" s="64" t="s">
        <v>500</v>
      </c>
      <c r="B171" s="65"/>
      <c r="C171" s="65" t="s">
        <v>64</v>
      </c>
      <c r="D171" s="66">
        <v>170.3991981672394</v>
      </c>
      <c r="E171" s="68"/>
      <c r="F171" s="100" t="s">
        <v>3652</v>
      </c>
      <c r="G171" s="65"/>
      <c r="H171" s="69" t="s">
        <v>500</v>
      </c>
      <c r="I171" s="70"/>
      <c r="J171" s="70"/>
      <c r="K171" s="69" t="s">
        <v>4303</v>
      </c>
      <c r="L171" s="73">
        <v>1</v>
      </c>
      <c r="M171" s="74">
        <v>4385.720703125</v>
      </c>
      <c r="N171" s="74">
        <v>1564.5494384765625</v>
      </c>
      <c r="O171" s="75"/>
      <c r="P171" s="76"/>
      <c r="Q171" s="76"/>
      <c r="R171" s="86"/>
      <c r="S171" s="48">
        <v>1</v>
      </c>
      <c r="T171" s="48">
        <v>0</v>
      </c>
      <c r="U171" s="49">
        <v>0</v>
      </c>
      <c r="V171" s="49">
        <v>0.111111</v>
      </c>
      <c r="W171" s="49">
        <v>0</v>
      </c>
      <c r="X171" s="49">
        <v>0.632432</v>
      </c>
      <c r="Y171" s="49">
        <v>0</v>
      </c>
      <c r="Z171" s="49">
        <v>0</v>
      </c>
      <c r="AA171" s="71">
        <v>171</v>
      </c>
      <c r="AB171" s="71"/>
      <c r="AC171" s="72"/>
      <c r="AD171" s="78" t="s">
        <v>2265</v>
      </c>
      <c r="AE171" s="78">
        <v>7676</v>
      </c>
      <c r="AF171" s="78">
        <v>9205</v>
      </c>
      <c r="AG171" s="78">
        <v>24405</v>
      </c>
      <c r="AH171" s="78">
        <v>38427</v>
      </c>
      <c r="AI171" s="78"/>
      <c r="AJ171" s="78" t="s">
        <v>2628</v>
      </c>
      <c r="AK171" s="78" t="s">
        <v>2934</v>
      </c>
      <c r="AL171" s="83" t="s">
        <v>3130</v>
      </c>
      <c r="AM171" s="78"/>
      <c r="AN171" s="80">
        <v>42210.86777777778</v>
      </c>
      <c r="AO171" s="83" t="s">
        <v>3381</v>
      </c>
      <c r="AP171" s="78" t="b">
        <v>0</v>
      </c>
      <c r="AQ171" s="78" t="b">
        <v>0</v>
      </c>
      <c r="AR171" s="78" t="b">
        <v>1</v>
      </c>
      <c r="AS171" s="78"/>
      <c r="AT171" s="78">
        <v>167</v>
      </c>
      <c r="AU171" s="83" t="s">
        <v>3561</v>
      </c>
      <c r="AV171" s="78" t="b">
        <v>0</v>
      </c>
      <c r="AW171" s="78" t="s">
        <v>3755</v>
      </c>
      <c r="AX171" s="83" t="s">
        <v>3924</v>
      </c>
      <c r="AY171" s="78" t="s">
        <v>65</v>
      </c>
      <c r="AZ171" s="78" t="str">
        <f>REPLACE(INDEX(GroupVertices[Group],MATCH(Vertices[[#This Row],[Vertex]],GroupVertices[Vertex],0)),1,1,"")</f>
        <v>12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501</v>
      </c>
      <c r="B172" s="65"/>
      <c r="C172" s="65" t="s">
        <v>64</v>
      </c>
      <c r="D172" s="66">
        <v>169.62269434971407</v>
      </c>
      <c r="E172" s="68"/>
      <c r="F172" s="100" t="s">
        <v>3653</v>
      </c>
      <c r="G172" s="65"/>
      <c r="H172" s="69" t="s">
        <v>501</v>
      </c>
      <c r="I172" s="70"/>
      <c r="J172" s="70"/>
      <c r="K172" s="69" t="s">
        <v>4304</v>
      </c>
      <c r="L172" s="73">
        <v>1</v>
      </c>
      <c r="M172" s="74">
        <v>4554.4501953125</v>
      </c>
      <c r="N172" s="74">
        <v>839.4244995117188</v>
      </c>
      <c r="O172" s="75"/>
      <c r="P172" s="76"/>
      <c r="Q172" s="76"/>
      <c r="R172" s="86"/>
      <c r="S172" s="48">
        <v>1</v>
      </c>
      <c r="T172" s="48">
        <v>0</v>
      </c>
      <c r="U172" s="49">
        <v>0</v>
      </c>
      <c r="V172" s="49">
        <v>0.111111</v>
      </c>
      <c r="W172" s="49">
        <v>0</v>
      </c>
      <c r="X172" s="49">
        <v>0.632432</v>
      </c>
      <c r="Y172" s="49">
        <v>0</v>
      </c>
      <c r="Z172" s="49">
        <v>0</v>
      </c>
      <c r="AA172" s="71">
        <v>172</v>
      </c>
      <c r="AB172" s="71"/>
      <c r="AC172" s="72"/>
      <c r="AD172" s="78" t="s">
        <v>2266</v>
      </c>
      <c r="AE172" s="78">
        <v>8250</v>
      </c>
      <c r="AF172" s="78">
        <v>8354</v>
      </c>
      <c r="AG172" s="78">
        <v>22467</v>
      </c>
      <c r="AH172" s="78">
        <v>13971</v>
      </c>
      <c r="AI172" s="78"/>
      <c r="AJ172" s="78" t="s">
        <v>2629</v>
      </c>
      <c r="AK172" s="78" t="s">
        <v>2935</v>
      </c>
      <c r="AL172" s="83" t="s">
        <v>3131</v>
      </c>
      <c r="AM172" s="78"/>
      <c r="AN172" s="80">
        <v>41050.79599537037</v>
      </c>
      <c r="AO172" s="83" t="s">
        <v>3382</v>
      </c>
      <c r="AP172" s="78" t="b">
        <v>0</v>
      </c>
      <c r="AQ172" s="78" t="b">
        <v>0</v>
      </c>
      <c r="AR172" s="78" t="b">
        <v>0</v>
      </c>
      <c r="AS172" s="78"/>
      <c r="AT172" s="78">
        <v>119</v>
      </c>
      <c r="AU172" s="83" t="s">
        <v>3561</v>
      </c>
      <c r="AV172" s="78" t="b">
        <v>0</v>
      </c>
      <c r="AW172" s="78" t="s">
        <v>3755</v>
      </c>
      <c r="AX172" s="83" t="s">
        <v>3925</v>
      </c>
      <c r="AY172" s="78" t="s">
        <v>65</v>
      </c>
      <c r="AZ172" s="78" t="str">
        <f>REPLACE(INDEX(GroupVertices[Group],MATCH(Vertices[[#This Row],[Vertex]],GroupVertices[Vertex],0)),1,1,"")</f>
        <v>12</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502</v>
      </c>
      <c r="B173" s="65"/>
      <c r="C173" s="65" t="s">
        <v>64</v>
      </c>
      <c r="D173" s="66">
        <v>165.53669658839976</v>
      </c>
      <c r="E173" s="68"/>
      <c r="F173" s="100" t="s">
        <v>3654</v>
      </c>
      <c r="G173" s="65"/>
      <c r="H173" s="69" t="s">
        <v>502</v>
      </c>
      <c r="I173" s="70"/>
      <c r="J173" s="70"/>
      <c r="K173" s="69" t="s">
        <v>4305</v>
      </c>
      <c r="L173" s="73">
        <v>1</v>
      </c>
      <c r="M173" s="74">
        <v>3911.902587890625</v>
      </c>
      <c r="N173" s="74">
        <v>1526.1829833984375</v>
      </c>
      <c r="O173" s="75"/>
      <c r="P173" s="76"/>
      <c r="Q173" s="76"/>
      <c r="R173" s="86"/>
      <c r="S173" s="48">
        <v>1</v>
      </c>
      <c r="T173" s="48">
        <v>0</v>
      </c>
      <c r="U173" s="49">
        <v>0</v>
      </c>
      <c r="V173" s="49">
        <v>0.111111</v>
      </c>
      <c r="W173" s="49">
        <v>0</v>
      </c>
      <c r="X173" s="49">
        <v>0.632432</v>
      </c>
      <c r="Y173" s="49">
        <v>0</v>
      </c>
      <c r="Z173" s="49">
        <v>0</v>
      </c>
      <c r="AA173" s="71">
        <v>173</v>
      </c>
      <c r="AB173" s="71"/>
      <c r="AC173" s="72"/>
      <c r="AD173" s="78" t="s">
        <v>2267</v>
      </c>
      <c r="AE173" s="78">
        <v>1250</v>
      </c>
      <c r="AF173" s="78">
        <v>3876</v>
      </c>
      <c r="AG173" s="78">
        <v>12741</v>
      </c>
      <c r="AH173" s="78">
        <v>7677</v>
      </c>
      <c r="AI173" s="78"/>
      <c r="AJ173" s="78" t="s">
        <v>2630</v>
      </c>
      <c r="AK173" s="78"/>
      <c r="AL173" s="83" t="s">
        <v>3132</v>
      </c>
      <c r="AM173" s="78"/>
      <c r="AN173" s="80">
        <v>42353.57052083333</v>
      </c>
      <c r="AO173" s="83" t="s">
        <v>3383</v>
      </c>
      <c r="AP173" s="78" t="b">
        <v>0</v>
      </c>
      <c r="AQ173" s="78" t="b">
        <v>0</v>
      </c>
      <c r="AR173" s="78" t="b">
        <v>0</v>
      </c>
      <c r="AS173" s="78"/>
      <c r="AT173" s="78">
        <v>64</v>
      </c>
      <c r="AU173" s="83" t="s">
        <v>3566</v>
      </c>
      <c r="AV173" s="78" t="b">
        <v>0</v>
      </c>
      <c r="AW173" s="78" t="s">
        <v>3755</v>
      </c>
      <c r="AX173" s="83" t="s">
        <v>3926</v>
      </c>
      <c r="AY173" s="78" t="s">
        <v>65</v>
      </c>
      <c r="AZ173" s="78" t="str">
        <f>REPLACE(INDEX(GroupVertices[Group],MATCH(Vertices[[#This Row],[Vertex]],GroupVertices[Vertex],0)),1,1,"")</f>
        <v>12</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503</v>
      </c>
      <c r="B174" s="65"/>
      <c r="C174" s="65" t="s">
        <v>64</v>
      </c>
      <c r="D174" s="66">
        <v>179.17250510672955</v>
      </c>
      <c r="E174" s="68"/>
      <c r="F174" s="100" t="s">
        <v>3655</v>
      </c>
      <c r="G174" s="65"/>
      <c r="H174" s="69" t="s">
        <v>503</v>
      </c>
      <c r="I174" s="70"/>
      <c r="J174" s="70"/>
      <c r="K174" s="69" t="s">
        <v>4306</v>
      </c>
      <c r="L174" s="73">
        <v>1</v>
      </c>
      <c r="M174" s="74">
        <v>4184.91162109375</v>
      </c>
      <c r="N174" s="74">
        <v>352.9058837890625</v>
      </c>
      <c r="O174" s="75"/>
      <c r="P174" s="76"/>
      <c r="Q174" s="76"/>
      <c r="R174" s="86"/>
      <c r="S174" s="48">
        <v>1</v>
      </c>
      <c r="T174" s="48">
        <v>0</v>
      </c>
      <c r="U174" s="49">
        <v>0</v>
      </c>
      <c r="V174" s="49">
        <v>0.111111</v>
      </c>
      <c r="W174" s="49">
        <v>0</v>
      </c>
      <c r="X174" s="49">
        <v>0.632432</v>
      </c>
      <c r="Y174" s="49">
        <v>0</v>
      </c>
      <c r="Z174" s="49">
        <v>0</v>
      </c>
      <c r="AA174" s="71">
        <v>174</v>
      </c>
      <c r="AB174" s="71"/>
      <c r="AC174" s="72"/>
      <c r="AD174" s="78" t="s">
        <v>2268</v>
      </c>
      <c r="AE174" s="78">
        <v>487</v>
      </c>
      <c r="AF174" s="78">
        <v>18820</v>
      </c>
      <c r="AG174" s="78">
        <v>9494</v>
      </c>
      <c r="AH174" s="78">
        <v>9001</v>
      </c>
      <c r="AI174" s="78"/>
      <c r="AJ174" s="78" t="s">
        <v>2631</v>
      </c>
      <c r="AK174" s="78" t="s">
        <v>2936</v>
      </c>
      <c r="AL174" s="83" t="s">
        <v>3133</v>
      </c>
      <c r="AM174" s="78"/>
      <c r="AN174" s="80">
        <v>41814.602175925924</v>
      </c>
      <c r="AO174" s="83" t="s">
        <v>3384</v>
      </c>
      <c r="AP174" s="78" t="b">
        <v>0</v>
      </c>
      <c r="AQ174" s="78" t="b">
        <v>0</v>
      </c>
      <c r="AR174" s="78" t="b">
        <v>1</v>
      </c>
      <c r="AS174" s="78"/>
      <c r="AT174" s="78">
        <v>151</v>
      </c>
      <c r="AU174" s="83" t="s">
        <v>3561</v>
      </c>
      <c r="AV174" s="78" t="b">
        <v>1</v>
      </c>
      <c r="AW174" s="78" t="s">
        <v>3755</v>
      </c>
      <c r="AX174" s="83" t="s">
        <v>3927</v>
      </c>
      <c r="AY174" s="78" t="s">
        <v>65</v>
      </c>
      <c r="AZ174" s="78" t="str">
        <f>REPLACE(INDEX(GroupVertices[Group],MATCH(Vertices[[#This Row],[Vertex]],GroupVertices[Vertex],0)),1,1,"")</f>
        <v>12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504</v>
      </c>
      <c r="B175" s="65"/>
      <c r="C175" s="65" t="s">
        <v>64</v>
      </c>
      <c r="D175" s="66">
        <v>173.3455328638191</v>
      </c>
      <c r="E175" s="68"/>
      <c r="F175" s="100" t="s">
        <v>3656</v>
      </c>
      <c r="G175" s="65"/>
      <c r="H175" s="69" t="s">
        <v>504</v>
      </c>
      <c r="I175" s="70"/>
      <c r="J175" s="70"/>
      <c r="K175" s="69" t="s">
        <v>4307</v>
      </c>
      <c r="L175" s="73">
        <v>1</v>
      </c>
      <c r="M175" s="74">
        <v>3787.79541015625</v>
      </c>
      <c r="N175" s="74">
        <v>777.3457641601562</v>
      </c>
      <c r="O175" s="75"/>
      <c r="P175" s="76"/>
      <c r="Q175" s="76"/>
      <c r="R175" s="86"/>
      <c r="S175" s="48">
        <v>1</v>
      </c>
      <c r="T175" s="48">
        <v>0</v>
      </c>
      <c r="U175" s="49">
        <v>0</v>
      </c>
      <c r="V175" s="49">
        <v>0.111111</v>
      </c>
      <c r="W175" s="49">
        <v>0</v>
      </c>
      <c r="X175" s="49">
        <v>0.632432</v>
      </c>
      <c r="Y175" s="49">
        <v>0</v>
      </c>
      <c r="Z175" s="49">
        <v>0</v>
      </c>
      <c r="AA175" s="71">
        <v>175</v>
      </c>
      <c r="AB175" s="71"/>
      <c r="AC175" s="72"/>
      <c r="AD175" s="78" t="s">
        <v>2269</v>
      </c>
      <c r="AE175" s="78">
        <v>4093</v>
      </c>
      <c r="AF175" s="78">
        <v>12434</v>
      </c>
      <c r="AG175" s="78">
        <v>27371</v>
      </c>
      <c r="AH175" s="78">
        <v>9475</v>
      </c>
      <c r="AI175" s="78"/>
      <c r="AJ175" s="78" t="s">
        <v>2632</v>
      </c>
      <c r="AK175" s="78"/>
      <c r="AL175" s="83" t="s">
        <v>3132</v>
      </c>
      <c r="AM175" s="78"/>
      <c r="AN175" s="80">
        <v>41423.79106481482</v>
      </c>
      <c r="AO175" s="83" t="s">
        <v>3385</v>
      </c>
      <c r="AP175" s="78" t="b">
        <v>0</v>
      </c>
      <c r="AQ175" s="78" t="b">
        <v>0</v>
      </c>
      <c r="AR175" s="78" t="b">
        <v>0</v>
      </c>
      <c r="AS175" s="78"/>
      <c r="AT175" s="78">
        <v>208</v>
      </c>
      <c r="AU175" s="83" t="s">
        <v>3561</v>
      </c>
      <c r="AV175" s="78" t="b">
        <v>0</v>
      </c>
      <c r="AW175" s="78" t="s">
        <v>3755</v>
      </c>
      <c r="AX175" s="83" t="s">
        <v>3928</v>
      </c>
      <c r="AY175" s="78" t="s">
        <v>65</v>
      </c>
      <c r="AZ175" s="78" t="str">
        <f>REPLACE(INDEX(GroupVertices[Group],MATCH(Vertices[[#This Row],[Vertex]],GroupVertices[Vertex],0)),1,1,"")</f>
        <v>12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312</v>
      </c>
      <c r="B176" s="65"/>
      <c r="C176" s="65" t="s">
        <v>64</v>
      </c>
      <c r="D176" s="66">
        <v>162.10219556705385</v>
      </c>
      <c r="E176" s="68"/>
      <c r="F176" s="100" t="s">
        <v>1123</v>
      </c>
      <c r="G176" s="65"/>
      <c r="H176" s="69" t="s">
        <v>312</v>
      </c>
      <c r="I176" s="70"/>
      <c r="J176" s="70"/>
      <c r="K176" s="69" t="s">
        <v>4308</v>
      </c>
      <c r="L176" s="73">
        <v>1</v>
      </c>
      <c r="M176" s="74">
        <v>7994.65234375</v>
      </c>
      <c r="N176" s="74">
        <v>5681.78466796875</v>
      </c>
      <c r="O176" s="75"/>
      <c r="P176" s="76"/>
      <c r="Q176" s="76"/>
      <c r="R176" s="86"/>
      <c r="S176" s="48">
        <v>0</v>
      </c>
      <c r="T176" s="48">
        <v>1</v>
      </c>
      <c r="U176" s="49">
        <v>0</v>
      </c>
      <c r="V176" s="49">
        <v>1</v>
      </c>
      <c r="W176" s="49">
        <v>0</v>
      </c>
      <c r="X176" s="49">
        <v>0.999999</v>
      </c>
      <c r="Y176" s="49">
        <v>0</v>
      </c>
      <c r="Z176" s="49">
        <v>0</v>
      </c>
      <c r="AA176" s="71">
        <v>176</v>
      </c>
      <c r="AB176" s="71"/>
      <c r="AC176" s="72"/>
      <c r="AD176" s="78" t="s">
        <v>2270</v>
      </c>
      <c r="AE176" s="78">
        <v>1135</v>
      </c>
      <c r="AF176" s="78">
        <v>112</v>
      </c>
      <c r="AG176" s="78">
        <v>797</v>
      </c>
      <c r="AH176" s="78">
        <v>9421</v>
      </c>
      <c r="AI176" s="78"/>
      <c r="AJ176" s="78" t="s">
        <v>2633</v>
      </c>
      <c r="AK176" s="78" t="s">
        <v>2937</v>
      </c>
      <c r="AL176" s="83" t="s">
        <v>3134</v>
      </c>
      <c r="AM176" s="78"/>
      <c r="AN176" s="80">
        <v>42596.67423611111</v>
      </c>
      <c r="AO176" s="83" t="s">
        <v>3386</v>
      </c>
      <c r="AP176" s="78" t="b">
        <v>0</v>
      </c>
      <c r="AQ176" s="78" t="b">
        <v>0</v>
      </c>
      <c r="AR176" s="78" t="b">
        <v>0</v>
      </c>
      <c r="AS176" s="78"/>
      <c r="AT176" s="78">
        <v>1</v>
      </c>
      <c r="AU176" s="83" t="s">
        <v>3561</v>
      </c>
      <c r="AV176" s="78" t="b">
        <v>0</v>
      </c>
      <c r="AW176" s="78" t="s">
        <v>3755</v>
      </c>
      <c r="AX176" s="83" t="s">
        <v>3929</v>
      </c>
      <c r="AY176" s="78" t="s">
        <v>66</v>
      </c>
      <c r="AZ176" s="78" t="str">
        <f>REPLACE(INDEX(GroupVertices[Group],MATCH(Vertices[[#This Row],[Vertex]],GroupVertices[Vertex],0)),1,1,"")</f>
        <v>67</v>
      </c>
      <c r="BA176" s="48" t="s">
        <v>876</v>
      </c>
      <c r="BB176" s="48" t="s">
        <v>876</v>
      </c>
      <c r="BC176" s="48" t="s">
        <v>930</v>
      </c>
      <c r="BD176" s="48" t="s">
        <v>930</v>
      </c>
      <c r="BE176" s="48"/>
      <c r="BF176" s="48"/>
      <c r="BG176" s="116" t="s">
        <v>505</v>
      </c>
      <c r="BH176" s="116" t="s">
        <v>505</v>
      </c>
      <c r="BI176" s="116" t="s">
        <v>1939</v>
      </c>
      <c r="BJ176" s="116" t="s">
        <v>1939</v>
      </c>
      <c r="BK176" s="116">
        <v>0</v>
      </c>
      <c r="BL176" s="120">
        <v>0</v>
      </c>
      <c r="BM176" s="116">
        <v>0</v>
      </c>
      <c r="BN176" s="120">
        <v>0</v>
      </c>
      <c r="BO176" s="116">
        <v>0</v>
      </c>
      <c r="BP176" s="120">
        <v>0</v>
      </c>
      <c r="BQ176" s="116">
        <v>1</v>
      </c>
      <c r="BR176" s="120">
        <v>100</v>
      </c>
      <c r="BS176" s="116">
        <v>1</v>
      </c>
      <c r="BT176" s="2"/>
      <c r="BU176" s="3"/>
      <c r="BV176" s="3"/>
      <c r="BW176" s="3"/>
      <c r="BX176" s="3"/>
    </row>
    <row r="177" spans="1:76" ht="15">
      <c r="A177" s="64" t="s">
        <v>505</v>
      </c>
      <c r="B177" s="65"/>
      <c r="C177" s="65" t="s">
        <v>64</v>
      </c>
      <c r="D177" s="66">
        <v>162.07117191276964</v>
      </c>
      <c r="E177" s="68"/>
      <c r="F177" s="100" t="s">
        <v>3657</v>
      </c>
      <c r="G177" s="65"/>
      <c r="H177" s="69" t="s">
        <v>505</v>
      </c>
      <c r="I177" s="70"/>
      <c r="J177" s="70"/>
      <c r="K177" s="69" t="s">
        <v>4309</v>
      </c>
      <c r="L177" s="73">
        <v>1</v>
      </c>
      <c r="M177" s="74">
        <v>7994.65234375</v>
      </c>
      <c r="N177" s="74">
        <v>5964.109375</v>
      </c>
      <c r="O177" s="75"/>
      <c r="P177" s="76"/>
      <c r="Q177" s="76"/>
      <c r="R177" s="86"/>
      <c r="S177" s="48">
        <v>1</v>
      </c>
      <c r="T177" s="48">
        <v>0</v>
      </c>
      <c r="U177" s="49">
        <v>0</v>
      </c>
      <c r="V177" s="49">
        <v>1</v>
      </c>
      <c r="W177" s="49">
        <v>0</v>
      </c>
      <c r="X177" s="49">
        <v>0.999999</v>
      </c>
      <c r="Y177" s="49">
        <v>0</v>
      </c>
      <c r="Z177" s="49">
        <v>0</v>
      </c>
      <c r="AA177" s="71">
        <v>177</v>
      </c>
      <c r="AB177" s="71"/>
      <c r="AC177" s="72"/>
      <c r="AD177" s="78" t="s">
        <v>2271</v>
      </c>
      <c r="AE177" s="78">
        <v>16</v>
      </c>
      <c r="AF177" s="78">
        <v>78</v>
      </c>
      <c r="AG177" s="78">
        <v>12</v>
      </c>
      <c r="AH177" s="78">
        <v>0</v>
      </c>
      <c r="AI177" s="78"/>
      <c r="AJ177" s="78" t="s">
        <v>2634</v>
      </c>
      <c r="AK177" s="78"/>
      <c r="AL177" s="78"/>
      <c r="AM177" s="78"/>
      <c r="AN177" s="80">
        <v>42766.19429398148</v>
      </c>
      <c r="AO177" s="83" t="s">
        <v>3387</v>
      </c>
      <c r="AP177" s="78" t="b">
        <v>1</v>
      </c>
      <c r="AQ177" s="78" t="b">
        <v>0</v>
      </c>
      <c r="AR177" s="78" t="b">
        <v>0</v>
      </c>
      <c r="AS177" s="78" t="s">
        <v>2020</v>
      </c>
      <c r="AT177" s="78">
        <v>0</v>
      </c>
      <c r="AU177" s="78"/>
      <c r="AV177" s="78" t="b">
        <v>0</v>
      </c>
      <c r="AW177" s="78" t="s">
        <v>3755</v>
      </c>
      <c r="AX177" s="83" t="s">
        <v>3930</v>
      </c>
      <c r="AY177" s="78" t="s">
        <v>65</v>
      </c>
      <c r="AZ177" s="78" t="str">
        <f>REPLACE(INDEX(GroupVertices[Group],MATCH(Vertices[[#This Row],[Vertex]],GroupVertices[Vertex],0)),1,1,"")</f>
        <v>67</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313</v>
      </c>
      <c r="B178" s="65"/>
      <c r="C178" s="65" t="s">
        <v>64</v>
      </c>
      <c r="D178" s="66">
        <v>173.03985862307763</v>
      </c>
      <c r="E178" s="68"/>
      <c r="F178" s="100" t="s">
        <v>3658</v>
      </c>
      <c r="G178" s="65"/>
      <c r="H178" s="69" t="s">
        <v>313</v>
      </c>
      <c r="I178" s="70"/>
      <c r="J178" s="70"/>
      <c r="K178" s="69" t="s">
        <v>4310</v>
      </c>
      <c r="L178" s="73">
        <v>1</v>
      </c>
      <c r="M178" s="74">
        <v>1362.22021484375</v>
      </c>
      <c r="N178" s="74">
        <v>4802.4609375</v>
      </c>
      <c r="O178" s="75"/>
      <c r="P178" s="76"/>
      <c r="Q178" s="76"/>
      <c r="R178" s="86"/>
      <c r="S178" s="48">
        <v>1</v>
      </c>
      <c r="T178" s="48">
        <v>1</v>
      </c>
      <c r="U178" s="49">
        <v>0</v>
      </c>
      <c r="V178" s="49">
        <v>0</v>
      </c>
      <c r="W178" s="49">
        <v>0</v>
      </c>
      <c r="X178" s="49">
        <v>0.999999</v>
      </c>
      <c r="Y178" s="49">
        <v>0</v>
      </c>
      <c r="Z178" s="49" t="s">
        <v>4655</v>
      </c>
      <c r="AA178" s="71">
        <v>178</v>
      </c>
      <c r="AB178" s="71"/>
      <c r="AC178" s="72"/>
      <c r="AD178" s="78" t="s">
        <v>2272</v>
      </c>
      <c r="AE178" s="78">
        <v>4535</v>
      </c>
      <c r="AF178" s="78">
        <v>12099</v>
      </c>
      <c r="AG178" s="78">
        <v>334478</v>
      </c>
      <c r="AH178" s="78">
        <v>40261</v>
      </c>
      <c r="AI178" s="78"/>
      <c r="AJ178" s="78" t="s">
        <v>2635</v>
      </c>
      <c r="AK178" s="78" t="s">
        <v>2938</v>
      </c>
      <c r="AL178" s="83" t="s">
        <v>3135</v>
      </c>
      <c r="AM178" s="78"/>
      <c r="AN178" s="80">
        <v>41721.73018518519</v>
      </c>
      <c r="AO178" s="83" t="s">
        <v>3388</v>
      </c>
      <c r="AP178" s="78" t="b">
        <v>0</v>
      </c>
      <c r="AQ178" s="78" t="b">
        <v>0</v>
      </c>
      <c r="AR178" s="78" t="b">
        <v>0</v>
      </c>
      <c r="AS178" s="78"/>
      <c r="AT178" s="78">
        <v>1088</v>
      </c>
      <c r="AU178" s="83" t="s">
        <v>3561</v>
      </c>
      <c r="AV178" s="78" t="b">
        <v>0</v>
      </c>
      <c r="AW178" s="78" t="s">
        <v>3755</v>
      </c>
      <c r="AX178" s="83" t="s">
        <v>3931</v>
      </c>
      <c r="AY178" s="78" t="s">
        <v>66</v>
      </c>
      <c r="AZ178" s="78" t="str">
        <f>REPLACE(INDEX(GroupVertices[Group],MATCH(Vertices[[#This Row],[Vertex]],GroupVertices[Vertex],0)),1,1,"")</f>
        <v>1</v>
      </c>
      <c r="BA178" s="48" t="s">
        <v>877</v>
      </c>
      <c r="BB178" s="48" t="s">
        <v>877</v>
      </c>
      <c r="BC178" s="48" t="s">
        <v>930</v>
      </c>
      <c r="BD178" s="48" t="s">
        <v>930</v>
      </c>
      <c r="BE178" s="48" t="s">
        <v>962</v>
      </c>
      <c r="BF178" s="48" t="s">
        <v>962</v>
      </c>
      <c r="BG178" s="116" t="s">
        <v>5236</v>
      </c>
      <c r="BH178" s="116" t="s">
        <v>5236</v>
      </c>
      <c r="BI178" s="116" t="s">
        <v>5444</v>
      </c>
      <c r="BJ178" s="116" t="s">
        <v>5444</v>
      </c>
      <c r="BK178" s="116">
        <v>0</v>
      </c>
      <c r="BL178" s="120">
        <v>0</v>
      </c>
      <c r="BM178" s="116">
        <v>0</v>
      </c>
      <c r="BN178" s="120">
        <v>0</v>
      </c>
      <c r="BO178" s="116">
        <v>0</v>
      </c>
      <c r="BP178" s="120">
        <v>0</v>
      </c>
      <c r="BQ178" s="116">
        <v>12</v>
      </c>
      <c r="BR178" s="120">
        <v>100</v>
      </c>
      <c r="BS178" s="116">
        <v>12</v>
      </c>
      <c r="BT178" s="2"/>
      <c r="BU178" s="3"/>
      <c r="BV178" s="3"/>
      <c r="BW178" s="3"/>
      <c r="BX178" s="3"/>
    </row>
    <row r="179" spans="1:76" ht="15">
      <c r="A179" s="64" t="s">
        <v>314</v>
      </c>
      <c r="B179" s="65"/>
      <c r="C179" s="65" t="s">
        <v>64</v>
      </c>
      <c r="D179" s="66">
        <v>162.03284857512446</v>
      </c>
      <c r="E179" s="68"/>
      <c r="F179" s="100" t="s">
        <v>1124</v>
      </c>
      <c r="G179" s="65"/>
      <c r="H179" s="69" t="s">
        <v>314</v>
      </c>
      <c r="I179" s="70"/>
      <c r="J179" s="70"/>
      <c r="K179" s="69" t="s">
        <v>4311</v>
      </c>
      <c r="L179" s="73">
        <v>1</v>
      </c>
      <c r="M179" s="74">
        <v>6906.3916015625</v>
      </c>
      <c r="N179" s="74">
        <v>5681.78466796875</v>
      </c>
      <c r="O179" s="75"/>
      <c r="P179" s="76"/>
      <c r="Q179" s="76"/>
      <c r="R179" s="86"/>
      <c r="S179" s="48">
        <v>0</v>
      </c>
      <c r="T179" s="48">
        <v>1</v>
      </c>
      <c r="U179" s="49">
        <v>0</v>
      </c>
      <c r="V179" s="49">
        <v>1</v>
      </c>
      <c r="W179" s="49">
        <v>0</v>
      </c>
      <c r="X179" s="49">
        <v>0.999999</v>
      </c>
      <c r="Y179" s="49">
        <v>0</v>
      </c>
      <c r="Z179" s="49">
        <v>0</v>
      </c>
      <c r="AA179" s="71">
        <v>179</v>
      </c>
      <c r="AB179" s="71"/>
      <c r="AC179" s="72"/>
      <c r="AD179" s="78" t="s">
        <v>2273</v>
      </c>
      <c r="AE179" s="78">
        <v>304</v>
      </c>
      <c r="AF179" s="78">
        <v>36</v>
      </c>
      <c r="AG179" s="78">
        <v>2425</v>
      </c>
      <c r="AH179" s="78">
        <v>244</v>
      </c>
      <c r="AI179" s="78"/>
      <c r="AJ179" s="78"/>
      <c r="AK179" s="78" t="s">
        <v>2939</v>
      </c>
      <c r="AL179" s="78"/>
      <c r="AM179" s="78"/>
      <c r="AN179" s="80">
        <v>40802.91434027778</v>
      </c>
      <c r="AO179" s="83" t="s">
        <v>3389</v>
      </c>
      <c r="AP179" s="78" t="b">
        <v>1</v>
      </c>
      <c r="AQ179" s="78" t="b">
        <v>0</v>
      </c>
      <c r="AR179" s="78" t="b">
        <v>0</v>
      </c>
      <c r="AS179" s="78"/>
      <c r="AT179" s="78">
        <v>0</v>
      </c>
      <c r="AU179" s="83" t="s">
        <v>3561</v>
      </c>
      <c r="AV179" s="78" t="b">
        <v>0</v>
      </c>
      <c r="AW179" s="78" t="s">
        <v>3755</v>
      </c>
      <c r="AX179" s="83" t="s">
        <v>3932</v>
      </c>
      <c r="AY179" s="78" t="s">
        <v>66</v>
      </c>
      <c r="AZ179" s="78" t="str">
        <f>REPLACE(INDEX(GroupVertices[Group],MATCH(Vertices[[#This Row],[Vertex]],GroupVertices[Vertex],0)),1,1,"")</f>
        <v>66</v>
      </c>
      <c r="BA179" s="48" t="s">
        <v>878</v>
      </c>
      <c r="BB179" s="48" t="s">
        <v>878</v>
      </c>
      <c r="BC179" s="48" t="s">
        <v>931</v>
      </c>
      <c r="BD179" s="48" t="s">
        <v>931</v>
      </c>
      <c r="BE179" s="48" t="s">
        <v>963</v>
      </c>
      <c r="BF179" s="48" t="s">
        <v>963</v>
      </c>
      <c r="BG179" s="116" t="s">
        <v>5237</v>
      </c>
      <c r="BH179" s="116" t="s">
        <v>5237</v>
      </c>
      <c r="BI179" s="116" t="s">
        <v>5445</v>
      </c>
      <c r="BJ179" s="116" t="s">
        <v>5445</v>
      </c>
      <c r="BK179" s="116">
        <v>0</v>
      </c>
      <c r="BL179" s="120">
        <v>0</v>
      </c>
      <c r="BM179" s="116">
        <v>1</v>
      </c>
      <c r="BN179" s="120">
        <v>5</v>
      </c>
      <c r="BO179" s="116">
        <v>0</v>
      </c>
      <c r="BP179" s="120">
        <v>0</v>
      </c>
      <c r="BQ179" s="116">
        <v>19</v>
      </c>
      <c r="BR179" s="120">
        <v>95</v>
      </c>
      <c r="BS179" s="116">
        <v>20</v>
      </c>
      <c r="BT179" s="2"/>
      <c r="BU179" s="3"/>
      <c r="BV179" s="3"/>
      <c r="BW179" s="3"/>
      <c r="BX179" s="3"/>
    </row>
    <row r="180" spans="1:76" ht="15">
      <c r="A180" s="64" t="s">
        <v>506</v>
      </c>
      <c r="B180" s="65"/>
      <c r="C180" s="65" t="s">
        <v>64</v>
      </c>
      <c r="D180" s="66">
        <v>263.3989891070954</v>
      </c>
      <c r="E180" s="68"/>
      <c r="F180" s="100" t="s">
        <v>3659</v>
      </c>
      <c r="G180" s="65"/>
      <c r="H180" s="69" t="s">
        <v>506</v>
      </c>
      <c r="I180" s="70"/>
      <c r="J180" s="70"/>
      <c r="K180" s="69" t="s">
        <v>4312</v>
      </c>
      <c r="L180" s="73">
        <v>1</v>
      </c>
      <c r="M180" s="74">
        <v>6906.3916015625</v>
      </c>
      <c r="N180" s="74">
        <v>5964.109375</v>
      </c>
      <c r="O180" s="75"/>
      <c r="P180" s="76"/>
      <c r="Q180" s="76"/>
      <c r="R180" s="86"/>
      <c r="S180" s="48">
        <v>1</v>
      </c>
      <c r="T180" s="48">
        <v>0</v>
      </c>
      <c r="U180" s="49">
        <v>0</v>
      </c>
      <c r="V180" s="49">
        <v>1</v>
      </c>
      <c r="W180" s="49">
        <v>0</v>
      </c>
      <c r="X180" s="49">
        <v>0.999999</v>
      </c>
      <c r="Y180" s="49">
        <v>0</v>
      </c>
      <c r="Z180" s="49">
        <v>0</v>
      </c>
      <c r="AA180" s="71">
        <v>180</v>
      </c>
      <c r="AB180" s="71"/>
      <c r="AC180" s="72"/>
      <c r="AD180" s="78" t="s">
        <v>2047</v>
      </c>
      <c r="AE180" s="78">
        <v>4329</v>
      </c>
      <c r="AF180" s="78">
        <v>111127</v>
      </c>
      <c r="AG180" s="78">
        <v>47485</v>
      </c>
      <c r="AH180" s="78">
        <v>26606</v>
      </c>
      <c r="AI180" s="78"/>
      <c r="AJ180" s="78" t="s">
        <v>2636</v>
      </c>
      <c r="AK180" s="78" t="s">
        <v>2940</v>
      </c>
      <c r="AL180" s="83" t="s">
        <v>3136</v>
      </c>
      <c r="AM180" s="78"/>
      <c r="AN180" s="80">
        <v>40773.043344907404</v>
      </c>
      <c r="AO180" s="83" t="s">
        <v>3390</v>
      </c>
      <c r="AP180" s="78" t="b">
        <v>0</v>
      </c>
      <c r="AQ180" s="78" t="b">
        <v>0</v>
      </c>
      <c r="AR180" s="78" t="b">
        <v>1</v>
      </c>
      <c r="AS180" s="78"/>
      <c r="AT180" s="78">
        <v>420</v>
      </c>
      <c r="AU180" s="83" t="s">
        <v>3561</v>
      </c>
      <c r="AV180" s="78" t="b">
        <v>1</v>
      </c>
      <c r="AW180" s="78" t="s">
        <v>3755</v>
      </c>
      <c r="AX180" s="83" t="s">
        <v>3933</v>
      </c>
      <c r="AY180" s="78" t="s">
        <v>65</v>
      </c>
      <c r="AZ180" s="78" t="str">
        <f>REPLACE(INDEX(GroupVertices[Group],MATCH(Vertices[[#This Row],[Vertex]],GroupVertices[Vertex],0)),1,1,"")</f>
        <v>66</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315</v>
      </c>
      <c r="B181" s="65"/>
      <c r="C181" s="65" t="s">
        <v>64</v>
      </c>
      <c r="D181" s="66">
        <v>162.48999124560646</v>
      </c>
      <c r="E181" s="68"/>
      <c r="F181" s="100" t="s">
        <v>1125</v>
      </c>
      <c r="G181" s="65"/>
      <c r="H181" s="69" t="s">
        <v>315</v>
      </c>
      <c r="I181" s="70"/>
      <c r="J181" s="70"/>
      <c r="K181" s="69" t="s">
        <v>4313</v>
      </c>
      <c r="L181" s="73">
        <v>1</v>
      </c>
      <c r="M181" s="74">
        <v>361.6705627441406</v>
      </c>
      <c r="N181" s="74">
        <v>4156.64306640625</v>
      </c>
      <c r="O181" s="75"/>
      <c r="P181" s="76"/>
      <c r="Q181" s="76"/>
      <c r="R181" s="86"/>
      <c r="S181" s="48">
        <v>1</v>
      </c>
      <c r="T181" s="48">
        <v>1</v>
      </c>
      <c r="U181" s="49">
        <v>0</v>
      </c>
      <c r="V181" s="49">
        <v>0</v>
      </c>
      <c r="W181" s="49">
        <v>0</v>
      </c>
      <c r="X181" s="49">
        <v>0.999999</v>
      </c>
      <c r="Y181" s="49">
        <v>0</v>
      </c>
      <c r="Z181" s="49" t="s">
        <v>4655</v>
      </c>
      <c r="AA181" s="71">
        <v>181</v>
      </c>
      <c r="AB181" s="71"/>
      <c r="AC181" s="72"/>
      <c r="AD181" s="78" t="s">
        <v>2274</v>
      </c>
      <c r="AE181" s="78">
        <v>525</v>
      </c>
      <c r="AF181" s="78">
        <v>537</v>
      </c>
      <c r="AG181" s="78">
        <v>18081</v>
      </c>
      <c r="AH181" s="78">
        <v>3812</v>
      </c>
      <c r="AI181" s="78"/>
      <c r="AJ181" s="78" t="s">
        <v>2637</v>
      </c>
      <c r="AK181" s="78"/>
      <c r="AL181" s="78"/>
      <c r="AM181" s="78"/>
      <c r="AN181" s="80">
        <v>41783.531643518516</v>
      </c>
      <c r="AO181" s="83" t="s">
        <v>3391</v>
      </c>
      <c r="AP181" s="78" t="b">
        <v>0</v>
      </c>
      <c r="AQ181" s="78" t="b">
        <v>0</v>
      </c>
      <c r="AR181" s="78" t="b">
        <v>0</v>
      </c>
      <c r="AS181" s="78"/>
      <c r="AT181" s="78">
        <v>8</v>
      </c>
      <c r="AU181" s="83" t="s">
        <v>3561</v>
      </c>
      <c r="AV181" s="78" t="b">
        <v>0</v>
      </c>
      <c r="AW181" s="78" t="s">
        <v>3755</v>
      </c>
      <c r="AX181" s="83" t="s">
        <v>3934</v>
      </c>
      <c r="AY181" s="78" t="s">
        <v>66</v>
      </c>
      <c r="AZ181" s="78" t="str">
        <f>REPLACE(INDEX(GroupVertices[Group],MATCH(Vertices[[#This Row],[Vertex]],GroupVertices[Vertex],0)),1,1,"")</f>
        <v>1</v>
      </c>
      <c r="BA181" s="48" t="s">
        <v>879</v>
      </c>
      <c r="BB181" s="48" t="s">
        <v>879</v>
      </c>
      <c r="BC181" s="48" t="s">
        <v>932</v>
      </c>
      <c r="BD181" s="48" t="s">
        <v>932</v>
      </c>
      <c r="BE181" s="48"/>
      <c r="BF181" s="48"/>
      <c r="BG181" s="116" t="s">
        <v>5238</v>
      </c>
      <c r="BH181" s="116" t="s">
        <v>5238</v>
      </c>
      <c r="BI181" s="116" t="s">
        <v>5446</v>
      </c>
      <c r="BJ181" s="116" t="s">
        <v>5446</v>
      </c>
      <c r="BK181" s="116">
        <v>4</v>
      </c>
      <c r="BL181" s="120">
        <v>10</v>
      </c>
      <c r="BM181" s="116">
        <v>0</v>
      </c>
      <c r="BN181" s="120">
        <v>0</v>
      </c>
      <c r="BO181" s="116">
        <v>0</v>
      </c>
      <c r="BP181" s="120">
        <v>0</v>
      </c>
      <c r="BQ181" s="116">
        <v>36</v>
      </c>
      <c r="BR181" s="120">
        <v>90</v>
      </c>
      <c r="BS181" s="116">
        <v>40</v>
      </c>
      <c r="BT181" s="2"/>
      <c r="BU181" s="3"/>
      <c r="BV181" s="3"/>
      <c r="BW181" s="3"/>
      <c r="BX181" s="3"/>
    </row>
    <row r="182" spans="1:76" ht="15">
      <c r="A182" s="64" t="s">
        <v>316</v>
      </c>
      <c r="B182" s="65"/>
      <c r="C182" s="65" t="s">
        <v>64</v>
      </c>
      <c r="D182" s="66">
        <v>162.17792978192415</v>
      </c>
      <c r="E182" s="68"/>
      <c r="F182" s="100" t="s">
        <v>1126</v>
      </c>
      <c r="G182" s="65"/>
      <c r="H182" s="69" t="s">
        <v>316</v>
      </c>
      <c r="I182" s="70"/>
      <c r="J182" s="70"/>
      <c r="K182" s="69" t="s">
        <v>4314</v>
      </c>
      <c r="L182" s="73">
        <v>1</v>
      </c>
      <c r="M182" s="74">
        <v>7452.14599609375</v>
      </c>
      <c r="N182" s="74">
        <v>5681.78466796875</v>
      </c>
      <c r="O182" s="75"/>
      <c r="P182" s="76"/>
      <c r="Q182" s="76"/>
      <c r="R182" s="86"/>
      <c r="S182" s="48">
        <v>0</v>
      </c>
      <c r="T182" s="48">
        <v>1</v>
      </c>
      <c r="U182" s="49">
        <v>0</v>
      </c>
      <c r="V182" s="49">
        <v>1</v>
      </c>
      <c r="W182" s="49">
        <v>0</v>
      </c>
      <c r="X182" s="49">
        <v>0.999999</v>
      </c>
      <c r="Y182" s="49">
        <v>0</v>
      </c>
      <c r="Z182" s="49">
        <v>0</v>
      </c>
      <c r="AA182" s="71">
        <v>182</v>
      </c>
      <c r="AB182" s="71"/>
      <c r="AC182" s="72"/>
      <c r="AD182" s="78" t="s">
        <v>2275</v>
      </c>
      <c r="AE182" s="78">
        <v>290</v>
      </c>
      <c r="AF182" s="78">
        <v>195</v>
      </c>
      <c r="AG182" s="78">
        <v>32192</v>
      </c>
      <c r="AH182" s="78">
        <v>3239</v>
      </c>
      <c r="AI182" s="78"/>
      <c r="AJ182" s="78" t="s">
        <v>2638</v>
      </c>
      <c r="AK182" s="78" t="s">
        <v>2941</v>
      </c>
      <c r="AL182" s="78"/>
      <c r="AM182" s="78"/>
      <c r="AN182" s="80">
        <v>40727.057488425926</v>
      </c>
      <c r="AO182" s="83" t="s">
        <v>3392</v>
      </c>
      <c r="AP182" s="78" t="b">
        <v>0</v>
      </c>
      <c r="AQ182" s="78" t="b">
        <v>0</v>
      </c>
      <c r="AR182" s="78" t="b">
        <v>1</v>
      </c>
      <c r="AS182" s="78"/>
      <c r="AT182" s="78">
        <v>1</v>
      </c>
      <c r="AU182" s="83" t="s">
        <v>3561</v>
      </c>
      <c r="AV182" s="78" t="b">
        <v>0</v>
      </c>
      <c r="AW182" s="78" t="s">
        <v>3755</v>
      </c>
      <c r="AX182" s="83" t="s">
        <v>3935</v>
      </c>
      <c r="AY182" s="78" t="s">
        <v>66</v>
      </c>
      <c r="AZ182" s="78" t="str">
        <f>REPLACE(INDEX(GroupVertices[Group],MATCH(Vertices[[#This Row],[Vertex]],GroupVertices[Vertex],0)),1,1,"")</f>
        <v>65</v>
      </c>
      <c r="BA182" s="48"/>
      <c r="BB182" s="48"/>
      <c r="BC182" s="48"/>
      <c r="BD182" s="48"/>
      <c r="BE182" s="48"/>
      <c r="BF182" s="48"/>
      <c r="BG182" s="116" t="s">
        <v>5239</v>
      </c>
      <c r="BH182" s="116" t="s">
        <v>5239</v>
      </c>
      <c r="BI182" s="116" t="s">
        <v>5447</v>
      </c>
      <c r="BJ182" s="116" t="s">
        <v>5447</v>
      </c>
      <c r="BK182" s="116">
        <v>0</v>
      </c>
      <c r="BL182" s="120">
        <v>0</v>
      </c>
      <c r="BM182" s="116">
        <v>0</v>
      </c>
      <c r="BN182" s="120">
        <v>0</v>
      </c>
      <c r="BO182" s="116">
        <v>0</v>
      </c>
      <c r="BP182" s="120">
        <v>0</v>
      </c>
      <c r="BQ182" s="116">
        <v>24</v>
      </c>
      <c r="BR182" s="120">
        <v>100</v>
      </c>
      <c r="BS182" s="116">
        <v>24</v>
      </c>
      <c r="BT182" s="2"/>
      <c r="BU182" s="3"/>
      <c r="BV182" s="3"/>
      <c r="BW182" s="3"/>
      <c r="BX182" s="3"/>
    </row>
    <row r="183" spans="1:76" ht="15">
      <c r="A183" s="64" t="s">
        <v>507</v>
      </c>
      <c r="B183" s="65"/>
      <c r="C183" s="65" t="s">
        <v>64</v>
      </c>
      <c r="D183" s="66">
        <v>162.272825665617</v>
      </c>
      <c r="E183" s="68"/>
      <c r="F183" s="100" t="s">
        <v>3660</v>
      </c>
      <c r="G183" s="65"/>
      <c r="H183" s="69" t="s">
        <v>507</v>
      </c>
      <c r="I183" s="70"/>
      <c r="J183" s="70"/>
      <c r="K183" s="69" t="s">
        <v>4315</v>
      </c>
      <c r="L183" s="73">
        <v>1</v>
      </c>
      <c r="M183" s="74">
        <v>7452.14599609375</v>
      </c>
      <c r="N183" s="74">
        <v>5964.109375</v>
      </c>
      <c r="O183" s="75"/>
      <c r="P183" s="76"/>
      <c r="Q183" s="76"/>
      <c r="R183" s="86"/>
      <c r="S183" s="48">
        <v>1</v>
      </c>
      <c r="T183" s="48">
        <v>0</v>
      </c>
      <c r="U183" s="49">
        <v>0</v>
      </c>
      <c r="V183" s="49">
        <v>1</v>
      </c>
      <c r="W183" s="49">
        <v>0</v>
      </c>
      <c r="X183" s="49">
        <v>0.999999</v>
      </c>
      <c r="Y183" s="49">
        <v>0</v>
      </c>
      <c r="Z183" s="49">
        <v>0</v>
      </c>
      <c r="AA183" s="71">
        <v>183</v>
      </c>
      <c r="AB183" s="71"/>
      <c r="AC183" s="72"/>
      <c r="AD183" s="78" t="s">
        <v>2276</v>
      </c>
      <c r="AE183" s="78">
        <v>243</v>
      </c>
      <c r="AF183" s="78">
        <v>299</v>
      </c>
      <c r="AG183" s="78">
        <v>11392</v>
      </c>
      <c r="AH183" s="78">
        <v>196</v>
      </c>
      <c r="AI183" s="78">
        <v>-32400</v>
      </c>
      <c r="AJ183" s="78" t="s">
        <v>2639</v>
      </c>
      <c r="AK183" s="78" t="s">
        <v>2942</v>
      </c>
      <c r="AL183" s="78"/>
      <c r="AM183" s="78" t="s">
        <v>3244</v>
      </c>
      <c r="AN183" s="80">
        <v>40382.48909722222</v>
      </c>
      <c r="AO183" s="83" t="s">
        <v>3393</v>
      </c>
      <c r="AP183" s="78" t="b">
        <v>0</v>
      </c>
      <c r="AQ183" s="78" t="b">
        <v>0</v>
      </c>
      <c r="AR183" s="78" t="b">
        <v>1</v>
      </c>
      <c r="AS183" s="78" t="s">
        <v>2020</v>
      </c>
      <c r="AT183" s="78">
        <v>0</v>
      </c>
      <c r="AU183" s="83" t="s">
        <v>3563</v>
      </c>
      <c r="AV183" s="78" t="b">
        <v>0</v>
      </c>
      <c r="AW183" s="78" t="s">
        <v>3755</v>
      </c>
      <c r="AX183" s="83" t="s">
        <v>3936</v>
      </c>
      <c r="AY183" s="78" t="s">
        <v>65</v>
      </c>
      <c r="AZ183" s="78" t="str">
        <f>REPLACE(INDEX(GroupVertices[Group],MATCH(Vertices[[#This Row],[Vertex]],GroupVertices[Vertex],0)),1,1,"")</f>
        <v>65</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317</v>
      </c>
      <c r="B184" s="65"/>
      <c r="C184" s="65" t="s">
        <v>64</v>
      </c>
      <c r="D184" s="66">
        <v>162.17336747982353</v>
      </c>
      <c r="E184" s="68"/>
      <c r="F184" s="100" t="s">
        <v>1127</v>
      </c>
      <c r="G184" s="65"/>
      <c r="H184" s="69" t="s">
        <v>317</v>
      </c>
      <c r="I184" s="70"/>
      <c r="J184" s="70"/>
      <c r="K184" s="69" t="s">
        <v>4316</v>
      </c>
      <c r="L184" s="73">
        <v>1</v>
      </c>
      <c r="M184" s="74">
        <v>8585.8857421875</v>
      </c>
      <c r="N184" s="74">
        <v>2117.435302734375</v>
      </c>
      <c r="O184" s="75"/>
      <c r="P184" s="76"/>
      <c r="Q184" s="76"/>
      <c r="R184" s="86"/>
      <c r="S184" s="48">
        <v>0</v>
      </c>
      <c r="T184" s="48">
        <v>1</v>
      </c>
      <c r="U184" s="49">
        <v>0</v>
      </c>
      <c r="V184" s="49">
        <v>1</v>
      </c>
      <c r="W184" s="49">
        <v>0</v>
      </c>
      <c r="X184" s="49">
        <v>0.999999</v>
      </c>
      <c r="Y184" s="49">
        <v>0</v>
      </c>
      <c r="Z184" s="49">
        <v>0</v>
      </c>
      <c r="AA184" s="71">
        <v>184</v>
      </c>
      <c r="AB184" s="71"/>
      <c r="AC184" s="72"/>
      <c r="AD184" s="78" t="s">
        <v>2277</v>
      </c>
      <c r="AE184" s="78">
        <v>203</v>
      </c>
      <c r="AF184" s="78">
        <v>190</v>
      </c>
      <c r="AG184" s="78">
        <v>1589</v>
      </c>
      <c r="AH184" s="78">
        <v>4217</v>
      </c>
      <c r="AI184" s="78"/>
      <c r="AJ184" s="78" t="s">
        <v>2640</v>
      </c>
      <c r="AK184" s="78" t="s">
        <v>2943</v>
      </c>
      <c r="AL184" s="78"/>
      <c r="AM184" s="78"/>
      <c r="AN184" s="80">
        <v>42891.95570601852</v>
      </c>
      <c r="AO184" s="78"/>
      <c r="AP184" s="78" t="b">
        <v>1</v>
      </c>
      <c r="AQ184" s="78" t="b">
        <v>0</v>
      </c>
      <c r="AR184" s="78" t="b">
        <v>0</v>
      </c>
      <c r="AS184" s="78"/>
      <c r="AT184" s="78">
        <v>0</v>
      </c>
      <c r="AU184" s="78"/>
      <c r="AV184" s="78" t="b">
        <v>0</v>
      </c>
      <c r="AW184" s="78" t="s">
        <v>3755</v>
      </c>
      <c r="AX184" s="83" t="s">
        <v>3937</v>
      </c>
      <c r="AY184" s="78" t="s">
        <v>66</v>
      </c>
      <c r="AZ184" s="78" t="str">
        <f>REPLACE(INDEX(GroupVertices[Group],MATCH(Vertices[[#This Row],[Vertex]],GroupVertices[Vertex],0)),1,1,"")</f>
        <v>64</v>
      </c>
      <c r="BA184" s="48"/>
      <c r="BB184" s="48"/>
      <c r="BC184" s="48"/>
      <c r="BD184" s="48"/>
      <c r="BE184" s="48"/>
      <c r="BF184" s="48"/>
      <c r="BG184" s="116" t="s">
        <v>5240</v>
      </c>
      <c r="BH184" s="116" t="s">
        <v>5240</v>
      </c>
      <c r="BI184" s="116" t="s">
        <v>5448</v>
      </c>
      <c r="BJ184" s="116" t="s">
        <v>5448</v>
      </c>
      <c r="BK184" s="116">
        <v>3</v>
      </c>
      <c r="BL184" s="120">
        <v>11.538461538461538</v>
      </c>
      <c r="BM184" s="116">
        <v>1</v>
      </c>
      <c r="BN184" s="120">
        <v>3.8461538461538463</v>
      </c>
      <c r="BO184" s="116">
        <v>0</v>
      </c>
      <c r="BP184" s="120">
        <v>0</v>
      </c>
      <c r="BQ184" s="116">
        <v>22</v>
      </c>
      <c r="BR184" s="120">
        <v>84.61538461538461</v>
      </c>
      <c r="BS184" s="116">
        <v>26</v>
      </c>
      <c r="BT184" s="2"/>
      <c r="BU184" s="3"/>
      <c r="BV184" s="3"/>
      <c r="BW184" s="3"/>
      <c r="BX184" s="3"/>
    </row>
    <row r="185" spans="1:76" ht="15">
      <c r="A185" s="64" t="s">
        <v>508</v>
      </c>
      <c r="B185" s="65"/>
      <c r="C185" s="65" t="s">
        <v>64</v>
      </c>
      <c r="D185" s="66">
        <v>162.35494710342815</v>
      </c>
      <c r="E185" s="68"/>
      <c r="F185" s="100" t="s">
        <v>3661</v>
      </c>
      <c r="G185" s="65"/>
      <c r="H185" s="69" t="s">
        <v>508</v>
      </c>
      <c r="I185" s="70"/>
      <c r="J185" s="70"/>
      <c r="K185" s="69" t="s">
        <v>4317</v>
      </c>
      <c r="L185" s="73">
        <v>1</v>
      </c>
      <c r="M185" s="74">
        <v>8585.8857421875</v>
      </c>
      <c r="N185" s="74">
        <v>2352.705810546875</v>
      </c>
      <c r="O185" s="75"/>
      <c r="P185" s="76"/>
      <c r="Q185" s="76"/>
      <c r="R185" s="86"/>
      <c r="S185" s="48">
        <v>1</v>
      </c>
      <c r="T185" s="48">
        <v>0</v>
      </c>
      <c r="U185" s="49">
        <v>0</v>
      </c>
      <c r="V185" s="49">
        <v>1</v>
      </c>
      <c r="W185" s="49">
        <v>0</v>
      </c>
      <c r="X185" s="49">
        <v>0.999999</v>
      </c>
      <c r="Y185" s="49">
        <v>0</v>
      </c>
      <c r="Z185" s="49">
        <v>0</v>
      </c>
      <c r="AA185" s="71">
        <v>185</v>
      </c>
      <c r="AB185" s="71"/>
      <c r="AC185" s="72"/>
      <c r="AD185" s="78" t="s">
        <v>2278</v>
      </c>
      <c r="AE185" s="78">
        <v>437</v>
      </c>
      <c r="AF185" s="78">
        <v>389</v>
      </c>
      <c r="AG185" s="78">
        <v>6143</v>
      </c>
      <c r="AH185" s="78">
        <v>14570</v>
      </c>
      <c r="AI185" s="78"/>
      <c r="AJ185" s="78" t="s">
        <v>2641</v>
      </c>
      <c r="AK185" s="78"/>
      <c r="AL185" s="83" t="s">
        <v>3137</v>
      </c>
      <c r="AM185" s="78"/>
      <c r="AN185" s="80">
        <v>41586.872037037036</v>
      </c>
      <c r="AO185" s="83" t="s">
        <v>3394</v>
      </c>
      <c r="AP185" s="78" t="b">
        <v>0</v>
      </c>
      <c r="AQ185" s="78" t="b">
        <v>0</v>
      </c>
      <c r="AR185" s="78" t="b">
        <v>0</v>
      </c>
      <c r="AS185" s="78"/>
      <c r="AT185" s="78">
        <v>1</v>
      </c>
      <c r="AU185" s="83" t="s">
        <v>3564</v>
      </c>
      <c r="AV185" s="78" t="b">
        <v>0</v>
      </c>
      <c r="AW185" s="78" t="s">
        <v>3755</v>
      </c>
      <c r="AX185" s="83" t="s">
        <v>3938</v>
      </c>
      <c r="AY185" s="78" t="s">
        <v>65</v>
      </c>
      <c r="AZ185" s="78" t="str">
        <f>REPLACE(INDEX(GroupVertices[Group],MATCH(Vertices[[#This Row],[Vertex]],GroupVertices[Vertex],0)),1,1,"")</f>
        <v>64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318</v>
      </c>
      <c r="B186" s="65"/>
      <c r="C186" s="65" t="s">
        <v>64</v>
      </c>
      <c r="D186" s="66">
        <v>162.09307096285264</v>
      </c>
      <c r="E186" s="68"/>
      <c r="F186" s="100" t="s">
        <v>1128</v>
      </c>
      <c r="G186" s="65"/>
      <c r="H186" s="69" t="s">
        <v>318</v>
      </c>
      <c r="I186" s="70"/>
      <c r="J186" s="70"/>
      <c r="K186" s="69" t="s">
        <v>4318</v>
      </c>
      <c r="L186" s="73">
        <v>1</v>
      </c>
      <c r="M186" s="74">
        <v>1362.22021484375</v>
      </c>
      <c r="N186" s="74">
        <v>4156.64306640625</v>
      </c>
      <c r="O186" s="75"/>
      <c r="P186" s="76"/>
      <c r="Q186" s="76"/>
      <c r="R186" s="86"/>
      <c r="S186" s="48">
        <v>1</v>
      </c>
      <c r="T186" s="48">
        <v>1</v>
      </c>
      <c r="U186" s="49">
        <v>0</v>
      </c>
      <c r="V186" s="49">
        <v>0</v>
      </c>
      <c r="W186" s="49">
        <v>0</v>
      </c>
      <c r="X186" s="49">
        <v>0.999999</v>
      </c>
      <c r="Y186" s="49">
        <v>0</v>
      </c>
      <c r="Z186" s="49" t="s">
        <v>4655</v>
      </c>
      <c r="AA186" s="71">
        <v>186</v>
      </c>
      <c r="AB186" s="71"/>
      <c r="AC186" s="72"/>
      <c r="AD186" s="78" t="s">
        <v>2279</v>
      </c>
      <c r="AE186" s="78">
        <v>248</v>
      </c>
      <c r="AF186" s="78">
        <v>102</v>
      </c>
      <c r="AG186" s="78">
        <v>42</v>
      </c>
      <c r="AH186" s="78">
        <v>60</v>
      </c>
      <c r="AI186" s="78"/>
      <c r="AJ186" s="78" t="s">
        <v>2642</v>
      </c>
      <c r="AK186" s="78" t="s">
        <v>2063</v>
      </c>
      <c r="AL186" s="83" t="s">
        <v>3138</v>
      </c>
      <c r="AM186" s="78"/>
      <c r="AN186" s="80">
        <v>41641.63658564815</v>
      </c>
      <c r="AO186" s="83" t="s">
        <v>3395</v>
      </c>
      <c r="AP186" s="78" t="b">
        <v>1</v>
      </c>
      <c r="AQ186" s="78" t="b">
        <v>0</v>
      </c>
      <c r="AR186" s="78" t="b">
        <v>1</v>
      </c>
      <c r="AS186" s="78"/>
      <c r="AT186" s="78">
        <v>1</v>
      </c>
      <c r="AU186" s="83" t="s">
        <v>3561</v>
      </c>
      <c r="AV186" s="78" t="b">
        <v>0</v>
      </c>
      <c r="AW186" s="78" t="s">
        <v>3755</v>
      </c>
      <c r="AX186" s="83" t="s">
        <v>3939</v>
      </c>
      <c r="AY186" s="78" t="s">
        <v>66</v>
      </c>
      <c r="AZ186" s="78" t="str">
        <f>REPLACE(INDEX(GroupVertices[Group],MATCH(Vertices[[#This Row],[Vertex]],GroupVertices[Vertex],0)),1,1,"")</f>
        <v>1</v>
      </c>
      <c r="BA186" s="48"/>
      <c r="BB186" s="48"/>
      <c r="BC186" s="48"/>
      <c r="BD186" s="48"/>
      <c r="BE186" s="48"/>
      <c r="BF186" s="48"/>
      <c r="BG186" s="116" t="s">
        <v>5241</v>
      </c>
      <c r="BH186" s="116" t="s">
        <v>5241</v>
      </c>
      <c r="BI186" s="116" t="s">
        <v>5449</v>
      </c>
      <c r="BJ186" s="116" t="s">
        <v>5449</v>
      </c>
      <c r="BK186" s="116">
        <v>1</v>
      </c>
      <c r="BL186" s="120">
        <v>11.11111111111111</v>
      </c>
      <c r="BM186" s="116">
        <v>0</v>
      </c>
      <c r="BN186" s="120">
        <v>0</v>
      </c>
      <c r="BO186" s="116">
        <v>0</v>
      </c>
      <c r="BP186" s="120">
        <v>0</v>
      </c>
      <c r="BQ186" s="116">
        <v>8</v>
      </c>
      <c r="BR186" s="120">
        <v>88.88888888888889</v>
      </c>
      <c r="BS186" s="116">
        <v>9</v>
      </c>
      <c r="BT186" s="2"/>
      <c r="BU186" s="3"/>
      <c r="BV186" s="3"/>
      <c r="BW186" s="3"/>
      <c r="BX186" s="3"/>
    </row>
    <row r="187" spans="1:76" ht="15">
      <c r="A187" s="64" t="s">
        <v>319</v>
      </c>
      <c r="B187" s="65"/>
      <c r="C187" s="65" t="s">
        <v>64</v>
      </c>
      <c r="D187" s="66">
        <v>163.19988545246278</v>
      </c>
      <c r="E187" s="68"/>
      <c r="F187" s="100" t="s">
        <v>3662</v>
      </c>
      <c r="G187" s="65"/>
      <c r="H187" s="69" t="s">
        <v>319</v>
      </c>
      <c r="I187" s="70"/>
      <c r="J187" s="70"/>
      <c r="K187" s="69" t="s">
        <v>4319</v>
      </c>
      <c r="L187" s="73">
        <v>1</v>
      </c>
      <c r="M187" s="74">
        <v>8585.8857421875</v>
      </c>
      <c r="N187" s="74">
        <v>1293.98828125</v>
      </c>
      <c r="O187" s="75"/>
      <c r="P187" s="76"/>
      <c r="Q187" s="76"/>
      <c r="R187" s="86"/>
      <c r="S187" s="48">
        <v>0</v>
      </c>
      <c r="T187" s="48">
        <v>1</v>
      </c>
      <c r="U187" s="49">
        <v>0</v>
      </c>
      <c r="V187" s="49">
        <v>1</v>
      </c>
      <c r="W187" s="49">
        <v>0</v>
      </c>
      <c r="X187" s="49">
        <v>0.999999</v>
      </c>
      <c r="Y187" s="49">
        <v>0</v>
      </c>
      <c r="Z187" s="49">
        <v>0</v>
      </c>
      <c r="AA187" s="71">
        <v>187</v>
      </c>
      <c r="AB187" s="71"/>
      <c r="AC187" s="72"/>
      <c r="AD187" s="78" t="s">
        <v>2280</v>
      </c>
      <c r="AE187" s="78">
        <v>645</v>
      </c>
      <c r="AF187" s="78">
        <v>1315</v>
      </c>
      <c r="AG187" s="78">
        <v>11438</v>
      </c>
      <c r="AH187" s="78">
        <v>17807</v>
      </c>
      <c r="AI187" s="78"/>
      <c r="AJ187" s="78" t="s">
        <v>2643</v>
      </c>
      <c r="AK187" s="78"/>
      <c r="AL187" s="78"/>
      <c r="AM187" s="78"/>
      <c r="AN187" s="80">
        <v>42576.742800925924</v>
      </c>
      <c r="AO187" s="78"/>
      <c r="AP187" s="78" t="b">
        <v>0</v>
      </c>
      <c r="AQ187" s="78" t="b">
        <v>0</v>
      </c>
      <c r="AR187" s="78" t="b">
        <v>0</v>
      </c>
      <c r="AS187" s="78"/>
      <c r="AT187" s="78">
        <v>28</v>
      </c>
      <c r="AU187" s="83" t="s">
        <v>3561</v>
      </c>
      <c r="AV187" s="78" t="b">
        <v>0</v>
      </c>
      <c r="AW187" s="78" t="s">
        <v>3755</v>
      </c>
      <c r="AX187" s="83" t="s">
        <v>3940</v>
      </c>
      <c r="AY187" s="78" t="s">
        <v>66</v>
      </c>
      <c r="AZ187" s="78" t="str">
        <f>REPLACE(INDEX(GroupVertices[Group],MATCH(Vertices[[#This Row],[Vertex]],GroupVertices[Vertex],0)),1,1,"")</f>
        <v>63</v>
      </c>
      <c r="BA187" s="48"/>
      <c r="BB187" s="48"/>
      <c r="BC187" s="48"/>
      <c r="BD187" s="48"/>
      <c r="BE187" s="48"/>
      <c r="BF187" s="48"/>
      <c r="BG187" s="116" t="s">
        <v>5242</v>
      </c>
      <c r="BH187" s="116" t="s">
        <v>5242</v>
      </c>
      <c r="BI187" s="116" t="s">
        <v>5450</v>
      </c>
      <c r="BJ187" s="116" t="s">
        <v>5450</v>
      </c>
      <c r="BK187" s="116">
        <v>5</v>
      </c>
      <c r="BL187" s="120">
        <v>8.928571428571429</v>
      </c>
      <c r="BM187" s="116">
        <v>6</v>
      </c>
      <c r="BN187" s="120">
        <v>10.714285714285714</v>
      </c>
      <c r="BO187" s="116">
        <v>0</v>
      </c>
      <c r="BP187" s="120">
        <v>0</v>
      </c>
      <c r="BQ187" s="116">
        <v>45</v>
      </c>
      <c r="BR187" s="120">
        <v>80.35714285714286</v>
      </c>
      <c r="BS187" s="116">
        <v>56</v>
      </c>
      <c r="BT187" s="2"/>
      <c r="BU187" s="3"/>
      <c r="BV187" s="3"/>
      <c r="BW187" s="3"/>
      <c r="BX187" s="3"/>
    </row>
    <row r="188" spans="1:76" ht="15">
      <c r="A188" s="64" t="s">
        <v>509</v>
      </c>
      <c r="B188" s="65"/>
      <c r="C188" s="65" t="s">
        <v>64</v>
      </c>
      <c r="D188" s="66">
        <v>164.79121642515864</v>
      </c>
      <c r="E188" s="68"/>
      <c r="F188" s="100" t="s">
        <v>3663</v>
      </c>
      <c r="G188" s="65"/>
      <c r="H188" s="69" t="s">
        <v>509</v>
      </c>
      <c r="I188" s="70"/>
      <c r="J188" s="70"/>
      <c r="K188" s="69" t="s">
        <v>4320</v>
      </c>
      <c r="L188" s="73">
        <v>1</v>
      </c>
      <c r="M188" s="74">
        <v>8585.8857421875</v>
      </c>
      <c r="N188" s="74">
        <v>1529.2587890625</v>
      </c>
      <c r="O188" s="75"/>
      <c r="P188" s="76"/>
      <c r="Q188" s="76"/>
      <c r="R188" s="86"/>
      <c r="S188" s="48">
        <v>1</v>
      </c>
      <c r="T188" s="48">
        <v>0</v>
      </c>
      <c r="U188" s="49">
        <v>0</v>
      </c>
      <c r="V188" s="49">
        <v>1</v>
      </c>
      <c r="W188" s="49">
        <v>0</v>
      </c>
      <c r="X188" s="49">
        <v>0.999999</v>
      </c>
      <c r="Y188" s="49">
        <v>0</v>
      </c>
      <c r="Z188" s="49">
        <v>0</v>
      </c>
      <c r="AA188" s="71">
        <v>188</v>
      </c>
      <c r="AB188" s="71"/>
      <c r="AC188" s="72"/>
      <c r="AD188" s="78" t="s">
        <v>2281</v>
      </c>
      <c r="AE188" s="78">
        <v>3317</v>
      </c>
      <c r="AF188" s="78">
        <v>3059</v>
      </c>
      <c r="AG188" s="78">
        <v>60005</v>
      </c>
      <c r="AH188" s="78">
        <v>47751</v>
      </c>
      <c r="AI188" s="78"/>
      <c r="AJ188" s="78" t="s">
        <v>2644</v>
      </c>
      <c r="AK188" s="78" t="s">
        <v>2944</v>
      </c>
      <c r="AL188" s="83" t="s">
        <v>3139</v>
      </c>
      <c r="AM188" s="78"/>
      <c r="AN188" s="80">
        <v>41602.908796296295</v>
      </c>
      <c r="AO188" s="83" t="s">
        <v>3396</v>
      </c>
      <c r="AP188" s="78" t="b">
        <v>1</v>
      </c>
      <c r="AQ188" s="78" t="b">
        <v>0</v>
      </c>
      <c r="AR188" s="78" t="b">
        <v>1</v>
      </c>
      <c r="AS188" s="78"/>
      <c r="AT188" s="78">
        <v>116</v>
      </c>
      <c r="AU188" s="83" t="s">
        <v>3561</v>
      </c>
      <c r="AV188" s="78" t="b">
        <v>0</v>
      </c>
      <c r="AW188" s="78" t="s">
        <v>3755</v>
      </c>
      <c r="AX188" s="83" t="s">
        <v>3941</v>
      </c>
      <c r="AY188" s="78" t="s">
        <v>65</v>
      </c>
      <c r="AZ188" s="78" t="str">
        <f>REPLACE(INDEX(GroupVertices[Group],MATCH(Vertices[[#This Row],[Vertex]],GroupVertices[Vertex],0)),1,1,"")</f>
        <v>63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320</v>
      </c>
      <c r="B189" s="65"/>
      <c r="C189" s="65" t="s">
        <v>64</v>
      </c>
      <c r="D189" s="66">
        <v>162.1076703295746</v>
      </c>
      <c r="E189" s="68"/>
      <c r="F189" s="100" t="s">
        <v>1129</v>
      </c>
      <c r="G189" s="65"/>
      <c r="H189" s="69" t="s">
        <v>320</v>
      </c>
      <c r="I189" s="70"/>
      <c r="J189" s="70"/>
      <c r="K189" s="69" t="s">
        <v>4321</v>
      </c>
      <c r="L189" s="73">
        <v>1</v>
      </c>
      <c r="M189" s="74">
        <v>9631.916015625</v>
      </c>
      <c r="N189" s="74">
        <v>2964.409423828125</v>
      </c>
      <c r="O189" s="75"/>
      <c r="P189" s="76"/>
      <c r="Q189" s="76"/>
      <c r="R189" s="86"/>
      <c r="S189" s="48">
        <v>0</v>
      </c>
      <c r="T189" s="48">
        <v>1</v>
      </c>
      <c r="U189" s="49">
        <v>0</v>
      </c>
      <c r="V189" s="49">
        <v>1</v>
      </c>
      <c r="W189" s="49">
        <v>0</v>
      </c>
      <c r="X189" s="49">
        <v>0.999999</v>
      </c>
      <c r="Y189" s="49">
        <v>0</v>
      </c>
      <c r="Z189" s="49">
        <v>0</v>
      </c>
      <c r="AA189" s="71">
        <v>189</v>
      </c>
      <c r="AB189" s="71"/>
      <c r="AC189" s="72"/>
      <c r="AD189" s="78" t="s">
        <v>2282</v>
      </c>
      <c r="AE189" s="78">
        <v>78</v>
      </c>
      <c r="AF189" s="78">
        <v>118</v>
      </c>
      <c r="AG189" s="78">
        <v>134</v>
      </c>
      <c r="AH189" s="78">
        <v>1333</v>
      </c>
      <c r="AI189" s="78"/>
      <c r="AJ189" s="78"/>
      <c r="AK189" s="78"/>
      <c r="AL189" s="83" t="s">
        <v>3140</v>
      </c>
      <c r="AM189" s="78"/>
      <c r="AN189" s="80">
        <v>43580.645520833335</v>
      </c>
      <c r="AO189" s="83" t="s">
        <v>3397</v>
      </c>
      <c r="AP189" s="78" t="b">
        <v>1</v>
      </c>
      <c r="AQ189" s="78" t="b">
        <v>0</v>
      </c>
      <c r="AR189" s="78" t="b">
        <v>0</v>
      </c>
      <c r="AS189" s="78"/>
      <c r="AT189" s="78">
        <v>0</v>
      </c>
      <c r="AU189" s="78"/>
      <c r="AV189" s="78" t="b">
        <v>0</v>
      </c>
      <c r="AW189" s="78" t="s">
        <v>3755</v>
      </c>
      <c r="AX189" s="83" t="s">
        <v>3942</v>
      </c>
      <c r="AY189" s="78" t="s">
        <v>66</v>
      </c>
      <c r="AZ189" s="78" t="str">
        <f>REPLACE(INDEX(GroupVertices[Group],MATCH(Vertices[[#This Row],[Vertex]],GroupVertices[Vertex],0)),1,1,"")</f>
        <v>62</v>
      </c>
      <c r="BA189" s="48"/>
      <c r="BB189" s="48"/>
      <c r="BC189" s="48"/>
      <c r="BD189" s="48"/>
      <c r="BE189" s="48"/>
      <c r="BF189" s="48"/>
      <c r="BG189" s="116" t="s">
        <v>5243</v>
      </c>
      <c r="BH189" s="116" t="s">
        <v>5243</v>
      </c>
      <c r="BI189" s="116" t="s">
        <v>5451</v>
      </c>
      <c r="BJ189" s="116" t="s">
        <v>5451</v>
      </c>
      <c r="BK189" s="116">
        <v>3</v>
      </c>
      <c r="BL189" s="120">
        <v>5.555555555555555</v>
      </c>
      <c r="BM189" s="116">
        <v>0</v>
      </c>
      <c r="BN189" s="120">
        <v>0</v>
      </c>
      <c r="BO189" s="116">
        <v>0</v>
      </c>
      <c r="BP189" s="120">
        <v>0</v>
      </c>
      <c r="BQ189" s="116">
        <v>51</v>
      </c>
      <c r="BR189" s="120">
        <v>94.44444444444444</v>
      </c>
      <c r="BS189" s="116">
        <v>54</v>
      </c>
      <c r="BT189" s="2"/>
      <c r="BU189" s="3"/>
      <c r="BV189" s="3"/>
      <c r="BW189" s="3"/>
      <c r="BX189" s="3"/>
    </row>
    <row r="190" spans="1:76" ht="15">
      <c r="A190" s="64" t="s">
        <v>510</v>
      </c>
      <c r="B190" s="65"/>
      <c r="C190" s="65" t="s">
        <v>64</v>
      </c>
      <c r="D190" s="66">
        <v>163.78294766092188</v>
      </c>
      <c r="E190" s="68"/>
      <c r="F190" s="100" t="s">
        <v>3664</v>
      </c>
      <c r="G190" s="65"/>
      <c r="H190" s="69" t="s">
        <v>510</v>
      </c>
      <c r="I190" s="70"/>
      <c r="J190" s="70"/>
      <c r="K190" s="69" t="s">
        <v>4322</v>
      </c>
      <c r="L190" s="73">
        <v>1</v>
      </c>
      <c r="M190" s="74">
        <v>9631.916015625</v>
      </c>
      <c r="N190" s="74">
        <v>3246.734130859375</v>
      </c>
      <c r="O190" s="75"/>
      <c r="P190" s="76"/>
      <c r="Q190" s="76"/>
      <c r="R190" s="86"/>
      <c r="S190" s="48">
        <v>1</v>
      </c>
      <c r="T190" s="48">
        <v>0</v>
      </c>
      <c r="U190" s="49">
        <v>0</v>
      </c>
      <c r="V190" s="49">
        <v>1</v>
      </c>
      <c r="W190" s="49">
        <v>0</v>
      </c>
      <c r="X190" s="49">
        <v>0.999999</v>
      </c>
      <c r="Y190" s="49">
        <v>0</v>
      </c>
      <c r="Z190" s="49">
        <v>0</v>
      </c>
      <c r="AA190" s="71">
        <v>190</v>
      </c>
      <c r="AB190" s="71"/>
      <c r="AC190" s="72"/>
      <c r="AD190" s="78" t="s">
        <v>2283</v>
      </c>
      <c r="AE190" s="78">
        <v>505</v>
      </c>
      <c r="AF190" s="78">
        <v>1954</v>
      </c>
      <c r="AG190" s="78">
        <v>12127</v>
      </c>
      <c r="AH190" s="78">
        <v>23039</v>
      </c>
      <c r="AI190" s="78"/>
      <c r="AJ190" s="78" t="s">
        <v>2645</v>
      </c>
      <c r="AK190" s="78"/>
      <c r="AL190" s="78"/>
      <c r="AM190" s="78"/>
      <c r="AN190" s="80">
        <v>40514.20539351852</v>
      </c>
      <c r="AO190" s="83" t="s">
        <v>3398</v>
      </c>
      <c r="AP190" s="78" t="b">
        <v>0</v>
      </c>
      <c r="AQ190" s="78" t="b">
        <v>0</v>
      </c>
      <c r="AR190" s="78" t="b">
        <v>0</v>
      </c>
      <c r="AS190" s="78"/>
      <c r="AT190" s="78">
        <v>21</v>
      </c>
      <c r="AU190" s="83" t="s">
        <v>3561</v>
      </c>
      <c r="AV190" s="78" t="b">
        <v>0</v>
      </c>
      <c r="AW190" s="78" t="s">
        <v>3755</v>
      </c>
      <c r="AX190" s="83" t="s">
        <v>3943</v>
      </c>
      <c r="AY190" s="78" t="s">
        <v>65</v>
      </c>
      <c r="AZ190" s="78" t="str">
        <f>REPLACE(INDEX(GroupVertices[Group],MATCH(Vertices[[#This Row],[Vertex]],GroupVertices[Vertex],0)),1,1,"")</f>
        <v>62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321</v>
      </c>
      <c r="B191" s="65"/>
      <c r="C191" s="65" t="s">
        <v>64</v>
      </c>
      <c r="D191" s="66">
        <v>162.7792411987857</v>
      </c>
      <c r="E191" s="68"/>
      <c r="F191" s="100" t="s">
        <v>1130</v>
      </c>
      <c r="G191" s="65"/>
      <c r="H191" s="69" t="s">
        <v>321</v>
      </c>
      <c r="I191" s="70"/>
      <c r="J191" s="70"/>
      <c r="K191" s="69" t="s">
        <v>4323</v>
      </c>
      <c r="L191" s="73">
        <v>1</v>
      </c>
      <c r="M191" s="74">
        <v>1028.7037353515625</v>
      </c>
      <c r="N191" s="74">
        <v>4156.64306640625</v>
      </c>
      <c r="O191" s="75"/>
      <c r="P191" s="76"/>
      <c r="Q191" s="76"/>
      <c r="R191" s="86"/>
      <c r="S191" s="48">
        <v>1</v>
      </c>
      <c r="T191" s="48">
        <v>1</v>
      </c>
      <c r="U191" s="49">
        <v>0</v>
      </c>
      <c r="V191" s="49">
        <v>0</v>
      </c>
      <c r="W191" s="49">
        <v>0</v>
      </c>
      <c r="X191" s="49">
        <v>0.999999</v>
      </c>
      <c r="Y191" s="49">
        <v>0</v>
      </c>
      <c r="Z191" s="49" t="s">
        <v>4655</v>
      </c>
      <c r="AA191" s="71">
        <v>191</v>
      </c>
      <c r="AB191" s="71"/>
      <c r="AC191" s="72"/>
      <c r="AD191" s="78" t="s">
        <v>2284</v>
      </c>
      <c r="AE191" s="78">
        <v>124</v>
      </c>
      <c r="AF191" s="78">
        <v>854</v>
      </c>
      <c r="AG191" s="78">
        <v>29132</v>
      </c>
      <c r="AH191" s="78">
        <v>42233</v>
      </c>
      <c r="AI191" s="78"/>
      <c r="AJ191" s="78" t="s">
        <v>2646</v>
      </c>
      <c r="AK191" s="78" t="s">
        <v>2945</v>
      </c>
      <c r="AL191" s="83" t="s">
        <v>3141</v>
      </c>
      <c r="AM191" s="78"/>
      <c r="AN191" s="80">
        <v>43355.89262731482</v>
      </c>
      <c r="AO191" s="83" t="s">
        <v>3399</v>
      </c>
      <c r="AP191" s="78" t="b">
        <v>0</v>
      </c>
      <c r="AQ191" s="78" t="b">
        <v>0</v>
      </c>
      <c r="AR191" s="78" t="b">
        <v>0</v>
      </c>
      <c r="AS191" s="78"/>
      <c r="AT191" s="78">
        <v>8</v>
      </c>
      <c r="AU191" s="83" t="s">
        <v>3561</v>
      </c>
      <c r="AV191" s="78" t="b">
        <v>0</v>
      </c>
      <c r="AW191" s="78" t="s">
        <v>3755</v>
      </c>
      <c r="AX191" s="83" t="s">
        <v>3944</v>
      </c>
      <c r="AY191" s="78" t="s">
        <v>66</v>
      </c>
      <c r="AZ191" s="78" t="str">
        <f>REPLACE(INDEX(GroupVertices[Group],MATCH(Vertices[[#This Row],[Vertex]],GroupVertices[Vertex],0)),1,1,"")</f>
        <v>1</v>
      </c>
      <c r="BA191" s="48"/>
      <c r="BB191" s="48"/>
      <c r="BC191" s="48"/>
      <c r="BD191" s="48"/>
      <c r="BE191" s="48"/>
      <c r="BF191" s="48"/>
      <c r="BG191" s="116" t="s">
        <v>5244</v>
      </c>
      <c r="BH191" s="116" t="s">
        <v>5244</v>
      </c>
      <c r="BI191" s="116" t="s">
        <v>5452</v>
      </c>
      <c r="BJ191" s="116" t="s">
        <v>5452</v>
      </c>
      <c r="BK191" s="116">
        <v>2</v>
      </c>
      <c r="BL191" s="120">
        <v>13.333333333333334</v>
      </c>
      <c r="BM191" s="116">
        <v>0</v>
      </c>
      <c r="BN191" s="120">
        <v>0</v>
      </c>
      <c r="BO191" s="116">
        <v>0</v>
      </c>
      <c r="BP191" s="120">
        <v>0</v>
      </c>
      <c r="BQ191" s="116">
        <v>13</v>
      </c>
      <c r="BR191" s="120">
        <v>86.66666666666667</v>
      </c>
      <c r="BS191" s="116">
        <v>15</v>
      </c>
      <c r="BT191" s="2"/>
      <c r="BU191" s="3"/>
      <c r="BV191" s="3"/>
      <c r="BW191" s="3"/>
      <c r="BX191" s="3"/>
    </row>
    <row r="192" spans="1:76" ht="15">
      <c r="A192" s="64" t="s">
        <v>322</v>
      </c>
      <c r="B192" s="65"/>
      <c r="C192" s="65" t="s">
        <v>64</v>
      </c>
      <c r="D192" s="66">
        <v>162.04379810016593</v>
      </c>
      <c r="E192" s="68"/>
      <c r="F192" s="100" t="s">
        <v>1131</v>
      </c>
      <c r="G192" s="65"/>
      <c r="H192" s="69" t="s">
        <v>322</v>
      </c>
      <c r="I192" s="70"/>
      <c r="J192" s="70"/>
      <c r="K192" s="69" t="s">
        <v>4324</v>
      </c>
      <c r="L192" s="73">
        <v>1</v>
      </c>
      <c r="M192" s="74">
        <v>6425.6083984375</v>
      </c>
      <c r="N192" s="74">
        <v>4478.9638671875</v>
      </c>
      <c r="O192" s="75"/>
      <c r="P192" s="76"/>
      <c r="Q192" s="76"/>
      <c r="R192" s="86"/>
      <c r="S192" s="48">
        <v>1</v>
      </c>
      <c r="T192" s="48">
        <v>1</v>
      </c>
      <c r="U192" s="49">
        <v>0</v>
      </c>
      <c r="V192" s="49">
        <v>0.5</v>
      </c>
      <c r="W192" s="49">
        <v>0</v>
      </c>
      <c r="X192" s="49">
        <v>0.999999</v>
      </c>
      <c r="Y192" s="49">
        <v>0.5</v>
      </c>
      <c r="Z192" s="49">
        <v>0</v>
      </c>
      <c r="AA192" s="71">
        <v>192</v>
      </c>
      <c r="AB192" s="71"/>
      <c r="AC192" s="72"/>
      <c r="AD192" s="78" t="s">
        <v>2285</v>
      </c>
      <c r="AE192" s="78">
        <v>296</v>
      </c>
      <c r="AF192" s="78">
        <v>48</v>
      </c>
      <c r="AG192" s="78">
        <v>318</v>
      </c>
      <c r="AH192" s="78">
        <v>1124</v>
      </c>
      <c r="AI192" s="78"/>
      <c r="AJ192" s="78" t="s">
        <v>2647</v>
      </c>
      <c r="AK192" s="78"/>
      <c r="AL192" s="83" t="s">
        <v>3142</v>
      </c>
      <c r="AM192" s="78"/>
      <c r="AN192" s="80">
        <v>42622.38104166667</v>
      </c>
      <c r="AO192" s="78"/>
      <c r="AP192" s="78" t="b">
        <v>1</v>
      </c>
      <c r="AQ192" s="78" t="b">
        <v>0</v>
      </c>
      <c r="AR192" s="78" t="b">
        <v>0</v>
      </c>
      <c r="AS192" s="78"/>
      <c r="AT192" s="78">
        <v>0</v>
      </c>
      <c r="AU192" s="78"/>
      <c r="AV192" s="78" t="b">
        <v>0</v>
      </c>
      <c r="AW192" s="78" t="s">
        <v>3755</v>
      </c>
      <c r="AX192" s="83" t="s">
        <v>3945</v>
      </c>
      <c r="AY192" s="78" t="s">
        <v>66</v>
      </c>
      <c r="AZ192" s="78" t="str">
        <f>REPLACE(INDEX(GroupVertices[Group],MATCH(Vertices[[#This Row],[Vertex]],GroupVertices[Vertex],0)),1,1,"")</f>
        <v>32</v>
      </c>
      <c r="BA192" s="48"/>
      <c r="BB192" s="48"/>
      <c r="BC192" s="48"/>
      <c r="BD192" s="48"/>
      <c r="BE192" s="48"/>
      <c r="BF192" s="48"/>
      <c r="BG192" s="116" t="s">
        <v>5245</v>
      </c>
      <c r="BH192" s="116" t="s">
        <v>5245</v>
      </c>
      <c r="BI192" s="116" t="s">
        <v>5453</v>
      </c>
      <c r="BJ192" s="116" t="s">
        <v>5453</v>
      </c>
      <c r="BK192" s="116">
        <v>0</v>
      </c>
      <c r="BL192" s="120">
        <v>0</v>
      </c>
      <c r="BM192" s="116">
        <v>0</v>
      </c>
      <c r="BN192" s="120">
        <v>0</v>
      </c>
      <c r="BO192" s="116">
        <v>0</v>
      </c>
      <c r="BP192" s="120">
        <v>0</v>
      </c>
      <c r="BQ192" s="116">
        <v>28</v>
      </c>
      <c r="BR192" s="120">
        <v>100</v>
      </c>
      <c r="BS192" s="116">
        <v>28</v>
      </c>
      <c r="BT192" s="2"/>
      <c r="BU192" s="3"/>
      <c r="BV192" s="3"/>
      <c r="BW192" s="3"/>
      <c r="BX192" s="3"/>
    </row>
    <row r="193" spans="1:76" ht="15">
      <c r="A193" s="64" t="s">
        <v>511</v>
      </c>
      <c r="B193" s="65"/>
      <c r="C193" s="65" t="s">
        <v>64</v>
      </c>
      <c r="D193" s="66">
        <v>177.29557402253494</v>
      </c>
      <c r="E193" s="68"/>
      <c r="F193" s="100" t="s">
        <v>3665</v>
      </c>
      <c r="G193" s="65"/>
      <c r="H193" s="69" t="s">
        <v>511</v>
      </c>
      <c r="I193" s="70"/>
      <c r="J193" s="70"/>
      <c r="K193" s="69" t="s">
        <v>4325</v>
      </c>
      <c r="L193" s="73">
        <v>1</v>
      </c>
      <c r="M193" s="74">
        <v>6204.70751953125</v>
      </c>
      <c r="N193" s="74">
        <v>4478.9638671875</v>
      </c>
      <c r="O193" s="75"/>
      <c r="P193" s="76"/>
      <c r="Q193" s="76"/>
      <c r="R193" s="86"/>
      <c r="S193" s="48">
        <v>2</v>
      </c>
      <c r="T193" s="48">
        <v>0</v>
      </c>
      <c r="U193" s="49">
        <v>0</v>
      </c>
      <c r="V193" s="49">
        <v>0.5</v>
      </c>
      <c r="W193" s="49">
        <v>0</v>
      </c>
      <c r="X193" s="49">
        <v>0.999999</v>
      </c>
      <c r="Y193" s="49">
        <v>0.5</v>
      </c>
      <c r="Z193" s="49">
        <v>0</v>
      </c>
      <c r="AA193" s="71">
        <v>193</v>
      </c>
      <c r="AB193" s="71"/>
      <c r="AC193" s="72"/>
      <c r="AD193" s="78" t="s">
        <v>2286</v>
      </c>
      <c r="AE193" s="78">
        <v>207</v>
      </c>
      <c r="AF193" s="78">
        <v>16763</v>
      </c>
      <c r="AG193" s="78">
        <v>447</v>
      </c>
      <c r="AH193" s="78">
        <v>461</v>
      </c>
      <c r="AI193" s="78"/>
      <c r="AJ193" s="78" t="s">
        <v>2648</v>
      </c>
      <c r="AK193" s="78"/>
      <c r="AL193" s="78"/>
      <c r="AM193" s="78"/>
      <c r="AN193" s="80">
        <v>43419.335231481484</v>
      </c>
      <c r="AO193" s="83" t="s">
        <v>3400</v>
      </c>
      <c r="AP193" s="78" t="b">
        <v>0</v>
      </c>
      <c r="AQ193" s="78" t="b">
        <v>0</v>
      </c>
      <c r="AR193" s="78" t="b">
        <v>0</v>
      </c>
      <c r="AS193" s="78"/>
      <c r="AT193" s="78">
        <v>12</v>
      </c>
      <c r="AU193" s="83" t="s">
        <v>3561</v>
      </c>
      <c r="AV193" s="78" t="b">
        <v>0</v>
      </c>
      <c r="AW193" s="78" t="s">
        <v>3755</v>
      </c>
      <c r="AX193" s="83" t="s">
        <v>3946</v>
      </c>
      <c r="AY193" s="78" t="s">
        <v>65</v>
      </c>
      <c r="AZ193" s="78" t="str">
        <f>REPLACE(INDEX(GroupVertices[Group],MATCH(Vertices[[#This Row],[Vertex]],GroupVertices[Vertex],0)),1,1,"")</f>
        <v>32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323</v>
      </c>
      <c r="B194" s="65"/>
      <c r="C194" s="65" t="s">
        <v>64</v>
      </c>
      <c r="D194" s="66">
        <v>162.0273738126037</v>
      </c>
      <c r="E194" s="68"/>
      <c r="F194" s="100" t="s">
        <v>1132</v>
      </c>
      <c r="G194" s="65"/>
      <c r="H194" s="69" t="s">
        <v>323</v>
      </c>
      <c r="I194" s="70"/>
      <c r="J194" s="70"/>
      <c r="K194" s="69" t="s">
        <v>4326</v>
      </c>
      <c r="L194" s="73">
        <v>1</v>
      </c>
      <c r="M194" s="74">
        <v>6204.70751953125</v>
      </c>
      <c r="N194" s="74">
        <v>4073.1220703125</v>
      </c>
      <c r="O194" s="75"/>
      <c r="P194" s="76"/>
      <c r="Q194" s="76"/>
      <c r="R194" s="86"/>
      <c r="S194" s="48">
        <v>0</v>
      </c>
      <c r="T194" s="48">
        <v>2</v>
      </c>
      <c r="U194" s="49">
        <v>0</v>
      </c>
      <c r="V194" s="49">
        <v>0.5</v>
      </c>
      <c r="W194" s="49">
        <v>0</v>
      </c>
      <c r="X194" s="49">
        <v>0.999999</v>
      </c>
      <c r="Y194" s="49">
        <v>0.5</v>
      </c>
      <c r="Z194" s="49">
        <v>0</v>
      </c>
      <c r="AA194" s="71">
        <v>194</v>
      </c>
      <c r="AB194" s="71"/>
      <c r="AC194" s="72"/>
      <c r="AD194" s="78" t="s">
        <v>2287</v>
      </c>
      <c r="AE194" s="78">
        <v>68</v>
      </c>
      <c r="AF194" s="78">
        <v>30</v>
      </c>
      <c r="AG194" s="78">
        <v>4349</v>
      </c>
      <c r="AH194" s="78">
        <v>734</v>
      </c>
      <c r="AI194" s="78"/>
      <c r="AJ194" s="78" t="s">
        <v>2649</v>
      </c>
      <c r="AK194" s="78" t="s">
        <v>2946</v>
      </c>
      <c r="AL194" s="78"/>
      <c r="AM194" s="78"/>
      <c r="AN194" s="80">
        <v>42364.704097222224</v>
      </c>
      <c r="AO194" s="83" t="s">
        <v>3401</v>
      </c>
      <c r="AP194" s="78" t="b">
        <v>0</v>
      </c>
      <c r="AQ194" s="78" t="b">
        <v>0</v>
      </c>
      <c r="AR194" s="78" t="b">
        <v>0</v>
      </c>
      <c r="AS194" s="78"/>
      <c r="AT194" s="78">
        <v>0</v>
      </c>
      <c r="AU194" s="83" t="s">
        <v>3561</v>
      </c>
      <c r="AV194" s="78" t="b">
        <v>0</v>
      </c>
      <c r="AW194" s="78" t="s">
        <v>3755</v>
      </c>
      <c r="AX194" s="83" t="s">
        <v>3947</v>
      </c>
      <c r="AY194" s="78" t="s">
        <v>66</v>
      </c>
      <c r="AZ194" s="78" t="str">
        <f>REPLACE(INDEX(GroupVertices[Group],MATCH(Vertices[[#This Row],[Vertex]],GroupVertices[Vertex],0)),1,1,"")</f>
        <v>32</v>
      </c>
      <c r="BA194" s="48"/>
      <c r="BB194" s="48"/>
      <c r="BC194" s="48"/>
      <c r="BD194" s="48"/>
      <c r="BE194" s="48"/>
      <c r="BF194" s="48"/>
      <c r="BG194" s="116" t="s">
        <v>5246</v>
      </c>
      <c r="BH194" s="116" t="s">
        <v>5246</v>
      </c>
      <c r="BI194" s="116" t="s">
        <v>5454</v>
      </c>
      <c r="BJ194" s="116" t="s">
        <v>5454</v>
      </c>
      <c r="BK194" s="116">
        <v>0</v>
      </c>
      <c r="BL194" s="120">
        <v>0</v>
      </c>
      <c r="BM194" s="116">
        <v>0</v>
      </c>
      <c r="BN194" s="120">
        <v>0</v>
      </c>
      <c r="BO194" s="116">
        <v>0</v>
      </c>
      <c r="BP194" s="120">
        <v>0</v>
      </c>
      <c r="BQ194" s="116">
        <v>20</v>
      </c>
      <c r="BR194" s="120">
        <v>100</v>
      </c>
      <c r="BS194" s="116">
        <v>20</v>
      </c>
      <c r="BT194" s="2"/>
      <c r="BU194" s="3"/>
      <c r="BV194" s="3"/>
      <c r="BW194" s="3"/>
      <c r="BX194" s="3"/>
    </row>
    <row r="195" spans="1:76" ht="15">
      <c r="A195" s="64" t="s">
        <v>324</v>
      </c>
      <c r="B195" s="65"/>
      <c r="C195" s="65" t="s">
        <v>64</v>
      </c>
      <c r="D195" s="66">
        <v>162.13504414217832</v>
      </c>
      <c r="E195" s="68"/>
      <c r="F195" s="100" t="s">
        <v>1133</v>
      </c>
      <c r="G195" s="65"/>
      <c r="H195" s="69" t="s">
        <v>324</v>
      </c>
      <c r="I195" s="70"/>
      <c r="J195" s="70"/>
      <c r="K195" s="69" t="s">
        <v>4327</v>
      </c>
      <c r="L195" s="73">
        <v>1</v>
      </c>
      <c r="M195" s="74">
        <v>695.1871337890625</v>
      </c>
      <c r="N195" s="74">
        <v>4156.64306640625</v>
      </c>
      <c r="O195" s="75"/>
      <c r="P195" s="76"/>
      <c r="Q195" s="76"/>
      <c r="R195" s="86"/>
      <c r="S195" s="48">
        <v>1</v>
      </c>
      <c r="T195" s="48">
        <v>1</v>
      </c>
      <c r="U195" s="49">
        <v>0</v>
      </c>
      <c r="V195" s="49">
        <v>0</v>
      </c>
      <c r="W195" s="49">
        <v>0</v>
      </c>
      <c r="X195" s="49">
        <v>0.999999</v>
      </c>
      <c r="Y195" s="49">
        <v>0</v>
      </c>
      <c r="Z195" s="49" t="s">
        <v>4655</v>
      </c>
      <c r="AA195" s="71">
        <v>195</v>
      </c>
      <c r="AB195" s="71"/>
      <c r="AC195" s="72"/>
      <c r="AD195" s="78" t="s">
        <v>324</v>
      </c>
      <c r="AE195" s="78">
        <v>402</v>
      </c>
      <c r="AF195" s="78">
        <v>148</v>
      </c>
      <c r="AG195" s="78">
        <v>8821</v>
      </c>
      <c r="AH195" s="78">
        <v>5481</v>
      </c>
      <c r="AI195" s="78"/>
      <c r="AJ195" s="78" t="s">
        <v>2650</v>
      </c>
      <c r="AK195" s="78" t="s">
        <v>2829</v>
      </c>
      <c r="AL195" s="78"/>
      <c r="AM195" s="78"/>
      <c r="AN195" s="80">
        <v>39901.84798611111</v>
      </c>
      <c r="AO195" s="83" t="s">
        <v>3402</v>
      </c>
      <c r="AP195" s="78" t="b">
        <v>1</v>
      </c>
      <c r="AQ195" s="78" t="b">
        <v>0</v>
      </c>
      <c r="AR195" s="78" t="b">
        <v>1</v>
      </c>
      <c r="AS195" s="78"/>
      <c r="AT195" s="78">
        <v>6</v>
      </c>
      <c r="AU195" s="83" t="s">
        <v>3561</v>
      </c>
      <c r="AV195" s="78" t="b">
        <v>0</v>
      </c>
      <c r="AW195" s="78" t="s">
        <v>3755</v>
      </c>
      <c r="AX195" s="83" t="s">
        <v>3948</v>
      </c>
      <c r="AY195" s="78" t="s">
        <v>66</v>
      </c>
      <c r="AZ195" s="78" t="str">
        <f>REPLACE(INDEX(GroupVertices[Group],MATCH(Vertices[[#This Row],[Vertex]],GroupVertices[Vertex],0)),1,1,"")</f>
        <v>1</v>
      </c>
      <c r="BA195" s="48"/>
      <c r="BB195" s="48"/>
      <c r="BC195" s="48"/>
      <c r="BD195" s="48"/>
      <c r="BE195" s="48"/>
      <c r="BF195" s="48"/>
      <c r="BG195" s="116" t="s">
        <v>5247</v>
      </c>
      <c r="BH195" s="116" t="s">
        <v>5247</v>
      </c>
      <c r="BI195" s="116" t="s">
        <v>5455</v>
      </c>
      <c r="BJ195" s="116" t="s">
        <v>5455</v>
      </c>
      <c r="BK195" s="116">
        <v>1</v>
      </c>
      <c r="BL195" s="120">
        <v>5.555555555555555</v>
      </c>
      <c r="BM195" s="116">
        <v>0</v>
      </c>
      <c r="BN195" s="120">
        <v>0</v>
      </c>
      <c r="BO195" s="116">
        <v>0</v>
      </c>
      <c r="BP195" s="120">
        <v>0</v>
      </c>
      <c r="BQ195" s="116">
        <v>17</v>
      </c>
      <c r="BR195" s="120">
        <v>94.44444444444444</v>
      </c>
      <c r="BS195" s="116">
        <v>18</v>
      </c>
      <c r="BT195" s="2"/>
      <c r="BU195" s="3"/>
      <c r="BV195" s="3"/>
      <c r="BW195" s="3"/>
      <c r="BX195" s="3"/>
    </row>
    <row r="196" spans="1:76" ht="15">
      <c r="A196" s="64" t="s">
        <v>325</v>
      </c>
      <c r="B196" s="65"/>
      <c r="C196" s="65" t="s">
        <v>64</v>
      </c>
      <c r="D196" s="66">
        <v>162.83490128441326</v>
      </c>
      <c r="E196" s="68"/>
      <c r="F196" s="100" t="s">
        <v>1134</v>
      </c>
      <c r="G196" s="65"/>
      <c r="H196" s="69" t="s">
        <v>325</v>
      </c>
      <c r="I196" s="70"/>
      <c r="J196" s="70"/>
      <c r="K196" s="69" t="s">
        <v>4328</v>
      </c>
      <c r="L196" s="73">
        <v>1</v>
      </c>
      <c r="M196" s="74">
        <v>8553.4013671875</v>
      </c>
      <c r="N196" s="74">
        <v>2964.409423828125</v>
      </c>
      <c r="O196" s="75"/>
      <c r="P196" s="76"/>
      <c r="Q196" s="76"/>
      <c r="R196" s="86"/>
      <c r="S196" s="48">
        <v>0</v>
      </c>
      <c r="T196" s="48">
        <v>1</v>
      </c>
      <c r="U196" s="49">
        <v>0</v>
      </c>
      <c r="V196" s="49">
        <v>1</v>
      </c>
      <c r="W196" s="49">
        <v>0</v>
      </c>
      <c r="X196" s="49">
        <v>0.999999</v>
      </c>
      <c r="Y196" s="49">
        <v>0</v>
      </c>
      <c r="Z196" s="49">
        <v>0</v>
      </c>
      <c r="AA196" s="71">
        <v>196</v>
      </c>
      <c r="AB196" s="71"/>
      <c r="AC196" s="72"/>
      <c r="AD196" s="78" t="s">
        <v>2288</v>
      </c>
      <c r="AE196" s="78">
        <v>632</v>
      </c>
      <c r="AF196" s="78">
        <v>915</v>
      </c>
      <c r="AG196" s="78">
        <v>40022</v>
      </c>
      <c r="AH196" s="78">
        <v>28537</v>
      </c>
      <c r="AI196" s="78"/>
      <c r="AJ196" s="78" t="s">
        <v>2651</v>
      </c>
      <c r="AK196" s="78" t="s">
        <v>2947</v>
      </c>
      <c r="AL196" s="83" t="s">
        <v>3143</v>
      </c>
      <c r="AM196" s="78"/>
      <c r="AN196" s="80">
        <v>39891.09737268519</v>
      </c>
      <c r="AO196" s="83" t="s">
        <v>3403</v>
      </c>
      <c r="AP196" s="78" t="b">
        <v>0</v>
      </c>
      <c r="AQ196" s="78" t="b">
        <v>0</v>
      </c>
      <c r="AR196" s="78" t="b">
        <v>1</v>
      </c>
      <c r="AS196" s="78"/>
      <c r="AT196" s="78">
        <v>30</v>
      </c>
      <c r="AU196" s="83" t="s">
        <v>3561</v>
      </c>
      <c r="AV196" s="78" t="b">
        <v>0</v>
      </c>
      <c r="AW196" s="78" t="s">
        <v>3755</v>
      </c>
      <c r="AX196" s="83" t="s">
        <v>3949</v>
      </c>
      <c r="AY196" s="78" t="s">
        <v>66</v>
      </c>
      <c r="AZ196" s="78" t="str">
        <f>REPLACE(INDEX(GroupVertices[Group],MATCH(Vertices[[#This Row],[Vertex]],GroupVertices[Vertex],0)),1,1,"")</f>
        <v>61</v>
      </c>
      <c r="BA196" s="48"/>
      <c r="BB196" s="48"/>
      <c r="BC196" s="48"/>
      <c r="BD196" s="48"/>
      <c r="BE196" s="48"/>
      <c r="BF196" s="48"/>
      <c r="BG196" s="116" t="s">
        <v>5248</v>
      </c>
      <c r="BH196" s="116" t="s">
        <v>5248</v>
      </c>
      <c r="BI196" s="116" t="s">
        <v>5456</v>
      </c>
      <c r="BJ196" s="116" t="s">
        <v>5456</v>
      </c>
      <c r="BK196" s="116">
        <v>1</v>
      </c>
      <c r="BL196" s="120">
        <v>2.380952380952381</v>
      </c>
      <c r="BM196" s="116">
        <v>2</v>
      </c>
      <c r="BN196" s="120">
        <v>4.761904761904762</v>
      </c>
      <c r="BO196" s="116">
        <v>0</v>
      </c>
      <c r="BP196" s="120">
        <v>0</v>
      </c>
      <c r="BQ196" s="116">
        <v>39</v>
      </c>
      <c r="BR196" s="120">
        <v>92.85714285714286</v>
      </c>
      <c r="BS196" s="116">
        <v>42</v>
      </c>
      <c r="BT196" s="2"/>
      <c r="BU196" s="3"/>
      <c r="BV196" s="3"/>
      <c r="BW196" s="3"/>
      <c r="BX196" s="3"/>
    </row>
    <row r="197" spans="1:76" ht="15">
      <c r="A197" s="64" t="s">
        <v>512</v>
      </c>
      <c r="B197" s="65"/>
      <c r="C197" s="65" t="s">
        <v>64</v>
      </c>
      <c r="D197" s="66">
        <v>165.83507114578026</v>
      </c>
      <c r="E197" s="68"/>
      <c r="F197" s="100" t="s">
        <v>3666</v>
      </c>
      <c r="G197" s="65"/>
      <c r="H197" s="69" t="s">
        <v>512</v>
      </c>
      <c r="I197" s="70"/>
      <c r="J197" s="70"/>
      <c r="K197" s="69" t="s">
        <v>4329</v>
      </c>
      <c r="L197" s="73">
        <v>1</v>
      </c>
      <c r="M197" s="74">
        <v>8553.4013671875</v>
      </c>
      <c r="N197" s="74">
        <v>3246.734130859375</v>
      </c>
      <c r="O197" s="75"/>
      <c r="P197" s="76"/>
      <c r="Q197" s="76"/>
      <c r="R197" s="86"/>
      <c r="S197" s="48">
        <v>1</v>
      </c>
      <c r="T197" s="48">
        <v>0</v>
      </c>
      <c r="U197" s="49">
        <v>0</v>
      </c>
      <c r="V197" s="49">
        <v>1</v>
      </c>
      <c r="W197" s="49">
        <v>0</v>
      </c>
      <c r="X197" s="49">
        <v>0.999999</v>
      </c>
      <c r="Y197" s="49">
        <v>0</v>
      </c>
      <c r="Z197" s="49">
        <v>0</v>
      </c>
      <c r="AA197" s="71">
        <v>197</v>
      </c>
      <c r="AB197" s="71"/>
      <c r="AC197" s="72"/>
      <c r="AD197" s="78" t="s">
        <v>2289</v>
      </c>
      <c r="AE197" s="78">
        <v>1588</v>
      </c>
      <c r="AF197" s="78">
        <v>4203</v>
      </c>
      <c r="AG197" s="78">
        <v>129326</v>
      </c>
      <c r="AH197" s="78">
        <v>42591</v>
      </c>
      <c r="AI197" s="78"/>
      <c r="AJ197" s="78" t="s">
        <v>2652</v>
      </c>
      <c r="AK197" s="78" t="s">
        <v>2882</v>
      </c>
      <c r="AL197" s="78"/>
      <c r="AM197" s="78"/>
      <c r="AN197" s="80">
        <v>39990.6180787037</v>
      </c>
      <c r="AO197" s="83" t="s">
        <v>3404</v>
      </c>
      <c r="AP197" s="78" t="b">
        <v>1</v>
      </c>
      <c r="AQ197" s="78" t="b">
        <v>0</v>
      </c>
      <c r="AR197" s="78" t="b">
        <v>1</v>
      </c>
      <c r="AS197" s="78"/>
      <c r="AT197" s="78">
        <v>95</v>
      </c>
      <c r="AU197" s="83" t="s">
        <v>3561</v>
      </c>
      <c r="AV197" s="78" t="b">
        <v>0</v>
      </c>
      <c r="AW197" s="78" t="s">
        <v>3755</v>
      </c>
      <c r="AX197" s="83" t="s">
        <v>3950</v>
      </c>
      <c r="AY197" s="78" t="s">
        <v>65</v>
      </c>
      <c r="AZ197" s="78" t="str">
        <f>REPLACE(INDEX(GroupVertices[Group],MATCH(Vertices[[#This Row],[Vertex]],GroupVertices[Vertex],0)),1,1,"")</f>
        <v>61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326</v>
      </c>
      <c r="B198" s="65"/>
      <c r="C198" s="65" t="s">
        <v>64</v>
      </c>
      <c r="D198" s="66">
        <v>162.13686906301857</v>
      </c>
      <c r="E198" s="68"/>
      <c r="F198" s="100" t="s">
        <v>1135</v>
      </c>
      <c r="G198" s="65"/>
      <c r="H198" s="69" t="s">
        <v>326</v>
      </c>
      <c r="I198" s="70"/>
      <c r="J198" s="70"/>
      <c r="K198" s="69" t="s">
        <v>4330</v>
      </c>
      <c r="L198" s="73">
        <v>1807.867469879518</v>
      </c>
      <c r="M198" s="74">
        <v>2991.880126953125</v>
      </c>
      <c r="N198" s="74">
        <v>1158.734130859375</v>
      </c>
      <c r="O198" s="75"/>
      <c r="P198" s="76"/>
      <c r="Q198" s="76"/>
      <c r="R198" s="86"/>
      <c r="S198" s="48">
        <v>0</v>
      </c>
      <c r="T198" s="48">
        <v>10</v>
      </c>
      <c r="U198" s="49">
        <v>90</v>
      </c>
      <c r="V198" s="49">
        <v>0.1</v>
      </c>
      <c r="W198" s="49">
        <v>0</v>
      </c>
      <c r="X198" s="49">
        <v>5.135127</v>
      </c>
      <c r="Y198" s="49">
        <v>0</v>
      </c>
      <c r="Z198" s="49">
        <v>0</v>
      </c>
      <c r="AA198" s="71">
        <v>198</v>
      </c>
      <c r="AB198" s="71"/>
      <c r="AC198" s="72"/>
      <c r="AD198" s="78" t="s">
        <v>2290</v>
      </c>
      <c r="AE198" s="78">
        <v>161</v>
      </c>
      <c r="AF198" s="78">
        <v>150</v>
      </c>
      <c r="AG198" s="78">
        <v>6852</v>
      </c>
      <c r="AH198" s="78">
        <v>51614</v>
      </c>
      <c r="AI198" s="78"/>
      <c r="AJ198" s="78" t="s">
        <v>2653</v>
      </c>
      <c r="AK198" s="78"/>
      <c r="AL198" s="78"/>
      <c r="AM198" s="78"/>
      <c r="AN198" s="80">
        <v>43320.58729166666</v>
      </c>
      <c r="AO198" s="83" t="s">
        <v>3405</v>
      </c>
      <c r="AP198" s="78" t="b">
        <v>1</v>
      </c>
      <c r="AQ198" s="78" t="b">
        <v>0</v>
      </c>
      <c r="AR198" s="78" t="b">
        <v>0</v>
      </c>
      <c r="AS198" s="78"/>
      <c r="AT198" s="78">
        <v>0</v>
      </c>
      <c r="AU198" s="78"/>
      <c r="AV198" s="78" t="b">
        <v>0</v>
      </c>
      <c r="AW198" s="78" t="s">
        <v>3755</v>
      </c>
      <c r="AX198" s="83" t="s">
        <v>3951</v>
      </c>
      <c r="AY198" s="78" t="s">
        <v>66</v>
      </c>
      <c r="AZ198" s="78" t="str">
        <f>REPLACE(INDEX(GroupVertices[Group],MATCH(Vertices[[#This Row],[Vertex]],GroupVertices[Vertex],0)),1,1,"")</f>
        <v>6</v>
      </c>
      <c r="BA198" s="48"/>
      <c r="BB198" s="48"/>
      <c r="BC198" s="48"/>
      <c r="BD198" s="48"/>
      <c r="BE198" s="48"/>
      <c r="BF198" s="48"/>
      <c r="BG198" s="116" t="s">
        <v>5249</v>
      </c>
      <c r="BH198" s="116" t="s">
        <v>5249</v>
      </c>
      <c r="BI198" s="116" t="s">
        <v>5457</v>
      </c>
      <c r="BJ198" s="116" t="s">
        <v>5457</v>
      </c>
      <c r="BK198" s="116">
        <v>0</v>
      </c>
      <c r="BL198" s="120">
        <v>0</v>
      </c>
      <c r="BM198" s="116">
        <v>2</v>
      </c>
      <c r="BN198" s="120">
        <v>7.142857142857143</v>
      </c>
      <c r="BO198" s="116">
        <v>0</v>
      </c>
      <c r="BP198" s="120">
        <v>0</v>
      </c>
      <c r="BQ198" s="116">
        <v>26</v>
      </c>
      <c r="BR198" s="120">
        <v>92.85714285714286</v>
      </c>
      <c r="BS198" s="116">
        <v>28</v>
      </c>
      <c r="BT198" s="2"/>
      <c r="BU198" s="3"/>
      <c r="BV198" s="3"/>
      <c r="BW198" s="3"/>
      <c r="BX198" s="3"/>
    </row>
    <row r="199" spans="1:76" ht="15">
      <c r="A199" s="64" t="s">
        <v>513</v>
      </c>
      <c r="B199" s="65"/>
      <c r="C199" s="65" t="s">
        <v>64</v>
      </c>
      <c r="D199" s="66">
        <v>167.6901031798919</v>
      </c>
      <c r="E199" s="68"/>
      <c r="F199" s="100" t="s">
        <v>3667</v>
      </c>
      <c r="G199" s="65"/>
      <c r="H199" s="69" t="s">
        <v>513</v>
      </c>
      <c r="I199" s="70"/>
      <c r="J199" s="70"/>
      <c r="K199" s="69" t="s">
        <v>4331</v>
      </c>
      <c r="L199" s="73">
        <v>1</v>
      </c>
      <c r="M199" s="74">
        <v>2625.0859375</v>
      </c>
      <c r="N199" s="74">
        <v>503.4803771972656</v>
      </c>
      <c r="O199" s="75"/>
      <c r="P199" s="76"/>
      <c r="Q199" s="76"/>
      <c r="R199" s="86"/>
      <c r="S199" s="48">
        <v>1</v>
      </c>
      <c r="T199" s="48">
        <v>0</v>
      </c>
      <c r="U199" s="49">
        <v>0</v>
      </c>
      <c r="V199" s="49">
        <v>0.052632</v>
      </c>
      <c r="W199" s="49">
        <v>0</v>
      </c>
      <c r="X199" s="49">
        <v>0.586486</v>
      </c>
      <c r="Y199" s="49">
        <v>0</v>
      </c>
      <c r="Z199" s="49">
        <v>0</v>
      </c>
      <c r="AA199" s="71">
        <v>199</v>
      </c>
      <c r="AB199" s="71"/>
      <c r="AC199" s="72"/>
      <c r="AD199" s="78" t="s">
        <v>2291</v>
      </c>
      <c r="AE199" s="78">
        <v>44</v>
      </c>
      <c r="AF199" s="78">
        <v>6236</v>
      </c>
      <c r="AG199" s="78">
        <v>2071</v>
      </c>
      <c r="AH199" s="78">
        <v>3725</v>
      </c>
      <c r="AI199" s="78"/>
      <c r="AJ199" s="78" t="s">
        <v>2654</v>
      </c>
      <c r="AK199" s="78"/>
      <c r="AL199" s="83" t="s">
        <v>3144</v>
      </c>
      <c r="AM199" s="78"/>
      <c r="AN199" s="80">
        <v>42968.861759259256</v>
      </c>
      <c r="AO199" s="83" t="s">
        <v>3406</v>
      </c>
      <c r="AP199" s="78" t="b">
        <v>1</v>
      </c>
      <c r="AQ199" s="78" t="b">
        <v>0</v>
      </c>
      <c r="AR199" s="78" t="b">
        <v>0</v>
      </c>
      <c r="AS199" s="78" t="s">
        <v>2020</v>
      </c>
      <c r="AT199" s="78">
        <v>55</v>
      </c>
      <c r="AU199" s="78"/>
      <c r="AV199" s="78" t="b">
        <v>1</v>
      </c>
      <c r="AW199" s="78" t="s">
        <v>3755</v>
      </c>
      <c r="AX199" s="83" t="s">
        <v>3952</v>
      </c>
      <c r="AY199" s="78" t="s">
        <v>65</v>
      </c>
      <c r="AZ199" s="78" t="str">
        <f>REPLACE(INDEX(GroupVertices[Group],MATCH(Vertices[[#This Row],[Vertex]],GroupVertices[Vertex],0)),1,1,"")</f>
        <v>6</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514</v>
      </c>
      <c r="B200" s="65"/>
      <c r="C200" s="65" t="s">
        <v>64</v>
      </c>
      <c r="D200" s="66">
        <v>193.03095396756953</v>
      </c>
      <c r="E200" s="68"/>
      <c r="F200" s="100" t="s">
        <v>3668</v>
      </c>
      <c r="G200" s="65"/>
      <c r="H200" s="69" t="s">
        <v>514</v>
      </c>
      <c r="I200" s="70"/>
      <c r="J200" s="70"/>
      <c r="K200" s="69" t="s">
        <v>4332</v>
      </c>
      <c r="L200" s="73">
        <v>1</v>
      </c>
      <c r="M200" s="74">
        <v>2390.924072265625</v>
      </c>
      <c r="N200" s="74">
        <v>1402.11083984375</v>
      </c>
      <c r="O200" s="75"/>
      <c r="P200" s="76"/>
      <c r="Q200" s="76"/>
      <c r="R200" s="86"/>
      <c r="S200" s="48">
        <v>1</v>
      </c>
      <c r="T200" s="48">
        <v>0</v>
      </c>
      <c r="U200" s="49">
        <v>0</v>
      </c>
      <c r="V200" s="49">
        <v>0.052632</v>
      </c>
      <c r="W200" s="49">
        <v>0</v>
      </c>
      <c r="X200" s="49">
        <v>0.586486</v>
      </c>
      <c r="Y200" s="49">
        <v>0</v>
      </c>
      <c r="Z200" s="49">
        <v>0</v>
      </c>
      <c r="AA200" s="71">
        <v>200</v>
      </c>
      <c r="AB200" s="71"/>
      <c r="AC200" s="72"/>
      <c r="AD200" s="78" t="s">
        <v>2292</v>
      </c>
      <c r="AE200" s="78">
        <v>275</v>
      </c>
      <c r="AF200" s="78">
        <v>34008</v>
      </c>
      <c r="AG200" s="78">
        <v>1840</v>
      </c>
      <c r="AH200" s="78">
        <v>1664</v>
      </c>
      <c r="AI200" s="78"/>
      <c r="AJ200" s="78" t="s">
        <v>2655</v>
      </c>
      <c r="AK200" s="78" t="s">
        <v>2948</v>
      </c>
      <c r="AL200" s="83" t="s">
        <v>3145</v>
      </c>
      <c r="AM200" s="78"/>
      <c r="AN200" s="80">
        <v>40568.55273148148</v>
      </c>
      <c r="AO200" s="83" t="s">
        <v>3407</v>
      </c>
      <c r="AP200" s="78" t="b">
        <v>0</v>
      </c>
      <c r="AQ200" s="78" t="b">
        <v>0</v>
      </c>
      <c r="AR200" s="78" t="b">
        <v>1</v>
      </c>
      <c r="AS200" s="78"/>
      <c r="AT200" s="78">
        <v>194</v>
      </c>
      <c r="AU200" s="83" t="s">
        <v>3561</v>
      </c>
      <c r="AV200" s="78" t="b">
        <v>1</v>
      </c>
      <c r="AW200" s="78" t="s">
        <v>3755</v>
      </c>
      <c r="AX200" s="83" t="s">
        <v>3953</v>
      </c>
      <c r="AY200" s="78" t="s">
        <v>65</v>
      </c>
      <c r="AZ200" s="78" t="str">
        <f>REPLACE(INDEX(GroupVertices[Group],MATCH(Vertices[[#This Row],[Vertex]],GroupVertices[Vertex],0)),1,1,"")</f>
        <v>6</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515</v>
      </c>
      <c r="B201" s="65"/>
      <c r="C201" s="65" t="s">
        <v>64</v>
      </c>
      <c r="D201" s="66">
        <v>169.68656657912274</v>
      </c>
      <c r="E201" s="68"/>
      <c r="F201" s="100" t="s">
        <v>3669</v>
      </c>
      <c r="G201" s="65"/>
      <c r="H201" s="69" t="s">
        <v>515</v>
      </c>
      <c r="I201" s="70"/>
      <c r="J201" s="70"/>
      <c r="K201" s="69" t="s">
        <v>4333</v>
      </c>
      <c r="L201" s="73">
        <v>1</v>
      </c>
      <c r="M201" s="74">
        <v>3366.16015625</v>
      </c>
      <c r="N201" s="74">
        <v>510.3988952636719</v>
      </c>
      <c r="O201" s="75"/>
      <c r="P201" s="76"/>
      <c r="Q201" s="76"/>
      <c r="R201" s="86"/>
      <c r="S201" s="48">
        <v>1</v>
      </c>
      <c r="T201" s="48">
        <v>0</v>
      </c>
      <c r="U201" s="49">
        <v>0</v>
      </c>
      <c r="V201" s="49">
        <v>0.052632</v>
      </c>
      <c r="W201" s="49">
        <v>0</v>
      </c>
      <c r="X201" s="49">
        <v>0.586486</v>
      </c>
      <c r="Y201" s="49">
        <v>0</v>
      </c>
      <c r="Z201" s="49">
        <v>0</v>
      </c>
      <c r="AA201" s="71">
        <v>201</v>
      </c>
      <c r="AB201" s="71"/>
      <c r="AC201" s="72"/>
      <c r="AD201" s="78" t="s">
        <v>2293</v>
      </c>
      <c r="AE201" s="78">
        <v>108</v>
      </c>
      <c r="AF201" s="78">
        <v>8424</v>
      </c>
      <c r="AG201" s="78">
        <v>1943</v>
      </c>
      <c r="AH201" s="78">
        <v>5238</v>
      </c>
      <c r="AI201" s="78"/>
      <c r="AJ201" s="78" t="s">
        <v>2656</v>
      </c>
      <c r="AK201" s="78" t="s">
        <v>2949</v>
      </c>
      <c r="AL201" s="83" t="s">
        <v>3146</v>
      </c>
      <c r="AM201" s="78"/>
      <c r="AN201" s="80">
        <v>41490.01398148148</v>
      </c>
      <c r="AO201" s="83" t="s">
        <v>3408</v>
      </c>
      <c r="AP201" s="78" t="b">
        <v>0</v>
      </c>
      <c r="AQ201" s="78" t="b">
        <v>0</v>
      </c>
      <c r="AR201" s="78" t="b">
        <v>0</v>
      </c>
      <c r="AS201" s="78" t="s">
        <v>2020</v>
      </c>
      <c r="AT201" s="78">
        <v>102</v>
      </c>
      <c r="AU201" s="83" t="s">
        <v>3561</v>
      </c>
      <c r="AV201" s="78" t="b">
        <v>1</v>
      </c>
      <c r="AW201" s="78" t="s">
        <v>3755</v>
      </c>
      <c r="AX201" s="83" t="s">
        <v>3954</v>
      </c>
      <c r="AY201" s="78" t="s">
        <v>65</v>
      </c>
      <c r="AZ201" s="78" t="str">
        <f>REPLACE(INDEX(GroupVertices[Group],MATCH(Vertices[[#This Row],[Vertex]],GroupVertices[Vertex],0)),1,1,"")</f>
        <v>6</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516</v>
      </c>
      <c r="B202" s="65"/>
      <c r="C202" s="65" t="s">
        <v>64</v>
      </c>
      <c r="D202" s="66">
        <v>391.4728461360894</v>
      </c>
      <c r="E202" s="68"/>
      <c r="F202" s="100" t="s">
        <v>3670</v>
      </c>
      <c r="G202" s="65"/>
      <c r="H202" s="69" t="s">
        <v>516</v>
      </c>
      <c r="I202" s="70"/>
      <c r="J202" s="70"/>
      <c r="K202" s="69" t="s">
        <v>4334</v>
      </c>
      <c r="L202" s="73">
        <v>1</v>
      </c>
      <c r="M202" s="74">
        <v>3590.085205078125</v>
      </c>
      <c r="N202" s="74">
        <v>1413.3553466796875</v>
      </c>
      <c r="O202" s="75"/>
      <c r="P202" s="76"/>
      <c r="Q202" s="76"/>
      <c r="R202" s="86"/>
      <c r="S202" s="48">
        <v>1</v>
      </c>
      <c r="T202" s="48">
        <v>0</v>
      </c>
      <c r="U202" s="49">
        <v>0</v>
      </c>
      <c r="V202" s="49">
        <v>0.052632</v>
      </c>
      <c r="W202" s="49">
        <v>0</v>
      </c>
      <c r="X202" s="49">
        <v>0.586486</v>
      </c>
      <c r="Y202" s="49">
        <v>0</v>
      </c>
      <c r="Z202" s="49">
        <v>0</v>
      </c>
      <c r="AA202" s="71">
        <v>202</v>
      </c>
      <c r="AB202" s="71"/>
      <c r="AC202" s="72"/>
      <c r="AD202" s="78" t="s">
        <v>2294</v>
      </c>
      <c r="AE202" s="78">
        <v>298</v>
      </c>
      <c r="AF202" s="78">
        <v>251488</v>
      </c>
      <c r="AG202" s="78">
        <v>1919</v>
      </c>
      <c r="AH202" s="78">
        <v>671</v>
      </c>
      <c r="AI202" s="78"/>
      <c r="AJ202" s="78" t="s">
        <v>2657</v>
      </c>
      <c r="AK202" s="78"/>
      <c r="AL202" s="78"/>
      <c r="AM202" s="78"/>
      <c r="AN202" s="80">
        <v>40523.599803240744</v>
      </c>
      <c r="AO202" s="83" t="s">
        <v>3409</v>
      </c>
      <c r="AP202" s="78" t="b">
        <v>1</v>
      </c>
      <c r="AQ202" s="78" t="b">
        <v>0</v>
      </c>
      <c r="AR202" s="78" t="b">
        <v>0</v>
      </c>
      <c r="AS202" s="78"/>
      <c r="AT202" s="78">
        <v>1166</v>
      </c>
      <c r="AU202" s="83" t="s">
        <v>3561</v>
      </c>
      <c r="AV202" s="78" t="b">
        <v>1</v>
      </c>
      <c r="AW202" s="78" t="s">
        <v>3755</v>
      </c>
      <c r="AX202" s="83" t="s">
        <v>3955</v>
      </c>
      <c r="AY202" s="78" t="s">
        <v>65</v>
      </c>
      <c r="AZ202" s="78" t="str">
        <f>REPLACE(INDEX(GroupVertices[Group],MATCH(Vertices[[#This Row],[Vertex]],GroupVertices[Vertex],0)),1,1,"")</f>
        <v>6</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517</v>
      </c>
      <c r="B203" s="65"/>
      <c r="C203" s="65" t="s">
        <v>64</v>
      </c>
      <c r="D203" s="66">
        <v>252.4978244678766</v>
      </c>
      <c r="E203" s="68"/>
      <c r="F203" s="100" t="s">
        <v>3671</v>
      </c>
      <c r="G203" s="65"/>
      <c r="H203" s="69" t="s">
        <v>517</v>
      </c>
      <c r="I203" s="70"/>
      <c r="J203" s="70"/>
      <c r="K203" s="69" t="s">
        <v>4335</v>
      </c>
      <c r="L203" s="73">
        <v>1</v>
      </c>
      <c r="M203" s="74">
        <v>2393.656494140625</v>
      </c>
      <c r="N203" s="74">
        <v>904.1145629882812</v>
      </c>
      <c r="O203" s="75"/>
      <c r="P203" s="76"/>
      <c r="Q203" s="76"/>
      <c r="R203" s="86"/>
      <c r="S203" s="48">
        <v>1</v>
      </c>
      <c r="T203" s="48">
        <v>0</v>
      </c>
      <c r="U203" s="49">
        <v>0</v>
      </c>
      <c r="V203" s="49">
        <v>0.052632</v>
      </c>
      <c r="W203" s="49">
        <v>0</v>
      </c>
      <c r="X203" s="49">
        <v>0.586486</v>
      </c>
      <c r="Y203" s="49">
        <v>0</v>
      </c>
      <c r="Z203" s="49">
        <v>0</v>
      </c>
      <c r="AA203" s="71">
        <v>203</v>
      </c>
      <c r="AB203" s="71"/>
      <c r="AC203" s="72"/>
      <c r="AD203" s="78" t="s">
        <v>2295</v>
      </c>
      <c r="AE203" s="78">
        <v>30</v>
      </c>
      <c r="AF203" s="78">
        <v>99180</v>
      </c>
      <c r="AG203" s="78">
        <v>4345</v>
      </c>
      <c r="AH203" s="78">
        <v>5367</v>
      </c>
      <c r="AI203" s="78"/>
      <c r="AJ203" s="78" t="s">
        <v>2658</v>
      </c>
      <c r="AK203" s="78"/>
      <c r="AL203" s="83" t="s">
        <v>3147</v>
      </c>
      <c r="AM203" s="78"/>
      <c r="AN203" s="80">
        <v>43078.79275462963</v>
      </c>
      <c r="AO203" s="83" t="s">
        <v>3410</v>
      </c>
      <c r="AP203" s="78" t="b">
        <v>1</v>
      </c>
      <c r="AQ203" s="78" t="b">
        <v>0</v>
      </c>
      <c r="AR203" s="78" t="b">
        <v>1</v>
      </c>
      <c r="AS203" s="78" t="s">
        <v>2020</v>
      </c>
      <c r="AT203" s="78">
        <v>467</v>
      </c>
      <c r="AU203" s="78"/>
      <c r="AV203" s="78" t="b">
        <v>1</v>
      </c>
      <c r="AW203" s="78" t="s">
        <v>3755</v>
      </c>
      <c r="AX203" s="83" t="s">
        <v>3956</v>
      </c>
      <c r="AY203" s="78" t="s">
        <v>65</v>
      </c>
      <c r="AZ203" s="78" t="str">
        <f>REPLACE(INDEX(GroupVertices[Group],MATCH(Vertices[[#This Row],[Vertex]],GroupVertices[Vertex],0)),1,1,"")</f>
        <v>6</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518</v>
      </c>
      <c r="B204" s="65"/>
      <c r="C204" s="65" t="s">
        <v>64</v>
      </c>
      <c r="D204" s="66">
        <v>1000</v>
      </c>
      <c r="E204" s="68"/>
      <c r="F204" s="100" t="s">
        <v>3672</v>
      </c>
      <c r="G204" s="65"/>
      <c r="H204" s="69" t="s">
        <v>518</v>
      </c>
      <c r="I204" s="70"/>
      <c r="J204" s="70"/>
      <c r="K204" s="69" t="s">
        <v>4336</v>
      </c>
      <c r="L204" s="73">
        <v>1</v>
      </c>
      <c r="M204" s="74">
        <v>2617.572998046875</v>
      </c>
      <c r="N204" s="74">
        <v>1807.142822265625</v>
      </c>
      <c r="O204" s="75"/>
      <c r="P204" s="76"/>
      <c r="Q204" s="76"/>
      <c r="R204" s="86"/>
      <c r="S204" s="48">
        <v>1</v>
      </c>
      <c r="T204" s="48">
        <v>0</v>
      </c>
      <c r="U204" s="49">
        <v>0</v>
      </c>
      <c r="V204" s="49">
        <v>0.052632</v>
      </c>
      <c r="W204" s="49">
        <v>0</v>
      </c>
      <c r="X204" s="49">
        <v>0.586486</v>
      </c>
      <c r="Y204" s="49">
        <v>0</v>
      </c>
      <c r="Z204" s="49">
        <v>0</v>
      </c>
      <c r="AA204" s="71">
        <v>204</v>
      </c>
      <c r="AB204" s="71"/>
      <c r="AC204" s="72"/>
      <c r="AD204" s="78" t="s">
        <v>2296</v>
      </c>
      <c r="AE204" s="78">
        <v>1088</v>
      </c>
      <c r="AF204" s="78">
        <v>944349</v>
      </c>
      <c r="AG204" s="78">
        <v>2120</v>
      </c>
      <c r="AH204" s="78">
        <v>23679</v>
      </c>
      <c r="AI204" s="78"/>
      <c r="AJ204" s="78" t="s">
        <v>2659</v>
      </c>
      <c r="AK204" s="78" t="s">
        <v>2949</v>
      </c>
      <c r="AL204" s="83" t="s">
        <v>3148</v>
      </c>
      <c r="AM204" s="78"/>
      <c r="AN204" s="80">
        <v>39893.12657407407</v>
      </c>
      <c r="AO204" s="83" t="s">
        <v>3411</v>
      </c>
      <c r="AP204" s="78" t="b">
        <v>0</v>
      </c>
      <c r="AQ204" s="78" t="b">
        <v>0</v>
      </c>
      <c r="AR204" s="78" t="b">
        <v>0</v>
      </c>
      <c r="AS204" s="78" t="s">
        <v>2020</v>
      </c>
      <c r="AT204" s="78">
        <v>3156</v>
      </c>
      <c r="AU204" s="83" t="s">
        <v>3579</v>
      </c>
      <c r="AV204" s="78" t="b">
        <v>1</v>
      </c>
      <c r="AW204" s="78" t="s">
        <v>3755</v>
      </c>
      <c r="AX204" s="83" t="s">
        <v>3957</v>
      </c>
      <c r="AY204" s="78" t="s">
        <v>65</v>
      </c>
      <c r="AZ204" s="78" t="str">
        <f>REPLACE(INDEX(GroupVertices[Group],MATCH(Vertices[[#This Row],[Vertex]],GroupVertices[Vertex],0)),1,1,"")</f>
        <v>6</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519</v>
      </c>
      <c r="B205" s="65"/>
      <c r="C205" s="65" t="s">
        <v>64</v>
      </c>
      <c r="D205" s="66">
        <v>263.9482902800099</v>
      </c>
      <c r="E205" s="68"/>
      <c r="F205" s="100" t="s">
        <v>3673</v>
      </c>
      <c r="G205" s="65"/>
      <c r="H205" s="69" t="s">
        <v>519</v>
      </c>
      <c r="I205" s="70"/>
      <c r="J205" s="70"/>
      <c r="K205" s="69" t="s">
        <v>4337</v>
      </c>
      <c r="L205" s="73">
        <v>1</v>
      </c>
      <c r="M205" s="74">
        <v>2987.282958984375</v>
      </c>
      <c r="N205" s="74">
        <v>1964.5093994140625</v>
      </c>
      <c r="O205" s="75"/>
      <c r="P205" s="76"/>
      <c r="Q205" s="76"/>
      <c r="R205" s="86"/>
      <c r="S205" s="48">
        <v>1</v>
      </c>
      <c r="T205" s="48">
        <v>0</v>
      </c>
      <c r="U205" s="49">
        <v>0</v>
      </c>
      <c r="V205" s="49">
        <v>0.052632</v>
      </c>
      <c r="W205" s="49">
        <v>0</v>
      </c>
      <c r="X205" s="49">
        <v>0.586486</v>
      </c>
      <c r="Y205" s="49">
        <v>0</v>
      </c>
      <c r="Z205" s="49">
        <v>0</v>
      </c>
      <c r="AA205" s="71">
        <v>205</v>
      </c>
      <c r="AB205" s="71"/>
      <c r="AC205" s="72"/>
      <c r="AD205" s="78" t="s">
        <v>2297</v>
      </c>
      <c r="AE205" s="78">
        <v>231</v>
      </c>
      <c r="AF205" s="78">
        <v>111729</v>
      </c>
      <c r="AG205" s="78">
        <v>833</v>
      </c>
      <c r="AH205" s="78">
        <v>285</v>
      </c>
      <c r="AI205" s="78"/>
      <c r="AJ205" s="78" t="s">
        <v>2660</v>
      </c>
      <c r="AK205" s="78"/>
      <c r="AL205" s="78"/>
      <c r="AM205" s="78"/>
      <c r="AN205" s="80">
        <v>41191.00148148148</v>
      </c>
      <c r="AO205" s="78"/>
      <c r="AP205" s="78" t="b">
        <v>0</v>
      </c>
      <c r="AQ205" s="78" t="b">
        <v>0</v>
      </c>
      <c r="AR205" s="78" t="b">
        <v>0</v>
      </c>
      <c r="AS205" s="78" t="s">
        <v>2020</v>
      </c>
      <c r="AT205" s="78">
        <v>861</v>
      </c>
      <c r="AU205" s="83" t="s">
        <v>3568</v>
      </c>
      <c r="AV205" s="78" t="b">
        <v>1</v>
      </c>
      <c r="AW205" s="78" t="s">
        <v>3755</v>
      </c>
      <c r="AX205" s="83" t="s">
        <v>3958</v>
      </c>
      <c r="AY205" s="78" t="s">
        <v>65</v>
      </c>
      <c r="AZ205" s="78" t="str">
        <f>REPLACE(INDEX(GroupVertices[Group],MATCH(Vertices[[#This Row],[Vertex]],GroupVertices[Vertex],0)),1,1,"")</f>
        <v>6</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520</v>
      </c>
      <c r="B206" s="65"/>
      <c r="C206" s="65" t="s">
        <v>64</v>
      </c>
      <c r="D206" s="66">
        <v>1000</v>
      </c>
      <c r="E206" s="68"/>
      <c r="F206" s="100" t="s">
        <v>3674</v>
      </c>
      <c r="G206" s="65"/>
      <c r="H206" s="69" t="s">
        <v>520</v>
      </c>
      <c r="I206" s="70"/>
      <c r="J206" s="70"/>
      <c r="K206" s="69" t="s">
        <v>4338</v>
      </c>
      <c r="L206" s="73">
        <v>1</v>
      </c>
      <c r="M206" s="74">
        <v>3592.883056640625</v>
      </c>
      <c r="N206" s="74">
        <v>915.3582153320312</v>
      </c>
      <c r="O206" s="75"/>
      <c r="P206" s="76"/>
      <c r="Q206" s="76"/>
      <c r="R206" s="86"/>
      <c r="S206" s="48">
        <v>1</v>
      </c>
      <c r="T206" s="48">
        <v>0</v>
      </c>
      <c r="U206" s="49">
        <v>0</v>
      </c>
      <c r="V206" s="49">
        <v>0.052632</v>
      </c>
      <c r="W206" s="49">
        <v>0</v>
      </c>
      <c r="X206" s="49">
        <v>0.586486</v>
      </c>
      <c r="Y206" s="49">
        <v>0</v>
      </c>
      <c r="Z206" s="49">
        <v>0</v>
      </c>
      <c r="AA206" s="71">
        <v>206</v>
      </c>
      <c r="AB206" s="71"/>
      <c r="AC206" s="72"/>
      <c r="AD206" s="78" t="s">
        <v>2298</v>
      </c>
      <c r="AE206" s="78">
        <v>500</v>
      </c>
      <c r="AF206" s="78">
        <v>3254968</v>
      </c>
      <c r="AG206" s="78">
        <v>15727</v>
      </c>
      <c r="AH206" s="78">
        <v>298795</v>
      </c>
      <c r="AI206" s="78"/>
      <c r="AJ206" s="78" t="s">
        <v>2661</v>
      </c>
      <c r="AK206" s="78"/>
      <c r="AL206" s="78"/>
      <c r="AM206" s="78"/>
      <c r="AN206" s="80">
        <v>40687.95334490741</v>
      </c>
      <c r="AO206" s="83" t="s">
        <v>3412</v>
      </c>
      <c r="AP206" s="78" t="b">
        <v>0</v>
      </c>
      <c r="AQ206" s="78" t="b">
        <v>0</v>
      </c>
      <c r="AR206" s="78" t="b">
        <v>1</v>
      </c>
      <c r="AS206" s="78"/>
      <c r="AT206" s="78">
        <v>12423</v>
      </c>
      <c r="AU206" s="83" t="s">
        <v>3566</v>
      </c>
      <c r="AV206" s="78" t="b">
        <v>1</v>
      </c>
      <c r="AW206" s="78" t="s">
        <v>3755</v>
      </c>
      <c r="AX206" s="83" t="s">
        <v>3959</v>
      </c>
      <c r="AY206" s="78" t="s">
        <v>65</v>
      </c>
      <c r="AZ206" s="78" t="str">
        <f>REPLACE(INDEX(GroupVertices[Group],MATCH(Vertices[[#This Row],[Vertex]],GroupVertices[Vertex],0)),1,1,"")</f>
        <v>6</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521</v>
      </c>
      <c r="B207" s="65"/>
      <c r="C207" s="65" t="s">
        <v>64</v>
      </c>
      <c r="D207" s="66">
        <v>162.52831458325167</v>
      </c>
      <c r="E207" s="68"/>
      <c r="F207" s="100" t="s">
        <v>3675</v>
      </c>
      <c r="G207" s="65"/>
      <c r="H207" s="69" t="s">
        <v>521</v>
      </c>
      <c r="I207" s="70"/>
      <c r="J207" s="70"/>
      <c r="K207" s="69" t="s">
        <v>4339</v>
      </c>
      <c r="L207" s="73">
        <v>1</v>
      </c>
      <c r="M207" s="74">
        <v>2996.500732421875</v>
      </c>
      <c r="N207" s="74">
        <v>352.9058837890625</v>
      </c>
      <c r="O207" s="75"/>
      <c r="P207" s="76"/>
      <c r="Q207" s="76"/>
      <c r="R207" s="86"/>
      <c r="S207" s="48">
        <v>1</v>
      </c>
      <c r="T207" s="48">
        <v>0</v>
      </c>
      <c r="U207" s="49">
        <v>0</v>
      </c>
      <c r="V207" s="49">
        <v>0.052632</v>
      </c>
      <c r="W207" s="49">
        <v>0</v>
      </c>
      <c r="X207" s="49">
        <v>0.586486</v>
      </c>
      <c r="Y207" s="49">
        <v>0</v>
      </c>
      <c r="Z207" s="49">
        <v>0</v>
      </c>
      <c r="AA207" s="71">
        <v>207</v>
      </c>
      <c r="AB207" s="71"/>
      <c r="AC207" s="72"/>
      <c r="AD207" s="78" t="s">
        <v>2299</v>
      </c>
      <c r="AE207" s="78">
        <v>633</v>
      </c>
      <c r="AF207" s="78">
        <v>579</v>
      </c>
      <c r="AG207" s="78">
        <v>17506</v>
      </c>
      <c r="AH207" s="78">
        <v>5526</v>
      </c>
      <c r="AI207" s="78"/>
      <c r="AJ207" s="78" t="s">
        <v>2662</v>
      </c>
      <c r="AK207" s="78" t="s">
        <v>2879</v>
      </c>
      <c r="AL207" s="83" t="s">
        <v>3149</v>
      </c>
      <c r="AM207" s="78"/>
      <c r="AN207" s="80">
        <v>39834.740439814814</v>
      </c>
      <c r="AO207" s="83" t="s">
        <v>3413</v>
      </c>
      <c r="AP207" s="78" t="b">
        <v>0</v>
      </c>
      <c r="AQ207" s="78" t="b">
        <v>0</v>
      </c>
      <c r="AR207" s="78" t="b">
        <v>0</v>
      </c>
      <c r="AS207" s="78" t="s">
        <v>2020</v>
      </c>
      <c r="AT207" s="78">
        <v>24</v>
      </c>
      <c r="AU207" s="83" t="s">
        <v>3566</v>
      </c>
      <c r="AV207" s="78" t="b">
        <v>0</v>
      </c>
      <c r="AW207" s="78" t="s">
        <v>3755</v>
      </c>
      <c r="AX207" s="83" t="s">
        <v>3960</v>
      </c>
      <c r="AY207" s="78" t="s">
        <v>65</v>
      </c>
      <c r="AZ207" s="78" t="str">
        <f>REPLACE(INDEX(GroupVertices[Group],MATCH(Vertices[[#This Row],[Vertex]],GroupVertices[Vertex],0)),1,1,"")</f>
        <v>6</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522</v>
      </c>
      <c r="B208" s="65"/>
      <c r="C208" s="65" t="s">
        <v>64</v>
      </c>
      <c r="D208" s="66">
        <v>162.6177357044238</v>
      </c>
      <c r="E208" s="68"/>
      <c r="F208" s="100" t="s">
        <v>3676</v>
      </c>
      <c r="G208" s="65"/>
      <c r="H208" s="69" t="s">
        <v>522</v>
      </c>
      <c r="I208" s="70"/>
      <c r="J208" s="70"/>
      <c r="K208" s="69" t="s">
        <v>4340</v>
      </c>
      <c r="L208" s="73">
        <v>1</v>
      </c>
      <c r="M208" s="74">
        <v>3358.681396484375</v>
      </c>
      <c r="N208" s="74">
        <v>1813.9915771484375</v>
      </c>
      <c r="O208" s="75"/>
      <c r="P208" s="76"/>
      <c r="Q208" s="76"/>
      <c r="R208" s="86"/>
      <c r="S208" s="48">
        <v>1</v>
      </c>
      <c r="T208" s="48">
        <v>0</v>
      </c>
      <c r="U208" s="49">
        <v>0</v>
      </c>
      <c r="V208" s="49">
        <v>0.052632</v>
      </c>
      <c r="W208" s="49">
        <v>0</v>
      </c>
      <c r="X208" s="49">
        <v>0.586486</v>
      </c>
      <c r="Y208" s="49">
        <v>0</v>
      </c>
      <c r="Z208" s="49">
        <v>0</v>
      </c>
      <c r="AA208" s="71">
        <v>208</v>
      </c>
      <c r="AB208" s="71"/>
      <c r="AC208" s="72"/>
      <c r="AD208" s="78" t="s">
        <v>2300</v>
      </c>
      <c r="AE208" s="78">
        <v>768</v>
      </c>
      <c r="AF208" s="78">
        <v>677</v>
      </c>
      <c r="AG208" s="78">
        <v>25581</v>
      </c>
      <c r="AH208" s="78">
        <v>98006</v>
      </c>
      <c r="AI208" s="78"/>
      <c r="AJ208" s="78" t="s">
        <v>2663</v>
      </c>
      <c r="AK208" s="78"/>
      <c r="AL208" s="78"/>
      <c r="AM208" s="78"/>
      <c r="AN208" s="80">
        <v>42350.01121527778</v>
      </c>
      <c r="AO208" s="83" t="s">
        <v>3414</v>
      </c>
      <c r="AP208" s="78" t="b">
        <v>0</v>
      </c>
      <c r="AQ208" s="78" t="b">
        <v>0</v>
      </c>
      <c r="AR208" s="78" t="b">
        <v>0</v>
      </c>
      <c r="AS208" s="78"/>
      <c r="AT208" s="78">
        <v>17</v>
      </c>
      <c r="AU208" s="83" t="s">
        <v>3570</v>
      </c>
      <c r="AV208" s="78" t="b">
        <v>0</v>
      </c>
      <c r="AW208" s="78" t="s">
        <v>3755</v>
      </c>
      <c r="AX208" s="83" t="s">
        <v>3961</v>
      </c>
      <c r="AY208" s="78" t="s">
        <v>65</v>
      </c>
      <c r="AZ208" s="78" t="str">
        <f>REPLACE(INDEX(GroupVertices[Group],MATCH(Vertices[[#This Row],[Vertex]],GroupVertices[Vertex],0)),1,1,"")</f>
        <v>6</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327</v>
      </c>
      <c r="B209" s="65"/>
      <c r="C209" s="65" t="s">
        <v>64</v>
      </c>
      <c r="D209" s="66">
        <v>162.12135723587647</v>
      </c>
      <c r="E209" s="68"/>
      <c r="F209" s="100" t="s">
        <v>3677</v>
      </c>
      <c r="G209" s="65"/>
      <c r="H209" s="69" t="s">
        <v>327</v>
      </c>
      <c r="I209" s="70"/>
      <c r="J209" s="70"/>
      <c r="K209" s="69" t="s">
        <v>4341</v>
      </c>
      <c r="L209" s="73">
        <v>1</v>
      </c>
      <c r="M209" s="74">
        <v>1695.73681640625</v>
      </c>
      <c r="N209" s="74">
        <v>8677.3671875</v>
      </c>
      <c r="O209" s="75"/>
      <c r="P209" s="76"/>
      <c r="Q209" s="76"/>
      <c r="R209" s="86"/>
      <c r="S209" s="48">
        <v>1</v>
      </c>
      <c r="T209" s="48">
        <v>1</v>
      </c>
      <c r="U209" s="49">
        <v>0</v>
      </c>
      <c r="V209" s="49">
        <v>0</v>
      </c>
      <c r="W209" s="49">
        <v>0</v>
      </c>
      <c r="X209" s="49">
        <v>0.999999</v>
      </c>
      <c r="Y209" s="49">
        <v>0</v>
      </c>
      <c r="Z209" s="49" t="s">
        <v>4655</v>
      </c>
      <c r="AA209" s="71">
        <v>209</v>
      </c>
      <c r="AB209" s="71"/>
      <c r="AC209" s="72"/>
      <c r="AD209" s="78" t="s">
        <v>2301</v>
      </c>
      <c r="AE209" s="78">
        <v>0</v>
      </c>
      <c r="AF209" s="78">
        <v>133</v>
      </c>
      <c r="AG209" s="78">
        <v>9465</v>
      </c>
      <c r="AH209" s="78">
        <v>0</v>
      </c>
      <c r="AI209" s="78"/>
      <c r="AJ209" s="78" t="s">
        <v>2664</v>
      </c>
      <c r="AK209" s="78" t="s">
        <v>2950</v>
      </c>
      <c r="AL209" s="78"/>
      <c r="AM209" s="78"/>
      <c r="AN209" s="80">
        <v>42642.4403125</v>
      </c>
      <c r="AO209" s="83" t="s">
        <v>3415</v>
      </c>
      <c r="AP209" s="78" t="b">
        <v>1</v>
      </c>
      <c r="AQ209" s="78" t="b">
        <v>0</v>
      </c>
      <c r="AR209" s="78" t="b">
        <v>0</v>
      </c>
      <c r="AS209" s="78"/>
      <c r="AT209" s="78">
        <v>72</v>
      </c>
      <c r="AU209" s="78"/>
      <c r="AV209" s="78" t="b">
        <v>0</v>
      </c>
      <c r="AW209" s="78" t="s">
        <v>3755</v>
      </c>
      <c r="AX209" s="83" t="s">
        <v>3962</v>
      </c>
      <c r="AY209" s="78" t="s">
        <v>66</v>
      </c>
      <c r="AZ209" s="78" t="str">
        <f>REPLACE(INDEX(GroupVertices[Group],MATCH(Vertices[[#This Row],[Vertex]],GroupVertices[Vertex],0)),1,1,"")</f>
        <v>1</v>
      </c>
      <c r="BA209" s="48" t="s">
        <v>880</v>
      </c>
      <c r="BB209" s="48" t="s">
        <v>880</v>
      </c>
      <c r="BC209" s="48" t="s">
        <v>933</v>
      </c>
      <c r="BD209" s="48" t="s">
        <v>933</v>
      </c>
      <c r="BE209" s="48" t="s">
        <v>964</v>
      </c>
      <c r="BF209" s="48" t="s">
        <v>964</v>
      </c>
      <c r="BG209" s="116" t="s">
        <v>5250</v>
      </c>
      <c r="BH209" s="116" t="s">
        <v>5250</v>
      </c>
      <c r="BI209" s="116" t="s">
        <v>5458</v>
      </c>
      <c r="BJ209" s="116" t="s">
        <v>5458</v>
      </c>
      <c r="BK209" s="116">
        <v>0</v>
      </c>
      <c r="BL209" s="120">
        <v>0</v>
      </c>
      <c r="BM209" s="116">
        <v>0</v>
      </c>
      <c r="BN209" s="120">
        <v>0</v>
      </c>
      <c r="BO209" s="116">
        <v>0</v>
      </c>
      <c r="BP209" s="120">
        <v>0</v>
      </c>
      <c r="BQ209" s="116">
        <v>4</v>
      </c>
      <c r="BR209" s="120">
        <v>100</v>
      </c>
      <c r="BS209" s="116">
        <v>4</v>
      </c>
      <c r="BT209" s="2"/>
      <c r="BU209" s="3"/>
      <c r="BV209" s="3"/>
      <c r="BW209" s="3"/>
      <c r="BX209" s="3"/>
    </row>
    <row r="210" spans="1:76" ht="15">
      <c r="A210" s="64" t="s">
        <v>328</v>
      </c>
      <c r="B210" s="65"/>
      <c r="C210" s="65" t="s">
        <v>64</v>
      </c>
      <c r="D210" s="66">
        <v>162.35220972216777</v>
      </c>
      <c r="E210" s="68"/>
      <c r="F210" s="100" t="s">
        <v>1136</v>
      </c>
      <c r="G210" s="65"/>
      <c r="H210" s="69" t="s">
        <v>328</v>
      </c>
      <c r="I210" s="70"/>
      <c r="J210" s="70"/>
      <c r="K210" s="69" t="s">
        <v>4342</v>
      </c>
      <c r="L210" s="73">
        <v>1</v>
      </c>
      <c r="M210" s="74">
        <v>9092.6572265625</v>
      </c>
      <c r="N210" s="74">
        <v>2964.409423828125</v>
      </c>
      <c r="O210" s="75"/>
      <c r="P210" s="76"/>
      <c r="Q210" s="76"/>
      <c r="R210" s="86"/>
      <c r="S210" s="48">
        <v>0</v>
      </c>
      <c r="T210" s="48">
        <v>1</v>
      </c>
      <c r="U210" s="49">
        <v>0</v>
      </c>
      <c r="V210" s="49">
        <v>1</v>
      </c>
      <c r="W210" s="49">
        <v>0</v>
      </c>
      <c r="X210" s="49">
        <v>0.999999</v>
      </c>
      <c r="Y210" s="49">
        <v>0</v>
      </c>
      <c r="Z210" s="49">
        <v>0</v>
      </c>
      <c r="AA210" s="71">
        <v>210</v>
      </c>
      <c r="AB210" s="71"/>
      <c r="AC210" s="72"/>
      <c r="AD210" s="78" t="s">
        <v>2302</v>
      </c>
      <c r="AE210" s="78">
        <v>550</v>
      </c>
      <c r="AF210" s="78">
        <v>386</v>
      </c>
      <c r="AG210" s="78">
        <v>8882</v>
      </c>
      <c r="AH210" s="78">
        <v>2900</v>
      </c>
      <c r="AI210" s="78"/>
      <c r="AJ210" s="78" t="s">
        <v>2665</v>
      </c>
      <c r="AK210" s="78" t="s">
        <v>2951</v>
      </c>
      <c r="AL210" s="83" t="s">
        <v>3150</v>
      </c>
      <c r="AM210" s="78"/>
      <c r="AN210" s="80">
        <v>40820.66966435185</v>
      </c>
      <c r="AO210" s="83" t="s">
        <v>3416</v>
      </c>
      <c r="AP210" s="78" t="b">
        <v>0</v>
      </c>
      <c r="AQ210" s="78" t="b">
        <v>0</v>
      </c>
      <c r="AR210" s="78" t="b">
        <v>1</v>
      </c>
      <c r="AS210" s="78"/>
      <c r="AT210" s="78">
        <v>11</v>
      </c>
      <c r="AU210" s="83" t="s">
        <v>3561</v>
      </c>
      <c r="AV210" s="78" t="b">
        <v>0</v>
      </c>
      <c r="AW210" s="78" t="s">
        <v>3755</v>
      </c>
      <c r="AX210" s="83" t="s">
        <v>3963</v>
      </c>
      <c r="AY210" s="78" t="s">
        <v>66</v>
      </c>
      <c r="AZ210" s="78" t="str">
        <f>REPLACE(INDEX(GroupVertices[Group],MATCH(Vertices[[#This Row],[Vertex]],GroupVertices[Vertex],0)),1,1,"")</f>
        <v>60</v>
      </c>
      <c r="BA210" s="48"/>
      <c r="BB210" s="48"/>
      <c r="BC210" s="48"/>
      <c r="BD210" s="48"/>
      <c r="BE210" s="48" t="s">
        <v>965</v>
      </c>
      <c r="BF210" s="48" t="s">
        <v>965</v>
      </c>
      <c r="BG210" s="116" t="s">
        <v>5251</v>
      </c>
      <c r="BH210" s="116" t="s">
        <v>5251</v>
      </c>
      <c r="BI210" s="116" t="s">
        <v>5459</v>
      </c>
      <c r="BJ210" s="116" t="s">
        <v>5459</v>
      </c>
      <c r="BK210" s="116">
        <v>1</v>
      </c>
      <c r="BL210" s="120">
        <v>6.25</v>
      </c>
      <c r="BM210" s="116">
        <v>0</v>
      </c>
      <c r="BN210" s="120">
        <v>0</v>
      </c>
      <c r="BO210" s="116">
        <v>0</v>
      </c>
      <c r="BP210" s="120">
        <v>0</v>
      </c>
      <c r="BQ210" s="116">
        <v>15</v>
      </c>
      <c r="BR210" s="120">
        <v>93.75</v>
      </c>
      <c r="BS210" s="116">
        <v>16</v>
      </c>
      <c r="BT210" s="2"/>
      <c r="BU210" s="3"/>
      <c r="BV210" s="3"/>
      <c r="BW210" s="3"/>
      <c r="BX210" s="3"/>
    </row>
    <row r="211" spans="1:76" ht="15">
      <c r="A211" s="64" t="s">
        <v>523</v>
      </c>
      <c r="B211" s="65"/>
      <c r="C211" s="65" t="s">
        <v>64</v>
      </c>
      <c r="D211" s="66">
        <v>164.70635760608712</v>
      </c>
      <c r="E211" s="68"/>
      <c r="F211" s="100" t="s">
        <v>3678</v>
      </c>
      <c r="G211" s="65"/>
      <c r="H211" s="69" t="s">
        <v>523</v>
      </c>
      <c r="I211" s="70"/>
      <c r="J211" s="70"/>
      <c r="K211" s="69" t="s">
        <v>4343</v>
      </c>
      <c r="L211" s="73">
        <v>1</v>
      </c>
      <c r="M211" s="74">
        <v>9092.6572265625</v>
      </c>
      <c r="N211" s="74">
        <v>3246.734130859375</v>
      </c>
      <c r="O211" s="75"/>
      <c r="P211" s="76"/>
      <c r="Q211" s="76"/>
      <c r="R211" s="86"/>
      <c r="S211" s="48">
        <v>1</v>
      </c>
      <c r="T211" s="48">
        <v>0</v>
      </c>
      <c r="U211" s="49">
        <v>0</v>
      </c>
      <c r="V211" s="49">
        <v>1</v>
      </c>
      <c r="W211" s="49">
        <v>0</v>
      </c>
      <c r="X211" s="49">
        <v>0.999999</v>
      </c>
      <c r="Y211" s="49">
        <v>0</v>
      </c>
      <c r="Z211" s="49">
        <v>0</v>
      </c>
      <c r="AA211" s="71">
        <v>211</v>
      </c>
      <c r="AB211" s="71"/>
      <c r="AC211" s="72"/>
      <c r="AD211" s="78" t="s">
        <v>2303</v>
      </c>
      <c r="AE211" s="78">
        <v>448</v>
      </c>
      <c r="AF211" s="78">
        <v>2966</v>
      </c>
      <c r="AG211" s="78">
        <v>1834</v>
      </c>
      <c r="AH211" s="78">
        <v>332</v>
      </c>
      <c r="AI211" s="78">
        <v>7200</v>
      </c>
      <c r="AJ211" s="78" t="s">
        <v>2666</v>
      </c>
      <c r="AK211" s="78" t="s">
        <v>2949</v>
      </c>
      <c r="AL211" s="78"/>
      <c r="AM211" s="78" t="s">
        <v>3245</v>
      </c>
      <c r="AN211" s="80">
        <v>40446.29043981482</v>
      </c>
      <c r="AO211" s="83" t="s">
        <v>3417</v>
      </c>
      <c r="AP211" s="78" t="b">
        <v>0</v>
      </c>
      <c r="AQ211" s="78" t="b">
        <v>0</v>
      </c>
      <c r="AR211" s="78" t="b">
        <v>0</v>
      </c>
      <c r="AS211" s="78" t="s">
        <v>2020</v>
      </c>
      <c r="AT211" s="78">
        <v>33</v>
      </c>
      <c r="AU211" s="83" t="s">
        <v>3580</v>
      </c>
      <c r="AV211" s="78" t="b">
        <v>1</v>
      </c>
      <c r="AW211" s="78" t="s">
        <v>3755</v>
      </c>
      <c r="AX211" s="83" t="s">
        <v>3964</v>
      </c>
      <c r="AY211" s="78" t="s">
        <v>65</v>
      </c>
      <c r="AZ211" s="78" t="str">
        <f>REPLACE(INDEX(GroupVertices[Group],MATCH(Vertices[[#This Row],[Vertex]],GroupVertices[Vertex],0)),1,1,"")</f>
        <v>60</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329</v>
      </c>
      <c r="B212" s="65"/>
      <c r="C212" s="65" t="s">
        <v>64</v>
      </c>
      <c r="D212" s="66">
        <v>162.22537772377058</v>
      </c>
      <c r="E212" s="68"/>
      <c r="F212" s="100" t="s">
        <v>1137</v>
      </c>
      <c r="G212" s="65"/>
      <c r="H212" s="69" t="s">
        <v>329</v>
      </c>
      <c r="I212" s="70"/>
      <c r="J212" s="70"/>
      <c r="K212" s="69" t="s">
        <v>4344</v>
      </c>
      <c r="L212" s="73">
        <v>1</v>
      </c>
      <c r="M212" s="74">
        <v>1362.22021484375</v>
      </c>
      <c r="N212" s="74">
        <v>8677.3671875</v>
      </c>
      <c r="O212" s="75"/>
      <c r="P212" s="76"/>
      <c r="Q212" s="76"/>
      <c r="R212" s="86"/>
      <c r="S212" s="48">
        <v>1</v>
      </c>
      <c r="T212" s="48">
        <v>1</v>
      </c>
      <c r="U212" s="49">
        <v>0</v>
      </c>
      <c r="V212" s="49">
        <v>0</v>
      </c>
      <c r="W212" s="49">
        <v>0</v>
      </c>
      <c r="X212" s="49">
        <v>0.999999</v>
      </c>
      <c r="Y212" s="49">
        <v>0</v>
      </c>
      <c r="Z212" s="49" t="s">
        <v>4655</v>
      </c>
      <c r="AA212" s="71">
        <v>212</v>
      </c>
      <c r="AB212" s="71"/>
      <c r="AC212" s="72"/>
      <c r="AD212" s="78" t="s">
        <v>329</v>
      </c>
      <c r="AE212" s="78">
        <v>867</v>
      </c>
      <c r="AF212" s="78">
        <v>247</v>
      </c>
      <c r="AG212" s="78">
        <v>149204</v>
      </c>
      <c r="AH212" s="78">
        <v>954</v>
      </c>
      <c r="AI212" s="78"/>
      <c r="AJ212" s="78" t="s">
        <v>2667</v>
      </c>
      <c r="AK212" s="78"/>
      <c r="AL212" s="78"/>
      <c r="AM212" s="78"/>
      <c r="AN212" s="80">
        <v>40977.23768518519</v>
      </c>
      <c r="AO212" s="78"/>
      <c r="AP212" s="78" t="b">
        <v>1</v>
      </c>
      <c r="AQ212" s="78" t="b">
        <v>0</v>
      </c>
      <c r="AR212" s="78" t="b">
        <v>0</v>
      </c>
      <c r="AS212" s="78"/>
      <c r="AT212" s="78">
        <v>15</v>
      </c>
      <c r="AU212" s="83" t="s">
        <v>3561</v>
      </c>
      <c r="AV212" s="78" t="b">
        <v>0</v>
      </c>
      <c r="AW212" s="78" t="s">
        <v>3755</v>
      </c>
      <c r="AX212" s="83" t="s">
        <v>3965</v>
      </c>
      <c r="AY212" s="78" t="s">
        <v>66</v>
      </c>
      <c r="AZ212" s="78" t="str">
        <f>REPLACE(INDEX(GroupVertices[Group],MATCH(Vertices[[#This Row],[Vertex]],GroupVertices[Vertex],0)),1,1,"")</f>
        <v>1</v>
      </c>
      <c r="BA212" s="48" t="s">
        <v>5122</v>
      </c>
      <c r="BB212" s="48" t="s">
        <v>5122</v>
      </c>
      <c r="BC212" s="48" t="s">
        <v>934</v>
      </c>
      <c r="BD212" s="48" t="s">
        <v>934</v>
      </c>
      <c r="BE212" s="48"/>
      <c r="BF212" s="48"/>
      <c r="BG212" s="116" t="s">
        <v>5252</v>
      </c>
      <c r="BH212" s="116" t="s">
        <v>5345</v>
      </c>
      <c r="BI212" s="116" t="s">
        <v>5460</v>
      </c>
      <c r="BJ212" s="116" t="s">
        <v>5546</v>
      </c>
      <c r="BK212" s="116">
        <v>0</v>
      </c>
      <c r="BL212" s="120">
        <v>0</v>
      </c>
      <c r="BM212" s="116">
        <v>1</v>
      </c>
      <c r="BN212" s="120">
        <v>4.166666666666667</v>
      </c>
      <c r="BO212" s="116">
        <v>0</v>
      </c>
      <c r="BP212" s="120">
        <v>0</v>
      </c>
      <c r="BQ212" s="116">
        <v>23</v>
      </c>
      <c r="BR212" s="120">
        <v>95.83333333333333</v>
      </c>
      <c r="BS212" s="116">
        <v>24</v>
      </c>
      <c r="BT212" s="2"/>
      <c r="BU212" s="3"/>
      <c r="BV212" s="3"/>
      <c r="BW212" s="3"/>
      <c r="BX212" s="3"/>
    </row>
    <row r="213" spans="1:76" ht="15">
      <c r="A213" s="64" t="s">
        <v>330</v>
      </c>
      <c r="B213" s="65"/>
      <c r="C213" s="65" t="s">
        <v>64</v>
      </c>
      <c r="D213" s="66">
        <v>163.73914956075592</v>
      </c>
      <c r="E213" s="68"/>
      <c r="F213" s="100" t="s">
        <v>1138</v>
      </c>
      <c r="G213" s="65"/>
      <c r="H213" s="69" t="s">
        <v>330</v>
      </c>
      <c r="I213" s="70"/>
      <c r="J213" s="70"/>
      <c r="K213" s="69" t="s">
        <v>4345</v>
      </c>
      <c r="L213" s="73">
        <v>1</v>
      </c>
      <c r="M213" s="74">
        <v>1028.7037353515625</v>
      </c>
      <c r="N213" s="74">
        <v>8677.3671875</v>
      </c>
      <c r="O213" s="75"/>
      <c r="P213" s="76"/>
      <c r="Q213" s="76"/>
      <c r="R213" s="86"/>
      <c r="S213" s="48">
        <v>1</v>
      </c>
      <c r="T213" s="48">
        <v>1</v>
      </c>
      <c r="U213" s="49">
        <v>0</v>
      </c>
      <c r="V213" s="49">
        <v>0</v>
      </c>
      <c r="W213" s="49">
        <v>0</v>
      </c>
      <c r="X213" s="49">
        <v>0.999999</v>
      </c>
      <c r="Y213" s="49">
        <v>0</v>
      </c>
      <c r="Z213" s="49" t="s">
        <v>4655</v>
      </c>
      <c r="AA213" s="71">
        <v>213</v>
      </c>
      <c r="AB213" s="71"/>
      <c r="AC213" s="72"/>
      <c r="AD213" s="78" t="s">
        <v>2304</v>
      </c>
      <c r="AE213" s="78">
        <v>160</v>
      </c>
      <c r="AF213" s="78">
        <v>1906</v>
      </c>
      <c r="AG213" s="78">
        <v>37185</v>
      </c>
      <c r="AH213" s="78">
        <v>38513</v>
      </c>
      <c r="AI213" s="78"/>
      <c r="AJ213" s="78"/>
      <c r="AK213" s="78"/>
      <c r="AL213" s="83" t="s">
        <v>3151</v>
      </c>
      <c r="AM213" s="78"/>
      <c r="AN213" s="80">
        <v>39926.82381944444</v>
      </c>
      <c r="AO213" s="83" t="s">
        <v>3418</v>
      </c>
      <c r="AP213" s="78" t="b">
        <v>0</v>
      </c>
      <c r="AQ213" s="78" t="b">
        <v>0</v>
      </c>
      <c r="AR213" s="78" t="b">
        <v>0</v>
      </c>
      <c r="AS213" s="78"/>
      <c r="AT213" s="78">
        <v>17</v>
      </c>
      <c r="AU213" s="83" t="s">
        <v>3579</v>
      </c>
      <c r="AV213" s="78" t="b">
        <v>0</v>
      </c>
      <c r="AW213" s="78" t="s">
        <v>3755</v>
      </c>
      <c r="AX213" s="83" t="s">
        <v>3966</v>
      </c>
      <c r="AY213" s="78" t="s">
        <v>66</v>
      </c>
      <c r="AZ213" s="78" t="str">
        <f>REPLACE(INDEX(GroupVertices[Group],MATCH(Vertices[[#This Row],[Vertex]],GroupVertices[Vertex],0)),1,1,"")</f>
        <v>1</v>
      </c>
      <c r="BA213" s="48"/>
      <c r="BB213" s="48"/>
      <c r="BC213" s="48"/>
      <c r="BD213" s="48"/>
      <c r="BE213" s="48"/>
      <c r="BF213" s="48"/>
      <c r="BG213" s="116" t="s">
        <v>5253</v>
      </c>
      <c r="BH213" s="116" t="s">
        <v>5346</v>
      </c>
      <c r="BI213" s="116" t="s">
        <v>5461</v>
      </c>
      <c r="BJ213" s="116" t="s">
        <v>5547</v>
      </c>
      <c r="BK213" s="116">
        <v>0</v>
      </c>
      <c r="BL213" s="120">
        <v>0</v>
      </c>
      <c r="BM213" s="116">
        <v>0</v>
      </c>
      <c r="BN213" s="120">
        <v>0</v>
      </c>
      <c r="BO213" s="116">
        <v>0</v>
      </c>
      <c r="BP213" s="120">
        <v>0</v>
      </c>
      <c r="BQ213" s="116">
        <v>14</v>
      </c>
      <c r="BR213" s="120">
        <v>100</v>
      </c>
      <c r="BS213" s="116">
        <v>14</v>
      </c>
      <c r="BT213" s="2"/>
      <c r="BU213" s="3"/>
      <c r="BV213" s="3"/>
      <c r="BW213" s="3"/>
      <c r="BX213" s="3"/>
    </row>
    <row r="214" spans="1:76" ht="15">
      <c r="A214" s="64" t="s">
        <v>331</v>
      </c>
      <c r="B214" s="65"/>
      <c r="C214" s="65" t="s">
        <v>64</v>
      </c>
      <c r="D214" s="66">
        <v>166.41539597297898</v>
      </c>
      <c r="E214" s="68"/>
      <c r="F214" s="100" t="s">
        <v>1139</v>
      </c>
      <c r="G214" s="65"/>
      <c r="H214" s="69" t="s">
        <v>331</v>
      </c>
      <c r="I214" s="70"/>
      <c r="J214" s="70"/>
      <c r="K214" s="69" t="s">
        <v>4346</v>
      </c>
      <c r="L214" s="73">
        <v>1</v>
      </c>
      <c r="M214" s="74">
        <v>2029.25341796875</v>
      </c>
      <c r="N214" s="74">
        <v>8677.3671875</v>
      </c>
      <c r="O214" s="75"/>
      <c r="P214" s="76"/>
      <c r="Q214" s="76"/>
      <c r="R214" s="86"/>
      <c r="S214" s="48">
        <v>1</v>
      </c>
      <c r="T214" s="48">
        <v>1</v>
      </c>
      <c r="U214" s="49">
        <v>0</v>
      </c>
      <c r="V214" s="49">
        <v>0</v>
      </c>
      <c r="W214" s="49">
        <v>0</v>
      </c>
      <c r="X214" s="49">
        <v>0.999999</v>
      </c>
      <c r="Y214" s="49">
        <v>0</v>
      </c>
      <c r="Z214" s="49" t="s">
        <v>4655</v>
      </c>
      <c r="AA214" s="71">
        <v>214</v>
      </c>
      <c r="AB214" s="71"/>
      <c r="AC214" s="72"/>
      <c r="AD214" s="78" t="s">
        <v>2305</v>
      </c>
      <c r="AE214" s="78">
        <v>1357</v>
      </c>
      <c r="AF214" s="78">
        <v>4839</v>
      </c>
      <c r="AG214" s="78">
        <v>21753</v>
      </c>
      <c r="AH214" s="78">
        <v>12251</v>
      </c>
      <c r="AI214" s="78"/>
      <c r="AJ214" s="78" t="s">
        <v>2668</v>
      </c>
      <c r="AK214" s="78"/>
      <c r="AL214" s="78"/>
      <c r="AM214" s="78"/>
      <c r="AN214" s="80">
        <v>39938.75541666667</v>
      </c>
      <c r="AO214" s="83" t="s">
        <v>3419</v>
      </c>
      <c r="AP214" s="78" t="b">
        <v>0</v>
      </c>
      <c r="AQ214" s="78" t="b">
        <v>0</v>
      </c>
      <c r="AR214" s="78" t="b">
        <v>1</v>
      </c>
      <c r="AS214" s="78"/>
      <c r="AT214" s="78">
        <v>16</v>
      </c>
      <c r="AU214" s="83" t="s">
        <v>3569</v>
      </c>
      <c r="AV214" s="78" t="b">
        <v>0</v>
      </c>
      <c r="AW214" s="78" t="s">
        <v>3755</v>
      </c>
      <c r="AX214" s="83" t="s">
        <v>3967</v>
      </c>
      <c r="AY214" s="78" t="s">
        <v>66</v>
      </c>
      <c r="AZ214" s="78" t="str">
        <f>REPLACE(INDEX(GroupVertices[Group],MATCH(Vertices[[#This Row],[Vertex]],GroupVertices[Vertex],0)),1,1,"")</f>
        <v>1</v>
      </c>
      <c r="BA214" s="48"/>
      <c r="BB214" s="48"/>
      <c r="BC214" s="48"/>
      <c r="BD214" s="48"/>
      <c r="BE214" s="48"/>
      <c r="BF214" s="48"/>
      <c r="BG214" s="116" t="s">
        <v>5254</v>
      </c>
      <c r="BH214" s="116" t="s">
        <v>5254</v>
      </c>
      <c r="BI214" s="116" t="s">
        <v>5462</v>
      </c>
      <c r="BJ214" s="116" t="s">
        <v>5462</v>
      </c>
      <c r="BK214" s="116">
        <v>1</v>
      </c>
      <c r="BL214" s="120">
        <v>2.4390243902439024</v>
      </c>
      <c r="BM214" s="116">
        <v>0</v>
      </c>
      <c r="BN214" s="120">
        <v>0</v>
      </c>
      <c r="BO214" s="116">
        <v>0</v>
      </c>
      <c r="BP214" s="120">
        <v>0</v>
      </c>
      <c r="BQ214" s="116">
        <v>40</v>
      </c>
      <c r="BR214" s="120">
        <v>97.5609756097561</v>
      </c>
      <c r="BS214" s="116">
        <v>41</v>
      </c>
      <c r="BT214" s="2"/>
      <c r="BU214" s="3"/>
      <c r="BV214" s="3"/>
      <c r="BW214" s="3"/>
      <c r="BX214" s="3"/>
    </row>
    <row r="215" spans="1:76" ht="15">
      <c r="A215" s="64" t="s">
        <v>332</v>
      </c>
      <c r="B215" s="65"/>
      <c r="C215" s="65" t="s">
        <v>64</v>
      </c>
      <c r="D215" s="66">
        <v>162.05566008562755</v>
      </c>
      <c r="E215" s="68"/>
      <c r="F215" s="100" t="s">
        <v>1140</v>
      </c>
      <c r="G215" s="65"/>
      <c r="H215" s="69" t="s">
        <v>332</v>
      </c>
      <c r="I215" s="70"/>
      <c r="J215" s="70"/>
      <c r="K215" s="69" t="s">
        <v>4347</v>
      </c>
      <c r="L215" s="73">
        <v>1</v>
      </c>
      <c r="M215" s="74">
        <v>1028.7037353515625</v>
      </c>
      <c r="N215" s="74">
        <v>8031.54931640625</v>
      </c>
      <c r="O215" s="75"/>
      <c r="P215" s="76"/>
      <c r="Q215" s="76"/>
      <c r="R215" s="86"/>
      <c r="S215" s="48">
        <v>1</v>
      </c>
      <c r="T215" s="48">
        <v>1</v>
      </c>
      <c r="U215" s="49">
        <v>0</v>
      </c>
      <c r="V215" s="49">
        <v>0</v>
      </c>
      <c r="W215" s="49">
        <v>0</v>
      </c>
      <c r="X215" s="49">
        <v>0.999999</v>
      </c>
      <c r="Y215" s="49">
        <v>0</v>
      </c>
      <c r="Z215" s="49" t="s">
        <v>4655</v>
      </c>
      <c r="AA215" s="71">
        <v>215</v>
      </c>
      <c r="AB215" s="71"/>
      <c r="AC215" s="72"/>
      <c r="AD215" s="78" t="s">
        <v>2306</v>
      </c>
      <c r="AE215" s="78">
        <v>24</v>
      </c>
      <c r="AF215" s="78">
        <v>61</v>
      </c>
      <c r="AG215" s="78">
        <v>5234</v>
      </c>
      <c r="AH215" s="78">
        <v>0</v>
      </c>
      <c r="AI215" s="78"/>
      <c r="AJ215" s="78" t="s">
        <v>2669</v>
      </c>
      <c r="AK215" s="78" t="s">
        <v>2952</v>
      </c>
      <c r="AL215" s="78"/>
      <c r="AM215" s="78"/>
      <c r="AN215" s="80">
        <v>42680.701574074075</v>
      </c>
      <c r="AO215" s="78"/>
      <c r="AP215" s="78" t="b">
        <v>1</v>
      </c>
      <c r="AQ215" s="78" t="b">
        <v>0</v>
      </c>
      <c r="AR215" s="78" t="b">
        <v>0</v>
      </c>
      <c r="AS215" s="78"/>
      <c r="AT215" s="78">
        <v>1</v>
      </c>
      <c r="AU215" s="78"/>
      <c r="AV215" s="78" t="b">
        <v>0</v>
      </c>
      <c r="AW215" s="78" t="s">
        <v>3755</v>
      </c>
      <c r="AX215" s="83" t="s">
        <v>3968</v>
      </c>
      <c r="AY215" s="78" t="s">
        <v>66</v>
      </c>
      <c r="AZ215" s="78" t="str">
        <f>REPLACE(INDEX(GroupVertices[Group],MATCH(Vertices[[#This Row],[Vertex]],GroupVertices[Vertex],0)),1,1,"")</f>
        <v>1</v>
      </c>
      <c r="BA215" s="48"/>
      <c r="BB215" s="48"/>
      <c r="BC215" s="48"/>
      <c r="BD215" s="48"/>
      <c r="BE215" s="48"/>
      <c r="BF215" s="48"/>
      <c r="BG215" s="116" t="s">
        <v>5255</v>
      </c>
      <c r="BH215" s="116" t="s">
        <v>5255</v>
      </c>
      <c r="BI215" s="116" t="s">
        <v>5463</v>
      </c>
      <c r="BJ215" s="116" t="s">
        <v>5463</v>
      </c>
      <c r="BK215" s="116">
        <v>1</v>
      </c>
      <c r="BL215" s="120">
        <v>4.761904761904762</v>
      </c>
      <c r="BM215" s="116">
        <v>1</v>
      </c>
      <c r="BN215" s="120">
        <v>4.761904761904762</v>
      </c>
      <c r="BO215" s="116">
        <v>0</v>
      </c>
      <c r="BP215" s="120">
        <v>0</v>
      </c>
      <c r="BQ215" s="116">
        <v>19</v>
      </c>
      <c r="BR215" s="120">
        <v>90.47619047619048</v>
      </c>
      <c r="BS215" s="116">
        <v>21</v>
      </c>
      <c r="BT215" s="2"/>
      <c r="BU215" s="3"/>
      <c r="BV215" s="3"/>
      <c r="BW215" s="3"/>
      <c r="BX215" s="3"/>
    </row>
    <row r="216" spans="1:76" ht="15">
      <c r="A216" s="64" t="s">
        <v>333</v>
      </c>
      <c r="B216" s="65"/>
      <c r="C216" s="65" t="s">
        <v>64</v>
      </c>
      <c r="D216" s="66">
        <v>168.75859433185684</v>
      </c>
      <c r="E216" s="68"/>
      <c r="F216" s="100" t="s">
        <v>1141</v>
      </c>
      <c r="G216" s="65"/>
      <c r="H216" s="69" t="s">
        <v>333</v>
      </c>
      <c r="I216" s="70"/>
      <c r="J216" s="70"/>
      <c r="K216" s="69" t="s">
        <v>4348</v>
      </c>
      <c r="L216" s="73">
        <v>1</v>
      </c>
      <c r="M216" s="74">
        <v>3592.883056640625</v>
      </c>
      <c r="N216" s="74">
        <v>3336.087158203125</v>
      </c>
      <c r="O216" s="75"/>
      <c r="P216" s="76"/>
      <c r="Q216" s="76"/>
      <c r="R216" s="86"/>
      <c r="S216" s="48">
        <v>0</v>
      </c>
      <c r="T216" s="48">
        <v>1</v>
      </c>
      <c r="U216" s="49">
        <v>0</v>
      </c>
      <c r="V216" s="49">
        <v>0.035714</v>
      </c>
      <c r="W216" s="49">
        <v>0</v>
      </c>
      <c r="X216" s="49">
        <v>0.501102</v>
      </c>
      <c r="Y216" s="49">
        <v>0</v>
      </c>
      <c r="Z216" s="49">
        <v>0</v>
      </c>
      <c r="AA216" s="71">
        <v>216</v>
      </c>
      <c r="AB216" s="71"/>
      <c r="AC216" s="72"/>
      <c r="AD216" s="78" t="s">
        <v>2307</v>
      </c>
      <c r="AE216" s="78">
        <v>838</v>
      </c>
      <c r="AF216" s="78">
        <v>7407</v>
      </c>
      <c r="AG216" s="78">
        <v>25577</v>
      </c>
      <c r="AH216" s="78">
        <v>8036</v>
      </c>
      <c r="AI216" s="78"/>
      <c r="AJ216" s="78" t="s">
        <v>2670</v>
      </c>
      <c r="AK216" s="78" t="s">
        <v>2953</v>
      </c>
      <c r="AL216" s="83" t="s">
        <v>3152</v>
      </c>
      <c r="AM216" s="78"/>
      <c r="AN216" s="80">
        <v>40599.94553240741</v>
      </c>
      <c r="AO216" s="83" t="s">
        <v>3420</v>
      </c>
      <c r="AP216" s="78" t="b">
        <v>0</v>
      </c>
      <c r="AQ216" s="78" t="b">
        <v>0</v>
      </c>
      <c r="AR216" s="78" t="b">
        <v>1</v>
      </c>
      <c r="AS216" s="78"/>
      <c r="AT216" s="78">
        <v>169</v>
      </c>
      <c r="AU216" s="83" t="s">
        <v>3561</v>
      </c>
      <c r="AV216" s="78" t="b">
        <v>0</v>
      </c>
      <c r="AW216" s="78" t="s">
        <v>3755</v>
      </c>
      <c r="AX216" s="83" t="s">
        <v>3969</v>
      </c>
      <c r="AY216" s="78" t="s">
        <v>66</v>
      </c>
      <c r="AZ216" s="78" t="str">
        <f>REPLACE(INDEX(GroupVertices[Group],MATCH(Vertices[[#This Row],[Vertex]],GroupVertices[Vertex],0)),1,1,"")</f>
        <v>5</v>
      </c>
      <c r="BA216" s="48"/>
      <c r="BB216" s="48"/>
      <c r="BC216" s="48"/>
      <c r="BD216" s="48"/>
      <c r="BE216" s="48" t="s">
        <v>966</v>
      </c>
      <c r="BF216" s="48" t="s">
        <v>966</v>
      </c>
      <c r="BG216" s="116" t="s">
        <v>5256</v>
      </c>
      <c r="BH216" s="116" t="s">
        <v>5256</v>
      </c>
      <c r="BI216" s="116" t="s">
        <v>5464</v>
      </c>
      <c r="BJ216" s="116" t="s">
        <v>5464</v>
      </c>
      <c r="BK216" s="116">
        <v>0</v>
      </c>
      <c r="BL216" s="120">
        <v>0</v>
      </c>
      <c r="BM216" s="116">
        <v>1</v>
      </c>
      <c r="BN216" s="120">
        <v>5</v>
      </c>
      <c r="BO216" s="116">
        <v>0</v>
      </c>
      <c r="BP216" s="120">
        <v>0</v>
      </c>
      <c r="BQ216" s="116">
        <v>19</v>
      </c>
      <c r="BR216" s="120">
        <v>95</v>
      </c>
      <c r="BS216" s="116">
        <v>20</v>
      </c>
      <c r="BT216" s="2"/>
      <c r="BU216" s="3"/>
      <c r="BV216" s="3"/>
      <c r="BW216" s="3"/>
      <c r="BX216" s="3"/>
    </row>
    <row r="217" spans="1:76" ht="15">
      <c r="A217" s="64" t="s">
        <v>334</v>
      </c>
      <c r="B217" s="65"/>
      <c r="C217" s="65" t="s">
        <v>64</v>
      </c>
      <c r="D217" s="66">
        <v>168.14177108785316</v>
      </c>
      <c r="E217" s="68"/>
      <c r="F217" s="100" t="s">
        <v>1142</v>
      </c>
      <c r="G217" s="65"/>
      <c r="H217" s="69" t="s">
        <v>334</v>
      </c>
      <c r="I217" s="70"/>
      <c r="J217" s="70"/>
      <c r="K217" s="69" t="s">
        <v>4349</v>
      </c>
      <c r="L217" s="73">
        <v>41.15261044176707</v>
      </c>
      <c r="M217" s="74">
        <v>6204.70751953125</v>
      </c>
      <c r="N217" s="74">
        <v>558.7676391601562</v>
      </c>
      <c r="O217" s="75"/>
      <c r="P217" s="76"/>
      <c r="Q217" s="76"/>
      <c r="R217" s="86"/>
      <c r="S217" s="48">
        <v>0</v>
      </c>
      <c r="T217" s="48">
        <v>2</v>
      </c>
      <c r="U217" s="49">
        <v>2</v>
      </c>
      <c r="V217" s="49">
        <v>0.5</v>
      </c>
      <c r="W217" s="49">
        <v>0</v>
      </c>
      <c r="X217" s="49">
        <v>1.459457</v>
      </c>
      <c r="Y217" s="49">
        <v>0</v>
      </c>
      <c r="Z217" s="49">
        <v>0</v>
      </c>
      <c r="AA217" s="71">
        <v>217</v>
      </c>
      <c r="AB217" s="71"/>
      <c r="AC217" s="72"/>
      <c r="AD217" s="78" t="s">
        <v>2308</v>
      </c>
      <c r="AE217" s="78">
        <v>2187</v>
      </c>
      <c r="AF217" s="78">
        <v>6731</v>
      </c>
      <c r="AG217" s="78">
        <v>266083</v>
      </c>
      <c r="AH217" s="78">
        <v>152219</v>
      </c>
      <c r="AI217" s="78"/>
      <c r="AJ217" s="78" t="s">
        <v>2671</v>
      </c>
      <c r="AK217" s="78" t="s">
        <v>2954</v>
      </c>
      <c r="AL217" s="78"/>
      <c r="AM217" s="78"/>
      <c r="AN217" s="80">
        <v>40285.365532407406</v>
      </c>
      <c r="AO217" s="83" t="s">
        <v>3421</v>
      </c>
      <c r="AP217" s="78" t="b">
        <v>0</v>
      </c>
      <c r="AQ217" s="78" t="b">
        <v>0</v>
      </c>
      <c r="AR217" s="78" t="b">
        <v>1</v>
      </c>
      <c r="AS217" s="78"/>
      <c r="AT217" s="78">
        <v>216</v>
      </c>
      <c r="AU217" s="83" t="s">
        <v>3565</v>
      </c>
      <c r="AV217" s="78" t="b">
        <v>0</v>
      </c>
      <c r="AW217" s="78" t="s">
        <v>3755</v>
      </c>
      <c r="AX217" s="83" t="s">
        <v>3970</v>
      </c>
      <c r="AY217" s="78" t="s">
        <v>66</v>
      </c>
      <c r="AZ217" s="78" t="str">
        <f>REPLACE(INDEX(GroupVertices[Group],MATCH(Vertices[[#This Row],[Vertex]],GroupVertices[Vertex],0)),1,1,"")</f>
        <v>31</v>
      </c>
      <c r="BA217" s="48"/>
      <c r="BB217" s="48"/>
      <c r="BC217" s="48"/>
      <c r="BD217" s="48"/>
      <c r="BE217" s="48"/>
      <c r="BF217" s="48"/>
      <c r="BG217" s="116" t="s">
        <v>5257</v>
      </c>
      <c r="BH217" s="116" t="s">
        <v>5257</v>
      </c>
      <c r="BI217" s="116" t="s">
        <v>5465</v>
      </c>
      <c r="BJ217" s="116" t="s">
        <v>5465</v>
      </c>
      <c r="BK217" s="116">
        <v>1</v>
      </c>
      <c r="BL217" s="120">
        <v>4.166666666666667</v>
      </c>
      <c r="BM217" s="116">
        <v>0</v>
      </c>
      <c r="BN217" s="120">
        <v>0</v>
      </c>
      <c r="BO217" s="116">
        <v>0</v>
      </c>
      <c r="BP217" s="120">
        <v>0</v>
      </c>
      <c r="BQ217" s="116">
        <v>23</v>
      </c>
      <c r="BR217" s="120">
        <v>95.83333333333333</v>
      </c>
      <c r="BS217" s="116">
        <v>24</v>
      </c>
      <c r="BT217" s="2"/>
      <c r="BU217" s="3"/>
      <c r="BV217" s="3"/>
      <c r="BW217" s="3"/>
      <c r="BX217" s="3"/>
    </row>
    <row r="218" spans="1:76" ht="15">
      <c r="A218" s="64" t="s">
        <v>524</v>
      </c>
      <c r="B218" s="65"/>
      <c r="C218" s="65" t="s">
        <v>64</v>
      </c>
      <c r="D218" s="66">
        <v>228.56581256887006</v>
      </c>
      <c r="E218" s="68"/>
      <c r="F218" s="100" t="s">
        <v>3679</v>
      </c>
      <c r="G218" s="65"/>
      <c r="H218" s="69" t="s">
        <v>524</v>
      </c>
      <c r="I218" s="70"/>
      <c r="J218" s="70"/>
      <c r="K218" s="69" t="s">
        <v>4350</v>
      </c>
      <c r="L218" s="73">
        <v>1</v>
      </c>
      <c r="M218" s="74">
        <v>6204.70751953125</v>
      </c>
      <c r="N218" s="74">
        <v>970.4911499023438</v>
      </c>
      <c r="O218" s="75"/>
      <c r="P218" s="76"/>
      <c r="Q218" s="76"/>
      <c r="R218" s="86"/>
      <c r="S218" s="48">
        <v>1</v>
      </c>
      <c r="T218" s="48">
        <v>0</v>
      </c>
      <c r="U218" s="49">
        <v>0</v>
      </c>
      <c r="V218" s="49">
        <v>0.333333</v>
      </c>
      <c r="W218" s="49">
        <v>0</v>
      </c>
      <c r="X218" s="49">
        <v>0.770269</v>
      </c>
      <c r="Y218" s="49">
        <v>0</v>
      </c>
      <c r="Z218" s="49">
        <v>0</v>
      </c>
      <c r="AA218" s="71">
        <v>218</v>
      </c>
      <c r="AB218" s="71"/>
      <c r="AC218" s="72"/>
      <c r="AD218" s="78" t="s">
        <v>2309</v>
      </c>
      <c r="AE218" s="78">
        <v>1</v>
      </c>
      <c r="AF218" s="78">
        <v>72952</v>
      </c>
      <c r="AG218" s="78">
        <v>275913</v>
      </c>
      <c r="AH218" s="78">
        <v>32</v>
      </c>
      <c r="AI218" s="78"/>
      <c r="AJ218" s="78" t="s">
        <v>2672</v>
      </c>
      <c r="AK218" s="78" t="s">
        <v>2955</v>
      </c>
      <c r="AL218" s="83" t="s">
        <v>3153</v>
      </c>
      <c r="AM218" s="78"/>
      <c r="AN218" s="80">
        <v>42291.14103009259</v>
      </c>
      <c r="AO218" s="83" t="s">
        <v>3422</v>
      </c>
      <c r="AP218" s="78" t="b">
        <v>1</v>
      </c>
      <c r="AQ218" s="78" t="b">
        <v>0</v>
      </c>
      <c r="AR218" s="78" t="b">
        <v>0</v>
      </c>
      <c r="AS218" s="78"/>
      <c r="AT218" s="78">
        <v>605</v>
      </c>
      <c r="AU218" s="83" t="s">
        <v>3561</v>
      </c>
      <c r="AV218" s="78" t="b">
        <v>0</v>
      </c>
      <c r="AW218" s="78" t="s">
        <v>3755</v>
      </c>
      <c r="AX218" s="83" t="s">
        <v>3971</v>
      </c>
      <c r="AY218" s="78" t="s">
        <v>65</v>
      </c>
      <c r="AZ218" s="78" t="str">
        <f>REPLACE(INDEX(GroupVertices[Group],MATCH(Vertices[[#This Row],[Vertex]],GroupVertices[Vertex],0)),1,1,"")</f>
        <v>31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525</v>
      </c>
      <c r="B219" s="65"/>
      <c r="C219" s="65" t="s">
        <v>64</v>
      </c>
      <c r="D219" s="66">
        <v>162.65788396290924</v>
      </c>
      <c r="E219" s="68"/>
      <c r="F219" s="100" t="s">
        <v>3680</v>
      </c>
      <c r="G219" s="65"/>
      <c r="H219" s="69" t="s">
        <v>525</v>
      </c>
      <c r="I219" s="70"/>
      <c r="J219" s="70"/>
      <c r="K219" s="69" t="s">
        <v>4351</v>
      </c>
      <c r="L219" s="73">
        <v>1</v>
      </c>
      <c r="M219" s="74">
        <v>6425.6083984375</v>
      </c>
      <c r="N219" s="74">
        <v>970.4911499023438</v>
      </c>
      <c r="O219" s="75"/>
      <c r="P219" s="76"/>
      <c r="Q219" s="76"/>
      <c r="R219" s="86"/>
      <c r="S219" s="48">
        <v>1</v>
      </c>
      <c r="T219" s="48">
        <v>0</v>
      </c>
      <c r="U219" s="49">
        <v>0</v>
      </c>
      <c r="V219" s="49">
        <v>0.333333</v>
      </c>
      <c r="W219" s="49">
        <v>0</v>
      </c>
      <c r="X219" s="49">
        <v>0.770269</v>
      </c>
      <c r="Y219" s="49">
        <v>0</v>
      </c>
      <c r="Z219" s="49">
        <v>0</v>
      </c>
      <c r="AA219" s="71">
        <v>219</v>
      </c>
      <c r="AB219" s="71"/>
      <c r="AC219" s="72"/>
      <c r="AD219" s="78" t="s">
        <v>2310</v>
      </c>
      <c r="AE219" s="78">
        <v>333</v>
      </c>
      <c r="AF219" s="78">
        <v>721</v>
      </c>
      <c r="AG219" s="78">
        <v>20358</v>
      </c>
      <c r="AH219" s="78">
        <v>42935</v>
      </c>
      <c r="AI219" s="78"/>
      <c r="AJ219" s="78" t="s">
        <v>2673</v>
      </c>
      <c r="AK219" s="78" t="s">
        <v>2956</v>
      </c>
      <c r="AL219" s="78"/>
      <c r="AM219" s="78"/>
      <c r="AN219" s="80">
        <v>39619.69998842593</v>
      </c>
      <c r="AO219" s="83" t="s">
        <v>3423</v>
      </c>
      <c r="AP219" s="78" t="b">
        <v>0</v>
      </c>
      <c r="AQ219" s="78" t="b">
        <v>0</v>
      </c>
      <c r="AR219" s="78" t="b">
        <v>1</v>
      </c>
      <c r="AS219" s="78"/>
      <c r="AT219" s="78">
        <v>11</v>
      </c>
      <c r="AU219" s="83" t="s">
        <v>3565</v>
      </c>
      <c r="AV219" s="78" t="b">
        <v>0</v>
      </c>
      <c r="AW219" s="78" t="s">
        <v>3755</v>
      </c>
      <c r="AX219" s="83" t="s">
        <v>3972</v>
      </c>
      <c r="AY219" s="78" t="s">
        <v>65</v>
      </c>
      <c r="AZ219" s="78" t="str">
        <f>REPLACE(INDEX(GroupVertices[Group],MATCH(Vertices[[#This Row],[Vertex]],GroupVertices[Vertex],0)),1,1,"")</f>
        <v>31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335</v>
      </c>
      <c r="B220" s="65"/>
      <c r="C220" s="65" t="s">
        <v>64</v>
      </c>
      <c r="D220" s="66">
        <v>172.38836188310924</v>
      </c>
      <c r="E220" s="68"/>
      <c r="F220" s="100" t="s">
        <v>3681</v>
      </c>
      <c r="G220" s="65"/>
      <c r="H220" s="69" t="s">
        <v>335</v>
      </c>
      <c r="I220" s="70"/>
      <c r="J220" s="70"/>
      <c r="K220" s="69" t="s">
        <v>4352</v>
      </c>
      <c r="L220" s="73">
        <v>1</v>
      </c>
      <c r="M220" s="74">
        <v>8585.8857421875</v>
      </c>
      <c r="N220" s="74">
        <v>705.811767578125</v>
      </c>
      <c r="O220" s="75"/>
      <c r="P220" s="76"/>
      <c r="Q220" s="76"/>
      <c r="R220" s="86"/>
      <c r="S220" s="48">
        <v>2</v>
      </c>
      <c r="T220" s="48">
        <v>1</v>
      </c>
      <c r="U220" s="49">
        <v>0</v>
      </c>
      <c r="V220" s="49">
        <v>1</v>
      </c>
      <c r="W220" s="49">
        <v>0</v>
      </c>
      <c r="X220" s="49">
        <v>1.298244</v>
      </c>
      <c r="Y220" s="49">
        <v>0</v>
      </c>
      <c r="Z220" s="49">
        <v>0</v>
      </c>
      <c r="AA220" s="71">
        <v>220</v>
      </c>
      <c r="AB220" s="71"/>
      <c r="AC220" s="72"/>
      <c r="AD220" s="78" t="s">
        <v>2311</v>
      </c>
      <c r="AE220" s="78">
        <v>1067</v>
      </c>
      <c r="AF220" s="78">
        <v>11385</v>
      </c>
      <c r="AG220" s="78">
        <v>40945</v>
      </c>
      <c r="AH220" s="78">
        <v>35800</v>
      </c>
      <c r="AI220" s="78"/>
      <c r="AJ220" s="78" t="s">
        <v>2674</v>
      </c>
      <c r="AK220" s="78" t="s">
        <v>2881</v>
      </c>
      <c r="AL220" s="78"/>
      <c r="AM220" s="78"/>
      <c r="AN220" s="80">
        <v>42706.65671296296</v>
      </c>
      <c r="AO220" s="78"/>
      <c r="AP220" s="78" t="b">
        <v>1</v>
      </c>
      <c r="AQ220" s="78" t="b">
        <v>0</v>
      </c>
      <c r="AR220" s="78" t="b">
        <v>0</v>
      </c>
      <c r="AS220" s="78"/>
      <c r="AT220" s="78">
        <v>51</v>
      </c>
      <c r="AU220" s="78"/>
      <c r="AV220" s="78" t="b">
        <v>0</v>
      </c>
      <c r="AW220" s="78" t="s">
        <v>3755</v>
      </c>
      <c r="AX220" s="83" t="s">
        <v>3973</v>
      </c>
      <c r="AY220" s="78" t="s">
        <v>66</v>
      </c>
      <c r="AZ220" s="78" t="str">
        <f>REPLACE(INDEX(GroupVertices[Group],MATCH(Vertices[[#This Row],[Vertex]],GroupVertices[Vertex],0)),1,1,"")</f>
        <v>59</v>
      </c>
      <c r="BA220" s="48"/>
      <c r="BB220" s="48"/>
      <c r="BC220" s="48"/>
      <c r="BD220" s="48"/>
      <c r="BE220" s="48" t="s">
        <v>967</v>
      </c>
      <c r="BF220" s="48" t="s">
        <v>967</v>
      </c>
      <c r="BG220" s="116" t="s">
        <v>5258</v>
      </c>
      <c r="BH220" s="116" t="s">
        <v>5258</v>
      </c>
      <c r="BI220" s="116" t="s">
        <v>4957</v>
      </c>
      <c r="BJ220" s="116" t="s">
        <v>4957</v>
      </c>
      <c r="BK220" s="116">
        <v>2</v>
      </c>
      <c r="BL220" s="120">
        <v>18.181818181818183</v>
      </c>
      <c r="BM220" s="116">
        <v>0</v>
      </c>
      <c r="BN220" s="120">
        <v>0</v>
      </c>
      <c r="BO220" s="116">
        <v>0</v>
      </c>
      <c r="BP220" s="120">
        <v>0</v>
      </c>
      <c r="BQ220" s="116">
        <v>9</v>
      </c>
      <c r="BR220" s="120">
        <v>81.81818181818181</v>
      </c>
      <c r="BS220" s="116">
        <v>11</v>
      </c>
      <c r="BT220" s="2"/>
      <c r="BU220" s="3"/>
      <c r="BV220" s="3"/>
      <c r="BW220" s="3"/>
      <c r="BX220" s="3"/>
    </row>
    <row r="221" spans="1:76" ht="15">
      <c r="A221" s="64" t="s">
        <v>336</v>
      </c>
      <c r="B221" s="65"/>
      <c r="C221" s="65" t="s">
        <v>64</v>
      </c>
      <c r="D221" s="66">
        <v>162.07117191276964</v>
      </c>
      <c r="E221" s="68"/>
      <c r="F221" s="100" t="s">
        <v>1143</v>
      </c>
      <c r="G221" s="65"/>
      <c r="H221" s="69" t="s">
        <v>336</v>
      </c>
      <c r="I221" s="70"/>
      <c r="J221" s="70"/>
      <c r="K221" s="69" t="s">
        <v>4353</v>
      </c>
      <c r="L221" s="73">
        <v>1</v>
      </c>
      <c r="M221" s="74">
        <v>8585.8857421875</v>
      </c>
      <c r="N221" s="74">
        <v>470.5411682128906</v>
      </c>
      <c r="O221" s="75"/>
      <c r="P221" s="76"/>
      <c r="Q221" s="76"/>
      <c r="R221" s="86"/>
      <c r="S221" s="48">
        <v>0</v>
      </c>
      <c r="T221" s="48">
        <v>1</v>
      </c>
      <c r="U221" s="49">
        <v>0</v>
      </c>
      <c r="V221" s="49">
        <v>1</v>
      </c>
      <c r="W221" s="49">
        <v>0</v>
      </c>
      <c r="X221" s="49">
        <v>0.701753</v>
      </c>
      <c r="Y221" s="49">
        <v>0</v>
      </c>
      <c r="Z221" s="49">
        <v>0</v>
      </c>
      <c r="AA221" s="71">
        <v>221</v>
      </c>
      <c r="AB221" s="71"/>
      <c r="AC221" s="72"/>
      <c r="AD221" s="78" t="s">
        <v>2312</v>
      </c>
      <c r="AE221" s="78">
        <v>295</v>
      </c>
      <c r="AF221" s="78">
        <v>78</v>
      </c>
      <c r="AG221" s="78">
        <v>13392</v>
      </c>
      <c r="AH221" s="78">
        <v>16467</v>
      </c>
      <c r="AI221" s="78"/>
      <c r="AJ221" s="78" t="s">
        <v>2675</v>
      </c>
      <c r="AK221" s="78"/>
      <c r="AL221" s="78"/>
      <c r="AM221" s="78"/>
      <c r="AN221" s="80">
        <v>43491.886770833335</v>
      </c>
      <c r="AO221" s="78"/>
      <c r="AP221" s="78" t="b">
        <v>1</v>
      </c>
      <c r="AQ221" s="78" t="b">
        <v>0</v>
      </c>
      <c r="AR221" s="78" t="b">
        <v>0</v>
      </c>
      <c r="AS221" s="78"/>
      <c r="AT221" s="78">
        <v>0</v>
      </c>
      <c r="AU221" s="78"/>
      <c r="AV221" s="78" t="b">
        <v>0</v>
      </c>
      <c r="AW221" s="78" t="s">
        <v>3755</v>
      </c>
      <c r="AX221" s="83" t="s">
        <v>3974</v>
      </c>
      <c r="AY221" s="78" t="s">
        <v>66</v>
      </c>
      <c r="AZ221" s="78" t="str">
        <f>REPLACE(INDEX(GroupVertices[Group],MATCH(Vertices[[#This Row],[Vertex]],GroupVertices[Vertex],0)),1,1,"")</f>
        <v>59</v>
      </c>
      <c r="BA221" s="48"/>
      <c r="BB221" s="48"/>
      <c r="BC221" s="48"/>
      <c r="BD221" s="48"/>
      <c r="BE221" s="48" t="s">
        <v>967</v>
      </c>
      <c r="BF221" s="48" t="s">
        <v>967</v>
      </c>
      <c r="BG221" s="116" t="s">
        <v>5259</v>
      </c>
      <c r="BH221" s="116" t="s">
        <v>5259</v>
      </c>
      <c r="BI221" s="116" t="s">
        <v>5466</v>
      </c>
      <c r="BJ221" s="116" t="s">
        <v>5466</v>
      </c>
      <c r="BK221" s="116">
        <v>2</v>
      </c>
      <c r="BL221" s="120">
        <v>15.384615384615385</v>
      </c>
      <c r="BM221" s="116">
        <v>0</v>
      </c>
      <c r="BN221" s="120">
        <v>0</v>
      </c>
      <c r="BO221" s="116">
        <v>0</v>
      </c>
      <c r="BP221" s="120">
        <v>0</v>
      </c>
      <c r="BQ221" s="116">
        <v>11</v>
      </c>
      <c r="BR221" s="120">
        <v>84.61538461538461</v>
      </c>
      <c r="BS221" s="116">
        <v>13</v>
      </c>
      <c r="BT221" s="2"/>
      <c r="BU221" s="3"/>
      <c r="BV221" s="3"/>
      <c r="BW221" s="3"/>
      <c r="BX221" s="3"/>
    </row>
    <row r="222" spans="1:76" ht="15">
      <c r="A222" s="64" t="s">
        <v>337</v>
      </c>
      <c r="B222" s="65"/>
      <c r="C222" s="65" t="s">
        <v>64</v>
      </c>
      <c r="D222" s="66">
        <v>162.61226094190306</v>
      </c>
      <c r="E222" s="68"/>
      <c r="F222" s="100" t="s">
        <v>1144</v>
      </c>
      <c r="G222" s="65"/>
      <c r="H222" s="69" t="s">
        <v>337</v>
      </c>
      <c r="I222" s="70"/>
      <c r="J222" s="70"/>
      <c r="K222" s="69" t="s">
        <v>4354</v>
      </c>
      <c r="L222" s="73">
        <v>1</v>
      </c>
      <c r="M222" s="74">
        <v>695.1871337890625</v>
      </c>
      <c r="N222" s="74">
        <v>8031.54931640625</v>
      </c>
      <c r="O222" s="75"/>
      <c r="P222" s="76"/>
      <c r="Q222" s="76"/>
      <c r="R222" s="86"/>
      <c r="S222" s="48">
        <v>1</v>
      </c>
      <c r="T222" s="48">
        <v>1</v>
      </c>
      <c r="U222" s="49">
        <v>0</v>
      </c>
      <c r="V222" s="49">
        <v>0</v>
      </c>
      <c r="W222" s="49">
        <v>0</v>
      </c>
      <c r="X222" s="49">
        <v>0.999999</v>
      </c>
      <c r="Y222" s="49">
        <v>0</v>
      </c>
      <c r="Z222" s="49" t="s">
        <v>4655</v>
      </c>
      <c r="AA222" s="71">
        <v>222</v>
      </c>
      <c r="AB222" s="71"/>
      <c r="AC222" s="72"/>
      <c r="AD222" s="78" t="s">
        <v>2313</v>
      </c>
      <c r="AE222" s="78">
        <v>1096</v>
      </c>
      <c r="AF222" s="78">
        <v>671</v>
      </c>
      <c r="AG222" s="78">
        <v>51553</v>
      </c>
      <c r="AH222" s="78">
        <v>11770</v>
      </c>
      <c r="AI222" s="78"/>
      <c r="AJ222" s="78" t="s">
        <v>2676</v>
      </c>
      <c r="AK222" s="78" t="s">
        <v>2957</v>
      </c>
      <c r="AL222" s="78"/>
      <c r="AM222" s="78"/>
      <c r="AN222" s="80">
        <v>41010.32871527778</v>
      </c>
      <c r="AO222" s="83" t="s">
        <v>3424</v>
      </c>
      <c r="AP222" s="78" t="b">
        <v>1</v>
      </c>
      <c r="AQ222" s="78" t="b">
        <v>0</v>
      </c>
      <c r="AR222" s="78" t="b">
        <v>0</v>
      </c>
      <c r="AS222" s="78"/>
      <c r="AT222" s="78">
        <v>2</v>
      </c>
      <c r="AU222" s="83" t="s">
        <v>3561</v>
      </c>
      <c r="AV222" s="78" t="b">
        <v>0</v>
      </c>
      <c r="AW222" s="78" t="s">
        <v>3755</v>
      </c>
      <c r="AX222" s="83" t="s">
        <v>3975</v>
      </c>
      <c r="AY222" s="78" t="s">
        <v>66</v>
      </c>
      <c r="AZ222" s="78" t="str">
        <f>REPLACE(INDEX(GroupVertices[Group],MATCH(Vertices[[#This Row],[Vertex]],GroupVertices[Vertex],0)),1,1,"")</f>
        <v>1</v>
      </c>
      <c r="BA222" s="48"/>
      <c r="BB222" s="48"/>
      <c r="BC222" s="48"/>
      <c r="BD222" s="48"/>
      <c r="BE222" s="48"/>
      <c r="BF222" s="48"/>
      <c r="BG222" s="116" t="s">
        <v>5260</v>
      </c>
      <c r="BH222" s="116" t="s">
        <v>5260</v>
      </c>
      <c r="BI222" s="116" t="s">
        <v>5467</v>
      </c>
      <c r="BJ222" s="116" t="s">
        <v>5467</v>
      </c>
      <c r="BK222" s="116">
        <v>0</v>
      </c>
      <c r="BL222" s="120">
        <v>0</v>
      </c>
      <c r="BM222" s="116">
        <v>1</v>
      </c>
      <c r="BN222" s="120">
        <v>5.882352941176471</v>
      </c>
      <c r="BO222" s="116">
        <v>0</v>
      </c>
      <c r="BP222" s="120">
        <v>0</v>
      </c>
      <c r="BQ222" s="116">
        <v>16</v>
      </c>
      <c r="BR222" s="120">
        <v>94.11764705882354</v>
      </c>
      <c r="BS222" s="116">
        <v>17</v>
      </c>
      <c r="BT222" s="2"/>
      <c r="BU222" s="3"/>
      <c r="BV222" s="3"/>
      <c r="BW222" s="3"/>
      <c r="BX222" s="3"/>
    </row>
    <row r="223" spans="1:76" ht="15">
      <c r="A223" s="64" t="s">
        <v>338</v>
      </c>
      <c r="B223" s="65"/>
      <c r="C223" s="65" t="s">
        <v>64</v>
      </c>
      <c r="D223" s="66">
        <v>162.29746209696034</v>
      </c>
      <c r="E223" s="68"/>
      <c r="F223" s="100" t="s">
        <v>1145</v>
      </c>
      <c r="G223" s="65"/>
      <c r="H223" s="69" t="s">
        <v>338</v>
      </c>
      <c r="I223" s="70"/>
      <c r="J223" s="70"/>
      <c r="K223" s="69" t="s">
        <v>4355</v>
      </c>
      <c r="L223" s="73">
        <v>1</v>
      </c>
      <c r="M223" s="74">
        <v>9346.0439453125</v>
      </c>
      <c r="N223" s="74">
        <v>547.0040893554688</v>
      </c>
      <c r="O223" s="75"/>
      <c r="P223" s="76"/>
      <c r="Q223" s="76"/>
      <c r="R223" s="86"/>
      <c r="S223" s="48">
        <v>0</v>
      </c>
      <c r="T223" s="48">
        <v>1</v>
      </c>
      <c r="U223" s="49">
        <v>0</v>
      </c>
      <c r="V223" s="49">
        <v>1</v>
      </c>
      <c r="W223" s="49">
        <v>0</v>
      </c>
      <c r="X223" s="49">
        <v>0.999999</v>
      </c>
      <c r="Y223" s="49">
        <v>0</v>
      </c>
      <c r="Z223" s="49">
        <v>0</v>
      </c>
      <c r="AA223" s="71">
        <v>223</v>
      </c>
      <c r="AB223" s="71"/>
      <c r="AC223" s="72"/>
      <c r="AD223" s="78" t="s">
        <v>2314</v>
      </c>
      <c r="AE223" s="78">
        <v>508</v>
      </c>
      <c r="AF223" s="78">
        <v>326</v>
      </c>
      <c r="AG223" s="78">
        <v>24499</v>
      </c>
      <c r="AH223" s="78">
        <v>46224</v>
      </c>
      <c r="AI223" s="78"/>
      <c r="AJ223" s="78" t="s">
        <v>2677</v>
      </c>
      <c r="AK223" s="78" t="s">
        <v>2958</v>
      </c>
      <c r="AL223" s="83" t="s">
        <v>3154</v>
      </c>
      <c r="AM223" s="78"/>
      <c r="AN223" s="80">
        <v>40773.209131944444</v>
      </c>
      <c r="AO223" s="83" t="s">
        <v>3425</v>
      </c>
      <c r="AP223" s="78" t="b">
        <v>0</v>
      </c>
      <c r="AQ223" s="78" t="b">
        <v>0</v>
      </c>
      <c r="AR223" s="78" t="b">
        <v>0</v>
      </c>
      <c r="AS223" s="78"/>
      <c r="AT223" s="78">
        <v>15</v>
      </c>
      <c r="AU223" s="83" t="s">
        <v>3568</v>
      </c>
      <c r="AV223" s="78" t="b">
        <v>0</v>
      </c>
      <c r="AW223" s="78" t="s">
        <v>3755</v>
      </c>
      <c r="AX223" s="83" t="s">
        <v>3976</v>
      </c>
      <c r="AY223" s="78" t="s">
        <v>66</v>
      </c>
      <c r="AZ223" s="78" t="str">
        <f>REPLACE(INDEX(GroupVertices[Group],MATCH(Vertices[[#This Row],[Vertex]],GroupVertices[Vertex],0)),1,1,"")</f>
        <v>58</v>
      </c>
      <c r="BA223" s="48"/>
      <c r="BB223" s="48"/>
      <c r="BC223" s="48"/>
      <c r="BD223" s="48"/>
      <c r="BE223" s="48"/>
      <c r="BF223" s="48"/>
      <c r="BG223" s="116" t="s">
        <v>5261</v>
      </c>
      <c r="BH223" s="116" t="s">
        <v>5261</v>
      </c>
      <c r="BI223" s="116" t="s">
        <v>5468</v>
      </c>
      <c r="BJ223" s="116" t="s">
        <v>5468</v>
      </c>
      <c r="BK223" s="116">
        <v>1</v>
      </c>
      <c r="BL223" s="120">
        <v>5.882352941176471</v>
      </c>
      <c r="BM223" s="116">
        <v>0</v>
      </c>
      <c r="BN223" s="120">
        <v>0</v>
      </c>
      <c r="BO223" s="116">
        <v>0</v>
      </c>
      <c r="BP223" s="120">
        <v>0</v>
      </c>
      <c r="BQ223" s="116">
        <v>16</v>
      </c>
      <c r="BR223" s="120">
        <v>94.11764705882354</v>
      </c>
      <c r="BS223" s="116">
        <v>17</v>
      </c>
      <c r="BT223" s="2"/>
      <c r="BU223" s="3"/>
      <c r="BV223" s="3"/>
      <c r="BW223" s="3"/>
      <c r="BX223" s="3"/>
    </row>
    <row r="224" spans="1:76" ht="15">
      <c r="A224" s="64" t="s">
        <v>526</v>
      </c>
      <c r="B224" s="65"/>
      <c r="C224" s="65" t="s">
        <v>64</v>
      </c>
      <c r="D224" s="66">
        <v>163.71086328773208</v>
      </c>
      <c r="E224" s="68"/>
      <c r="F224" s="100" t="s">
        <v>3682</v>
      </c>
      <c r="G224" s="65"/>
      <c r="H224" s="69" t="s">
        <v>526</v>
      </c>
      <c r="I224" s="70"/>
      <c r="J224" s="70"/>
      <c r="K224" s="69" t="s">
        <v>4356</v>
      </c>
      <c r="L224" s="73">
        <v>1</v>
      </c>
      <c r="M224" s="74">
        <v>9105.6513671875</v>
      </c>
      <c r="N224" s="74">
        <v>547.0040893554688</v>
      </c>
      <c r="O224" s="75"/>
      <c r="P224" s="76"/>
      <c r="Q224" s="76"/>
      <c r="R224" s="86"/>
      <c r="S224" s="48">
        <v>1</v>
      </c>
      <c r="T224" s="48">
        <v>0</v>
      </c>
      <c r="U224" s="49">
        <v>0</v>
      </c>
      <c r="V224" s="49">
        <v>1</v>
      </c>
      <c r="W224" s="49">
        <v>0</v>
      </c>
      <c r="X224" s="49">
        <v>0.999999</v>
      </c>
      <c r="Y224" s="49">
        <v>0</v>
      </c>
      <c r="Z224" s="49">
        <v>0</v>
      </c>
      <c r="AA224" s="71">
        <v>224</v>
      </c>
      <c r="AB224" s="71"/>
      <c r="AC224" s="72"/>
      <c r="AD224" s="78" t="s">
        <v>2315</v>
      </c>
      <c r="AE224" s="78">
        <v>853</v>
      </c>
      <c r="AF224" s="78">
        <v>1875</v>
      </c>
      <c r="AG224" s="78">
        <v>72669</v>
      </c>
      <c r="AH224" s="78">
        <v>56275</v>
      </c>
      <c r="AI224" s="78"/>
      <c r="AJ224" s="78" t="s">
        <v>2678</v>
      </c>
      <c r="AK224" s="78" t="s">
        <v>2063</v>
      </c>
      <c r="AL224" s="78"/>
      <c r="AM224" s="78"/>
      <c r="AN224" s="80">
        <v>42583.02806712963</v>
      </c>
      <c r="AO224" s="83" t="s">
        <v>3426</v>
      </c>
      <c r="AP224" s="78" t="b">
        <v>1</v>
      </c>
      <c r="AQ224" s="78" t="b">
        <v>0</v>
      </c>
      <c r="AR224" s="78" t="b">
        <v>1</v>
      </c>
      <c r="AS224" s="78"/>
      <c r="AT224" s="78">
        <v>29</v>
      </c>
      <c r="AU224" s="78"/>
      <c r="AV224" s="78" t="b">
        <v>0</v>
      </c>
      <c r="AW224" s="78" t="s">
        <v>3755</v>
      </c>
      <c r="AX224" s="83" t="s">
        <v>3977</v>
      </c>
      <c r="AY224" s="78" t="s">
        <v>65</v>
      </c>
      <c r="AZ224" s="78" t="str">
        <f>REPLACE(INDEX(GroupVertices[Group],MATCH(Vertices[[#This Row],[Vertex]],GroupVertices[Vertex],0)),1,1,"")</f>
        <v>58</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339</v>
      </c>
      <c r="B225" s="65"/>
      <c r="C225" s="65" t="s">
        <v>64</v>
      </c>
      <c r="D225" s="66">
        <v>162.16241795478203</v>
      </c>
      <c r="E225" s="68"/>
      <c r="F225" s="100" t="s">
        <v>1146</v>
      </c>
      <c r="G225" s="65"/>
      <c r="H225" s="69" t="s">
        <v>339</v>
      </c>
      <c r="I225" s="70"/>
      <c r="J225" s="70"/>
      <c r="K225" s="69" t="s">
        <v>4357</v>
      </c>
      <c r="L225" s="73">
        <v>1</v>
      </c>
      <c r="M225" s="74">
        <v>361.6705627441406</v>
      </c>
      <c r="N225" s="74">
        <v>8031.54931640625</v>
      </c>
      <c r="O225" s="75"/>
      <c r="P225" s="76"/>
      <c r="Q225" s="76"/>
      <c r="R225" s="86"/>
      <c r="S225" s="48">
        <v>1</v>
      </c>
      <c r="T225" s="48">
        <v>1</v>
      </c>
      <c r="U225" s="49">
        <v>0</v>
      </c>
      <c r="V225" s="49">
        <v>0</v>
      </c>
      <c r="W225" s="49">
        <v>0</v>
      </c>
      <c r="X225" s="49">
        <v>0.999999</v>
      </c>
      <c r="Y225" s="49">
        <v>0</v>
      </c>
      <c r="Z225" s="49" t="s">
        <v>4655</v>
      </c>
      <c r="AA225" s="71">
        <v>225</v>
      </c>
      <c r="AB225" s="71"/>
      <c r="AC225" s="72"/>
      <c r="AD225" s="78" t="s">
        <v>2316</v>
      </c>
      <c r="AE225" s="78">
        <v>147</v>
      </c>
      <c r="AF225" s="78">
        <v>178</v>
      </c>
      <c r="AG225" s="78">
        <v>8211</v>
      </c>
      <c r="AH225" s="78">
        <v>11081</v>
      </c>
      <c r="AI225" s="78"/>
      <c r="AJ225" s="78" t="s">
        <v>2679</v>
      </c>
      <c r="AK225" s="78" t="s">
        <v>2959</v>
      </c>
      <c r="AL225" s="83" t="s">
        <v>3155</v>
      </c>
      <c r="AM225" s="78"/>
      <c r="AN225" s="80">
        <v>43391.05988425926</v>
      </c>
      <c r="AO225" s="83" t="s">
        <v>3427</v>
      </c>
      <c r="AP225" s="78" t="b">
        <v>1</v>
      </c>
      <c r="AQ225" s="78" t="b">
        <v>0</v>
      </c>
      <c r="AR225" s="78" t="b">
        <v>1</v>
      </c>
      <c r="AS225" s="78"/>
      <c r="AT225" s="78">
        <v>2</v>
      </c>
      <c r="AU225" s="78"/>
      <c r="AV225" s="78" t="b">
        <v>0</v>
      </c>
      <c r="AW225" s="78" t="s">
        <v>3755</v>
      </c>
      <c r="AX225" s="83" t="s">
        <v>3978</v>
      </c>
      <c r="AY225" s="78" t="s">
        <v>66</v>
      </c>
      <c r="AZ225" s="78" t="str">
        <f>REPLACE(INDEX(GroupVertices[Group],MATCH(Vertices[[#This Row],[Vertex]],GroupVertices[Vertex],0)),1,1,"")</f>
        <v>1</v>
      </c>
      <c r="BA225" s="48"/>
      <c r="BB225" s="48"/>
      <c r="BC225" s="48"/>
      <c r="BD225" s="48"/>
      <c r="BE225" s="48"/>
      <c r="BF225" s="48"/>
      <c r="BG225" s="116" t="s">
        <v>5262</v>
      </c>
      <c r="BH225" s="116" t="s">
        <v>5262</v>
      </c>
      <c r="BI225" s="116" t="s">
        <v>5469</v>
      </c>
      <c r="BJ225" s="116" t="s">
        <v>5469</v>
      </c>
      <c r="BK225" s="116">
        <v>0</v>
      </c>
      <c r="BL225" s="120">
        <v>0</v>
      </c>
      <c r="BM225" s="116">
        <v>1</v>
      </c>
      <c r="BN225" s="120">
        <v>11.11111111111111</v>
      </c>
      <c r="BO225" s="116">
        <v>0</v>
      </c>
      <c r="BP225" s="120">
        <v>0</v>
      </c>
      <c r="BQ225" s="116">
        <v>8</v>
      </c>
      <c r="BR225" s="120">
        <v>88.88888888888889</v>
      </c>
      <c r="BS225" s="116">
        <v>9</v>
      </c>
      <c r="BT225" s="2"/>
      <c r="BU225" s="3"/>
      <c r="BV225" s="3"/>
      <c r="BW225" s="3"/>
      <c r="BX225" s="3"/>
    </row>
    <row r="226" spans="1:76" ht="15">
      <c r="A226" s="64" t="s">
        <v>340</v>
      </c>
      <c r="B226" s="65"/>
      <c r="C226" s="65" t="s">
        <v>64</v>
      </c>
      <c r="D226" s="66">
        <v>162.05474762520743</v>
      </c>
      <c r="E226" s="68"/>
      <c r="F226" s="100" t="s">
        <v>1147</v>
      </c>
      <c r="G226" s="65"/>
      <c r="H226" s="69" t="s">
        <v>340</v>
      </c>
      <c r="I226" s="70"/>
      <c r="J226" s="70"/>
      <c r="K226" s="69" t="s">
        <v>4358</v>
      </c>
      <c r="L226" s="73">
        <v>1</v>
      </c>
      <c r="M226" s="74">
        <v>695.1871337890625</v>
      </c>
      <c r="N226" s="74">
        <v>8677.3671875</v>
      </c>
      <c r="O226" s="75"/>
      <c r="P226" s="76"/>
      <c r="Q226" s="76"/>
      <c r="R226" s="86"/>
      <c r="S226" s="48">
        <v>1</v>
      </c>
      <c r="T226" s="48">
        <v>1</v>
      </c>
      <c r="U226" s="49">
        <v>0</v>
      </c>
      <c r="V226" s="49">
        <v>0</v>
      </c>
      <c r="W226" s="49">
        <v>0</v>
      </c>
      <c r="X226" s="49">
        <v>0.999999</v>
      </c>
      <c r="Y226" s="49">
        <v>0</v>
      </c>
      <c r="Z226" s="49" t="s">
        <v>4655</v>
      </c>
      <c r="AA226" s="71">
        <v>226</v>
      </c>
      <c r="AB226" s="71"/>
      <c r="AC226" s="72"/>
      <c r="AD226" s="78" t="s">
        <v>2317</v>
      </c>
      <c r="AE226" s="78">
        <v>50</v>
      </c>
      <c r="AF226" s="78">
        <v>60</v>
      </c>
      <c r="AG226" s="78">
        <v>760</v>
      </c>
      <c r="AH226" s="78">
        <v>56</v>
      </c>
      <c r="AI226" s="78"/>
      <c r="AJ226" s="78" t="s">
        <v>2680</v>
      </c>
      <c r="AK226" s="78" t="s">
        <v>2860</v>
      </c>
      <c r="AL226" s="83" t="s">
        <v>3156</v>
      </c>
      <c r="AM226" s="78"/>
      <c r="AN226" s="80">
        <v>42343.82776620371</v>
      </c>
      <c r="AO226" s="83" t="s">
        <v>3428</v>
      </c>
      <c r="AP226" s="78" t="b">
        <v>0</v>
      </c>
      <c r="AQ226" s="78" t="b">
        <v>0</v>
      </c>
      <c r="AR226" s="78" t="b">
        <v>0</v>
      </c>
      <c r="AS226" s="78"/>
      <c r="AT226" s="78">
        <v>2</v>
      </c>
      <c r="AU226" s="83" t="s">
        <v>3561</v>
      </c>
      <c r="AV226" s="78" t="b">
        <v>0</v>
      </c>
      <c r="AW226" s="78" t="s">
        <v>3755</v>
      </c>
      <c r="AX226" s="83" t="s">
        <v>3979</v>
      </c>
      <c r="AY226" s="78" t="s">
        <v>66</v>
      </c>
      <c r="AZ226" s="78" t="str">
        <f>REPLACE(INDEX(GroupVertices[Group],MATCH(Vertices[[#This Row],[Vertex]],GroupVertices[Vertex],0)),1,1,"")</f>
        <v>1</v>
      </c>
      <c r="BA226" s="48" t="s">
        <v>884</v>
      </c>
      <c r="BB226" s="48" t="s">
        <v>884</v>
      </c>
      <c r="BC226" s="48" t="s">
        <v>935</v>
      </c>
      <c r="BD226" s="48" t="s">
        <v>935</v>
      </c>
      <c r="BE226" s="48" t="s">
        <v>968</v>
      </c>
      <c r="BF226" s="48" t="s">
        <v>968</v>
      </c>
      <c r="BG226" s="116" t="s">
        <v>5263</v>
      </c>
      <c r="BH226" s="116" t="s">
        <v>5263</v>
      </c>
      <c r="BI226" s="116" t="s">
        <v>5470</v>
      </c>
      <c r="BJ226" s="116" t="s">
        <v>5470</v>
      </c>
      <c r="BK226" s="116">
        <v>1</v>
      </c>
      <c r="BL226" s="120">
        <v>4.166666666666667</v>
      </c>
      <c r="BM226" s="116">
        <v>0</v>
      </c>
      <c r="BN226" s="120">
        <v>0</v>
      </c>
      <c r="BO226" s="116">
        <v>0</v>
      </c>
      <c r="BP226" s="120">
        <v>0</v>
      </c>
      <c r="BQ226" s="116">
        <v>23</v>
      </c>
      <c r="BR226" s="120">
        <v>95.83333333333333</v>
      </c>
      <c r="BS226" s="116">
        <v>24</v>
      </c>
      <c r="BT226" s="2"/>
      <c r="BU226" s="3"/>
      <c r="BV226" s="3"/>
      <c r="BW226" s="3"/>
      <c r="BX226" s="3"/>
    </row>
    <row r="227" spans="1:76" ht="15">
      <c r="A227" s="64" t="s">
        <v>341</v>
      </c>
      <c r="B227" s="65"/>
      <c r="C227" s="65" t="s">
        <v>64</v>
      </c>
      <c r="D227" s="66">
        <v>162.10493294831423</v>
      </c>
      <c r="E227" s="68"/>
      <c r="F227" s="100" t="s">
        <v>1148</v>
      </c>
      <c r="G227" s="65"/>
      <c r="H227" s="69" t="s">
        <v>341</v>
      </c>
      <c r="I227" s="70"/>
      <c r="J227" s="70"/>
      <c r="K227" s="69" t="s">
        <v>4359</v>
      </c>
      <c r="L227" s="73">
        <v>1</v>
      </c>
      <c r="M227" s="74">
        <v>1028.7037353515625</v>
      </c>
      <c r="N227" s="74">
        <v>9323.185546875</v>
      </c>
      <c r="O227" s="75"/>
      <c r="P227" s="76"/>
      <c r="Q227" s="76"/>
      <c r="R227" s="86"/>
      <c r="S227" s="48">
        <v>1</v>
      </c>
      <c r="T227" s="48">
        <v>1</v>
      </c>
      <c r="U227" s="49">
        <v>0</v>
      </c>
      <c r="V227" s="49">
        <v>0</v>
      </c>
      <c r="W227" s="49">
        <v>0</v>
      </c>
      <c r="X227" s="49">
        <v>0.999999</v>
      </c>
      <c r="Y227" s="49">
        <v>0</v>
      </c>
      <c r="Z227" s="49" t="s">
        <v>4655</v>
      </c>
      <c r="AA227" s="71">
        <v>227</v>
      </c>
      <c r="AB227" s="71"/>
      <c r="AC227" s="72"/>
      <c r="AD227" s="78" t="s">
        <v>2318</v>
      </c>
      <c r="AE227" s="78">
        <v>114</v>
      </c>
      <c r="AF227" s="78">
        <v>115</v>
      </c>
      <c r="AG227" s="78">
        <v>5640</v>
      </c>
      <c r="AH227" s="78">
        <v>20039</v>
      </c>
      <c r="AI227" s="78"/>
      <c r="AJ227" s="78" t="s">
        <v>2681</v>
      </c>
      <c r="AK227" s="78" t="s">
        <v>2960</v>
      </c>
      <c r="AL227" s="83" t="s">
        <v>3157</v>
      </c>
      <c r="AM227" s="78"/>
      <c r="AN227" s="80">
        <v>42894.804444444446</v>
      </c>
      <c r="AO227" s="83" t="s">
        <v>3429</v>
      </c>
      <c r="AP227" s="78" t="b">
        <v>1</v>
      </c>
      <c r="AQ227" s="78" t="b">
        <v>0</v>
      </c>
      <c r="AR227" s="78" t="b">
        <v>0</v>
      </c>
      <c r="AS227" s="78"/>
      <c r="AT227" s="78">
        <v>0</v>
      </c>
      <c r="AU227" s="78"/>
      <c r="AV227" s="78" t="b">
        <v>0</v>
      </c>
      <c r="AW227" s="78" t="s">
        <v>3755</v>
      </c>
      <c r="AX227" s="83" t="s">
        <v>3980</v>
      </c>
      <c r="AY227" s="78" t="s">
        <v>66</v>
      </c>
      <c r="AZ227" s="78" t="str">
        <f>REPLACE(INDEX(GroupVertices[Group],MATCH(Vertices[[#This Row],[Vertex]],GroupVertices[Vertex],0)),1,1,"")</f>
        <v>1</v>
      </c>
      <c r="BA227" s="48"/>
      <c r="BB227" s="48"/>
      <c r="BC227" s="48"/>
      <c r="BD227" s="48"/>
      <c r="BE227" s="48"/>
      <c r="BF227" s="48"/>
      <c r="BG227" s="116" t="s">
        <v>5264</v>
      </c>
      <c r="BH227" s="116" t="s">
        <v>5264</v>
      </c>
      <c r="BI227" s="116" t="s">
        <v>5471</v>
      </c>
      <c r="BJ227" s="116" t="s">
        <v>5471</v>
      </c>
      <c r="BK227" s="116">
        <v>0</v>
      </c>
      <c r="BL227" s="120">
        <v>0</v>
      </c>
      <c r="BM227" s="116">
        <v>0</v>
      </c>
      <c r="BN227" s="120">
        <v>0</v>
      </c>
      <c r="BO227" s="116">
        <v>0</v>
      </c>
      <c r="BP227" s="120">
        <v>0</v>
      </c>
      <c r="BQ227" s="116">
        <v>7</v>
      </c>
      <c r="BR227" s="120">
        <v>100</v>
      </c>
      <c r="BS227" s="116">
        <v>7</v>
      </c>
      <c r="BT227" s="2"/>
      <c r="BU227" s="3"/>
      <c r="BV227" s="3"/>
      <c r="BW227" s="3"/>
      <c r="BX227" s="3"/>
    </row>
    <row r="228" spans="1:76" ht="15">
      <c r="A228" s="64" t="s">
        <v>342</v>
      </c>
      <c r="B228" s="65"/>
      <c r="C228" s="65" t="s">
        <v>64</v>
      </c>
      <c r="D228" s="66">
        <v>162.3102365428421</v>
      </c>
      <c r="E228" s="68"/>
      <c r="F228" s="100" t="s">
        <v>1149</v>
      </c>
      <c r="G228" s="65"/>
      <c r="H228" s="69" t="s">
        <v>342</v>
      </c>
      <c r="I228" s="70"/>
      <c r="J228" s="70"/>
      <c r="K228" s="69" t="s">
        <v>4360</v>
      </c>
      <c r="L228" s="73">
        <v>1</v>
      </c>
      <c r="M228" s="74">
        <v>9732.6201171875</v>
      </c>
      <c r="N228" s="74">
        <v>635.2305908203125</v>
      </c>
      <c r="O228" s="75"/>
      <c r="P228" s="76"/>
      <c r="Q228" s="76"/>
      <c r="R228" s="86"/>
      <c r="S228" s="48">
        <v>0</v>
      </c>
      <c r="T228" s="48">
        <v>1</v>
      </c>
      <c r="U228" s="49">
        <v>0</v>
      </c>
      <c r="V228" s="49">
        <v>1</v>
      </c>
      <c r="W228" s="49">
        <v>0</v>
      </c>
      <c r="X228" s="49">
        <v>0.999999</v>
      </c>
      <c r="Y228" s="49">
        <v>0</v>
      </c>
      <c r="Z228" s="49">
        <v>0</v>
      </c>
      <c r="AA228" s="71">
        <v>228</v>
      </c>
      <c r="AB228" s="71"/>
      <c r="AC228" s="72"/>
      <c r="AD228" s="78" t="s">
        <v>2319</v>
      </c>
      <c r="AE228" s="78">
        <v>386</v>
      </c>
      <c r="AF228" s="78">
        <v>340</v>
      </c>
      <c r="AG228" s="78">
        <v>3453</v>
      </c>
      <c r="AH228" s="78">
        <v>5959</v>
      </c>
      <c r="AI228" s="78"/>
      <c r="AJ228" s="78" t="s">
        <v>2682</v>
      </c>
      <c r="AK228" s="78" t="s">
        <v>2961</v>
      </c>
      <c r="AL228" s="83" t="s">
        <v>3158</v>
      </c>
      <c r="AM228" s="78"/>
      <c r="AN228" s="80">
        <v>43392.10465277778</v>
      </c>
      <c r="AO228" s="83" t="s">
        <v>3430</v>
      </c>
      <c r="AP228" s="78" t="b">
        <v>1</v>
      </c>
      <c r="AQ228" s="78" t="b">
        <v>0</v>
      </c>
      <c r="AR228" s="78" t="b">
        <v>1</v>
      </c>
      <c r="AS228" s="78"/>
      <c r="AT228" s="78">
        <v>0</v>
      </c>
      <c r="AU228" s="78"/>
      <c r="AV228" s="78" t="b">
        <v>0</v>
      </c>
      <c r="AW228" s="78" t="s">
        <v>3755</v>
      </c>
      <c r="AX228" s="83" t="s">
        <v>3981</v>
      </c>
      <c r="AY228" s="78" t="s">
        <v>66</v>
      </c>
      <c r="AZ228" s="78" t="str">
        <f>REPLACE(INDEX(GroupVertices[Group],MATCH(Vertices[[#This Row],[Vertex]],GroupVertices[Vertex],0)),1,1,"")</f>
        <v>57</v>
      </c>
      <c r="BA228" s="48"/>
      <c r="BB228" s="48"/>
      <c r="BC228" s="48"/>
      <c r="BD228" s="48"/>
      <c r="BE228" s="48" t="s">
        <v>951</v>
      </c>
      <c r="BF228" s="48" t="s">
        <v>951</v>
      </c>
      <c r="BG228" s="116" t="s">
        <v>5265</v>
      </c>
      <c r="BH228" s="116" t="s">
        <v>5265</v>
      </c>
      <c r="BI228" s="116" t="s">
        <v>5472</v>
      </c>
      <c r="BJ228" s="116" t="s">
        <v>5472</v>
      </c>
      <c r="BK228" s="116">
        <v>0</v>
      </c>
      <c r="BL228" s="120">
        <v>0</v>
      </c>
      <c r="BM228" s="116">
        <v>0</v>
      </c>
      <c r="BN228" s="120">
        <v>0</v>
      </c>
      <c r="BO228" s="116">
        <v>0</v>
      </c>
      <c r="BP228" s="120">
        <v>0</v>
      </c>
      <c r="BQ228" s="116">
        <v>2</v>
      </c>
      <c r="BR228" s="120">
        <v>100</v>
      </c>
      <c r="BS228" s="116">
        <v>2</v>
      </c>
      <c r="BT228" s="2"/>
      <c r="BU228" s="3"/>
      <c r="BV228" s="3"/>
      <c r="BW228" s="3"/>
      <c r="BX228" s="3"/>
    </row>
    <row r="229" spans="1:76" ht="15">
      <c r="A229" s="64" t="s">
        <v>527</v>
      </c>
      <c r="B229" s="65"/>
      <c r="C229" s="65" t="s">
        <v>64</v>
      </c>
      <c r="D229" s="66">
        <v>163.86598155915314</v>
      </c>
      <c r="E229" s="68"/>
      <c r="F229" s="100" t="s">
        <v>3683</v>
      </c>
      <c r="G229" s="65"/>
      <c r="H229" s="69" t="s">
        <v>527</v>
      </c>
      <c r="I229" s="70"/>
      <c r="J229" s="70"/>
      <c r="K229" s="69" t="s">
        <v>4361</v>
      </c>
      <c r="L229" s="73">
        <v>1</v>
      </c>
      <c r="M229" s="74">
        <v>9732.6201171875</v>
      </c>
      <c r="N229" s="74">
        <v>1199.8800048828125</v>
      </c>
      <c r="O229" s="75"/>
      <c r="P229" s="76"/>
      <c r="Q229" s="76"/>
      <c r="R229" s="86"/>
      <c r="S229" s="48">
        <v>1</v>
      </c>
      <c r="T229" s="48">
        <v>0</v>
      </c>
      <c r="U229" s="49">
        <v>0</v>
      </c>
      <c r="V229" s="49">
        <v>1</v>
      </c>
      <c r="W229" s="49">
        <v>0</v>
      </c>
      <c r="X229" s="49">
        <v>0.999999</v>
      </c>
      <c r="Y229" s="49">
        <v>0</v>
      </c>
      <c r="Z229" s="49">
        <v>0</v>
      </c>
      <c r="AA229" s="71">
        <v>229</v>
      </c>
      <c r="AB229" s="71"/>
      <c r="AC229" s="72"/>
      <c r="AD229" s="78" t="s">
        <v>2320</v>
      </c>
      <c r="AE229" s="78">
        <v>395</v>
      </c>
      <c r="AF229" s="78">
        <v>2045</v>
      </c>
      <c r="AG229" s="78">
        <v>3089</v>
      </c>
      <c r="AH229" s="78">
        <v>10354</v>
      </c>
      <c r="AI229" s="78"/>
      <c r="AJ229" s="78" t="s">
        <v>2683</v>
      </c>
      <c r="AK229" s="78" t="s">
        <v>2962</v>
      </c>
      <c r="AL229" s="78"/>
      <c r="AM229" s="78"/>
      <c r="AN229" s="80">
        <v>43642.77162037037</v>
      </c>
      <c r="AO229" s="83" t="s">
        <v>3431</v>
      </c>
      <c r="AP229" s="78" t="b">
        <v>1</v>
      </c>
      <c r="AQ229" s="78" t="b">
        <v>0</v>
      </c>
      <c r="AR229" s="78" t="b">
        <v>1</v>
      </c>
      <c r="AS229" s="78"/>
      <c r="AT229" s="78">
        <v>2</v>
      </c>
      <c r="AU229" s="78"/>
      <c r="AV229" s="78" t="b">
        <v>0</v>
      </c>
      <c r="AW229" s="78" t="s">
        <v>3755</v>
      </c>
      <c r="AX229" s="83" t="s">
        <v>3982</v>
      </c>
      <c r="AY229" s="78" t="s">
        <v>65</v>
      </c>
      <c r="AZ229" s="78" t="str">
        <f>REPLACE(INDEX(GroupVertices[Group],MATCH(Vertices[[#This Row],[Vertex]],GroupVertices[Vertex],0)),1,1,"")</f>
        <v>57</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343</v>
      </c>
      <c r="B230" s="65"/>
      <c r="C230" s="65" t="s">
        <v>64</v>
      </c>
      <c r="D230" s="66">
        <v>162.10219556705385</v>
      </c>
      <c r="E230" s="68"/>
      <c r="F230" s="100" t="s">
        <v>1150</v>
      </c>
      <c r="G230" s="65"/>
      <c r="H230" s="69" t="s">
        <v>343</v>
      </c>
      <c r="I230" s="70"/>
      <c r="J230" s="70"/>
      <c r="K230" s="69" t="s">
        <v>4362</v>
      </c>
      <c r="L230" s="73">
        <v>1</v>
      </c>
      <c r="M230" s="74">
        <v>695.1871337890625</v>
      </c>
      <c r="N230" s="74">
        <v>9323.185546875</v>
      </c>
      <c r="O230" s="75"/>
      <c r="P230" s="76"/>
      <c r="Q230" s="76"/>
      <c r="R230" s="86"/>
      <c r="S230" s="48">
        <v>1</v>
      </c>
      <c r="T230" s="48">
        <v>1</v>
      </c>
      <c r="U230" s="49">
        <v>0</v>
      </c>
      <c r="V230" s="49">
        <v>0</v>
      </c>
      <c r="W230" s="49">
        <v>0</v>
      </c>
      <c r="X230" s="49">
        <v>0.999999</v>
      </c>
      <c r="Y230" s="49">
        <v>0</v>
      </c>
      <c r="Z230" s="49" t="s">
        <v>4655</v>
      </c>
      <c r="AA230" s="71">
        <v>230</v>
      </c>
      <c r="AB230" s="71"/>
      <c r="AC230" s="72"/>
      <c r="AD230" s="78" t="s">
        <v>2321</v>
      </c>
      <c r="AE230" s="78">
        <v>147</v>
      </c>
      <c r="AF230" s="78">
        <v>112</v>
      </c>
      <c r="AG230" s="78">
        <v>21443</v>
      </c>
      <c r="AH230" s="78">
        <v>0</v>
      </c>
      <c r="AI230" s="78"/>
      <c r="AJ230" s="78" t="s">
        <v>2684</v>
      </c>
      <c r="AK230" s="78"/>
      <c r="AL230" s="83" t="s">
        <v>3159</v>
      </c>
      <c r="AM230" s="78"/>
      <c r="AN230" s="80">
        <v>40820.50480324074</v>
      </c>
      <c r="AO230" s="78"/>
      <c r="AP230" s="78" t="b">
        <v>1</v>
      </c>
      <c r="AQ230" s="78" t="b">
        <v>0</v>
      </c>
      <c r="AR230" s="78" t="b">
        <v>0</v>
      </c>
      <c r="AS230" s="78"/>
      <c r="AT230" s="78">
        <v>5</v>
      </c>
      <c r="AU230" s="83" t="s">
        <v>3561</v>
      </c>
      <c r="AV230" s="78" t="b">
        <v>0</v>
      </c>
      <c r="AW230" s="78" t="s">
        <v>3755</v>
      </c>
      <c r="AX230" s="83" t="s">
        <v>3983</v>
      </c>
      <c r="AY230" s="78" t="s">
        <v>66</v>
      </c>
      <c r="AZ230" s="78" t="str">
        <f>REPLACE(INDEX(GroupVertices[Group],MATCH(Vertices[[#This Row],[Vertex]],GroupVertices[Vertex],0)),1,1,"")</f>
        <v>1</v>
      </c>
      <c r="BA230" s="48" t="s">
        <v>885</v>
      </c>
      <c r="BB230" s="48" t="s">
        <v>885</v>
      </c>
      <c r="BC230" s="48" t="s">
        <v>936</v>
      </c>
      <c r="BD230" s="48" t="s">
        <v>936</v>
      </c>
      <c r="BE230" s="48"/>
      <c r="BF230" s="48"/>
      <c r="BG230" s="116" t="s">
        <v>5266</v>
      </c>
      <c r="BH230" s="116" t="s">
        <v>5266</v>
      </c>
      <c r="BI230" s="116" t="s">
        <v>5473</v>
      </c>
      <c r="BJ230" s="116" t="s">
        <v>5473</v>
      </c>
      <c r="BK230" s="116">
        <v>0</v>
      </c>
      <c r="BL230" s="120">
        <v>0</v>
      </c>
      <c r="BM230" s="116">
        <v>0</v>
      </c>
      <c r="BN230" s="120">
        <v>0</v>
      </c>
      <c r="BO230" s="116">
        <v>0</v>
      </c>
      <c r="BP230" s="120">
        <v>0</v>
      </c>
      <c r="BQ230" s="116">
        <v>18</v>
      </c>
      <c r="BR230" s="120">
        <v>100</v>
      </c>
      <c r="BS230" s="116">
        <v>18</v>
      </c>
      <c r="BT230" s="2"/>
      <c r="BU230" s="3"/>
      <c r="BV230" s="3"/>
      <c r="BW230" s="3"/>
      <c r="BX230" s="3"/>
    </row>
    <row r="231" spans="1:76" ht="15">
      <c r="A231" s="64" t="s">
        <v>344</v>
      </c>
      <c r="B231" s="65"/>
      <c r="C231" s="65" t="s">
        <v>64</v>
      </c>
      <c r="D231" s="66">
        <v>162.5830622084591</v>
      </c>
      <c r="E231" s="68"/>
      <c r="F231" s="100" t="s">
        <v>1151</v>
      </c>
      <c r="G231" s="65"/>
      <c r="H231" s="69" t="s">
        <v>344</v>
      </c>
      <c r="I231" s="70"/>
      <c r="J231" s="70"/>
      <c r="K231" s="69" t="s">
        <v>4363</v>
      </c>
      <c r="L231" s="73">
        <v>1</v>
      </c>
      <c r="M231" s="74">
        <v>9346.0439453125</v>
      </c>
      <c r="N231" s="74">
        <v>1288.1064453125</v>
      </c>
      <c r="O231" s="75"/>
      <c r="P231" s="76"/>
      <c r="Q231" s="76"/>
      <c r="R231" s="86"/>
      <c r="S231" s="48">
        <v>0</v>
      </c>
      <c r="T231" s="48">
        <v>1</v>
      </c>
      <c r="U231" s="49">
        <v>0</v>
      </c>
      <c r="V231" s="49">
        <v>1</v>
      </c>
      <c r="W231" s="49">
        <v>0</v>
      </c>
      <c r="X231" s="49">
        <v>0.999999</v>
      </c>
      <c r="Y231" s="49">
        <v>0</v>
      </c>
      <c r="Z231" s="49">
        <v>0</v>
      </c>
      <c r="AA231" s="71">
        <v>231</v>
      </c>
      <c r="AB231" s="71"/>
      <c r="AC231" s="72"/>
      <c r="AD231" s="78" t="s">
        <v>2322</v>
      </c>
      <c r="AE231" s="78">
        <v>783</v>
      </c>
      <c r="AF231" s="78">
        <v>639</v>
      </c>
      <c r="AG231" s="78">
        <v>3927</v>
      </c>
      <c r="AH231" s="78">
        <v>9995</v>
      </c>
      <c r="AI231" s="78"/>
      <c r="AJ231" s="78" t="s">
        <v>2685</v>
      </c>
      <c r="AK231" s="78" t="s">
        <v>2963</v>
      </c>
      <c r="AL231" s="78"/>
      <c r="AM231" s="78"/>
      <c r="AN231" s="80">
        <v>42645.5303125</v>
      </c>
      <c r="AO231" s="83" t="s">
        <v>3432</v>
      </c>
      <c r="AP231" s="78" t="b">
        <v>1</v>
      </c>
      <c r="AQ231" s="78" t="b">
        <v>0</v>
      </c>
      <c r="AR231" s="78" t="b">
        <v>1</v>
      </c>
      <c r="AS231" s="78"/>
      <c r="AT231" s="78">
        <v>5</v>
      </c>
      <c r="AU231" s="78"/>
      <c r="AV231" s="78" t="b">
        <v>0</v>
      </c>
      <c r="AW231" s="78" t="s">
        <v>3755</v>
      </c>
      <c r="AX231" s="83" t="s">
        <v>3984</v>
      </c>
      <c r="AY231" s="78" t="s">
        <v>66</v>
      </c>
      <c r="AZ231" s="78" t="str">
        <f>REPLACE(INDEX(GroupVertices[Group],MATCH(Vertices[[#This Row],[Vertex]],GroupVertices[Vertex],0)),1,1,"")</f>
        <v>56</v>
      </c>
      <c r="BA231" s="48"/>
      <c r="BB231" s="48"/>
      <c r="BC231" s="48"/>
      <c r="BD231" s="48"/>
      <c r="BE231" s="48"/>
      <c r="BF231" s="48"/>
      <c r="BG231" s="116" t="s">
        <v>5267</v>
      </c>
      <c r="BH231" s="116" t="s">
        <v>5267</v>
      </c>
      <c r="BI231" s="116" t="s">
        <v>5474</v>
      </c>
      <c r="BJ231" s="116" t="s">
        <v>5474</v>
      </c>
      <c r="BK231" s="116">
        <v>0</v>
      </c>
      <c r="BL231" s="120">
        <v>0</v>
      </c>
      <c r="BM231" s="116">
        <v>0</v>
      </c>
      <c r="BN231" s="120">
        <v>0</v>
      </c>
      <c r="BO231" s="116">
        <v>0</v>
      </c>
      <c r="BP231" s="120">
        <v>0</v>
      </c>
      <c r="BQ231" s="116">
        <v>29</v>
      </c>
      <c r="BR231" s="120">
        <v>100</v>
      </c>
      <c r="BS231" s="116">
        <v>29</v>
      </c>
      <c r="BT231" s="2"/>
      <c r="BU231" s="3"/>
      <c r="BV231" s="3"/>
      <c r="BW231" s="3"/>
      <c r="BX231" s="3"/>
    </row>
    <row r="232" spans="1:76" ht="15">
      <c r="A232" s="64" t="s">
        <v>528</v>
      </c>
      <c r="B232" s="65"/>
      <c r="C232" s="65" t="s">
        <v>64</v>
      </c>
      <c r="D232" s="66">
        <v>169.8535468360054</v>
      </c>
      <c r="E232" s="68"/>
      <c r="F232" s="100" t="s">
        <v>3684</v>
      </c>
      <c r="G232" s="65"/>
      <c r="H232" s="69" t="s">
        <v>528</v>
      </c>
      <c r="I232" s="70"/>
      <c r="J232" s="70"/>
      <c r="K232" s="69" t="s">
        <v>4364</v>
      </c>
      <c r="L232" s="73">
        <v>1</v>
      </c>
      <c r="M232" s="74">
        <v>9105.6513671875</v>
      </c>
      <c r="N232" s="74">
        <v>1288.1064453125</v>
      </c>
      <c r="O232" s="75"/>
      <c r="P232" s="76"/>
      <c r="Q232" s="76"/>
      <c r="R232" s="86"/>
      <c r="S232" s="48">
        <v>1</v>
      </c>
      <c r="T232" s="48">
        <v>0</v>
      </c>
      <c r="U232" s="49">
        <v>0</v>
      </c>
      <c r="V232" s="49">
        <v>1</v>
      </c>
      <c r="W232" s="49">
        <v>0</v>
      </c>
      <c r="X232" s="49">
        <v>0.999999</v>
      </c>
      <c r="Y232" s="49">
        <v>0</v>
      </c>
      <c r="Z232" s="49">
        <v>0</v>
      </c>
      <c r="AA232" s="71">
        <v>232</v>
      </c>
      <c r="AB232" s="71"/>
      <c r="AC232" s="72"/>
      <c r="AD232" s="78" t="s">
        <v>2323</v>
      </c>
      <c r="AE232" s="78">
        <v>2543</v>
      </c>
      <c r="AF232" s="78">
        <v>8607</v>
      </c>
      <c r="AG232" s="78">
        <v>70810</v>
      </c>
      <c r="AH232" s="78">
        <v>119484</v>
      </c>
      <c r="AI232" s="78"/>
      <c r="AJ232" s="78" t="s">
        <v>2686</v>
      </c>
      <c r="AK232" s="78" t="s">
        <v>2906</v>
      </c>
      <c r="AL232" s="83" t="s">
        <v>3160</v>
      </c>
      <c r="AM232" s="78"/>
      <c r="AN232" s="80">
        <v>41701.95238425926</v>
      </c>
      <c r="AO232" s="83" t="s">
        <v>3433</v>
      </c>
      <c r="AP232" s="78" t="b">
        <v>0</v>
      </c>
      <c r="AQ232" s="78" t="b">
        <v>0</v>
      </c>
      <c r="AR232" s="78" t="b">
        <v>1</v>
      </c>
      <c r="AS232" s="78"/>
      <c r="AT232" s="78">
        <v>34</v>
      </c>
      <c r="AU232" s="83" t="s">
        <v>3561</v>
      </c>
      <c r="AV232" s="78" t="b">
        <v>0</v>
      </c>
      <c r="AW232" s="78" t="s">
        <v>3755</v>
      </c>
      <c r="AX232" s="83" t="s">
        <v>3985</v>
      </c>
      <c r="AY232" s="78" t="s">
        <v>65</v>
      </c>
      <c r="AZ232" s="78" t="str">
        <f>REPLACE(INDEX(GroupVertices[Group],MATCH(Vertices[[#This Row],[Vertex]],GroupVertices[Vertex],0)),1,1,"")</f>
        <v>56</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345</v>
      </c>
      <c r="B233" s="65"/>
      <c r="C233" s="65" t="s">
        <v>64</v>
      </c>
      <c r="D233" s="66">
        <v>162.2189905008297</v>
      </c>
      <c r="E233" s="68"/>
      <c r="F233" s="100" t="s">
        <v>1152</v>
      </c>
      <c r="G233" s="65"/>
      <c r="H233" s="69" t="s">
        <v>345</v>
      </c>
      <c r="I233" s="70"/>
      <c r="J233" s="70"/>
      <c r="K233" s="69" t="s">
        <v>4365</v>
      </c>
      <c r="L233" s="73">
        <v>1</v>
      </c>
      <c r="M233" s="74">
        <v>9141.3857421875</v>
      </c>
      <c r="N233" s="74">
        <v>1993.918212890625</v>
      </c>
      <c r="O233" s="75"/>
      <c r="P233" s="76"/>
      <c r="Q233" s="76"/>
      <c r="R233" s="86"/>
      <c r="S233" s="48">
        <v>0</v>
      </c>
      <c r="T233" s="48">
        <v>1</v>
      </c>
      <c r="U233" s="49">
        <v>0</v>
      </c>
      <c r="V233" s="49">
        <v>1</v>
      </c>
      <c r="W233" s="49">
        <v>0</v>
      </c>
      <c r="X233" s="49">
        <v>0.999999</v>
      </c>
      <c r="Y233" s="49">
        <v>0</v>
      </c>
      <c r="Z233" s="49">
        <v>0</v>
      </c>
      <c r="AA233" s="71">
        <v>233</v>
      </c>
      <c r="AB233" s="71"/>
      <c r="AC233" s="72"/>
      <c r="AD233" s="78" t="s">
        <v>2324</v>
      </c>
      <c r="AE233" s="78">
        <v>338</v>
      </c>
      <c r="AF233" s="78">
        <v>240</v>
      </c>
      <c r="AG233" s="78">
        <v>554</v>
      </c>
      <c r="AH233" s="78">
        <v>252</v>
      </c>
      <c r="AI233" s="78"/>
      <c r="AJ233" s="78"/>
      <c r="AK233" s="78"/>
      <c r="AL233" s="78"/>
      <c r="AM233" s="78"/>
      <c r="AN233" s="80">
        <v>40274.41011574074</v>
      </c>
      <c r="AO233" s="78"/>
      <c r="AP233" s="78" t="b">
        <v>1</v>
      </c>
      <c r="AQ233" s="78" t="b">
        <v>0</v>
      </c>
      <c r="AR233" s="78" t="b">
        <v>1</v>
      </c>
      <c r="AS233" s="78"/>
      <c r="AT233" s="78">
        <v>1</v>
      </c>
      <c r="AU233" s="83" t="s">
        <v>3561</v>
      </c>
      <c r="AV233" s="78" t="b">
        <v>0</v>
      </c>
      <c r="AW233" s="78" t="s">
        <v>3755</v>
      </c>
      <c r="AX233" s="83" t="s">
        <v>3986</v>
      </c>
      <c r="AY233" s="78" t="s">
        <v>66</v>
      </c>
      <c r="AZ233" s="78" t="str">
        <f>REPLACE(INDEX(GroupVertices[Group],MATCH(Vertices[[#This Row],[Vertex]],GroupVertices[Vertex],0)),1,1,"")</f>
        <v>55</v>
      </c>
      <c r="BA233" s="48"/>
      <c r="BB233" s="48"/>
      <c r="BC233" s="48"/>
      <c r="BD233" s="48"/>
      <c r="BE233" s="48"/>
      <c r="BF233" s="48"/>
      <c r="BG233" s="116" t="s">
        <v>5268</v>
      </c>
      <c r="BH233" s="116" t="s">
        <v>5268</v>
      </c>
      <c r="BI233" s="116" t="s">
        <v>5475</v>
      </c>
      <c r="BJ233" s="116" t="s">
        <v>5475</v>
      </c>
      <c r="BK233" s="116">
        <v>0</v>
      </c>
      <c r="BL233" s="120">
        <v>0</v>
      </c>
      <c r="BM233" s="116">
        <v>0</v>
      </c>
      <c r="BN233" s="120">
        <v>0</v>
      </c>
      <c r="BO233" s="116">
        <v>0</v>
      </c>
      <c r="BP233" s="120">
        <v>0</v>
      </c>
      <c r="BQ233" s="116">
        <v>8</v>
      </c>
      <c r="BR233" s="120">
        <v>100</v>
      </c>
      <c r="BS233" s="116">
        <v>8</v>
      </c>
      <c r="BT233" s="2"/>
      <c r="BU233" s="3"/>
      <c r="BV233" s="3"/>
      <c r="BW233" s="3"/>
      <c r="BX233" s="3"/>
    </row>
    <row r="234" spans="1:76" ht="15">
      <c r="A234" s="64" t="s">
        <v>529</v>
      </c>
      <c r="B234" s="65"/>
      <c r="C234" s="65" t="s">
        <v>64</v>
      </c>
      <c r="D234" s="66">
        <v>162.2025662132675</v>
      </c>
      <c r="E234" s="68"/>
      <c r="F234" s="100" t="s">
        <v>3685</v>
      </c>
      <c r="G234" s="65"/>
      <c r="H234" s="69" t="s">
        <v>529</v>
      </c>
      <c r="I234" s="70"/>
      <c r="J234" s="70"/>
      <c r="K234" s="69" t="s">
        <v>4366</v>
      </c>
      <c r="L234" s="73">
        <v>1</v>
      </c>
      <c r="M234" s="74">
        <v>9141.3857421875</v>
      </c>
      <c r="N234" s="74">
        <v>2311.533447265625</v>
      </c>
      <c r="O234" s="75"/>
      <c r="P234" s="76"/>
      <c r="Q234" s="76"/>
      <c r="R234" s="86"/>
      <c r="S234" s="48">
        <v>1</v>
      </c>
      <c r="T234" s="48">
        <v>0</v>
      </c>
      <c r="U234" s="49">
        <v>0</v>
      </c>
      <c r="V234" s="49">
        <v>1</v>
      </c>
      <c r="W234" s="49">
        <v>0</v>
      </c>
      <c r="X234" s="49">
        <v>0.999999</v>
      </c>
      <c r="Y234" s="49">
        <v>0</v>
      </c>
      <c r="Z234" s="49">
        <v>0</v>
      </c>
      <c r="AA234" s="71">
        <v>234</v>
      </c>
      <c r="AB234" s="71"/>
      <c r="AC234" s="72"/>
      <c r="AD234" s="78" t="s">
        <v>2325</v>
      </c>
      <c r="AE234" s="78">
        <v>786</v>
      </c>
      <c r="AF234" s="78">
        <v>222</v>
      </c>
      <c r="AG234" s="78">
        <v>3958</v>
      </c>
      <c r="AH234" s="78">
        <v>322</v>
      </c>
      <c r="AI234" s="78">
        <v>-28800</v>
      </c>
      <c r="AJ234" s="78" t="s">
        <v>2687</v>
      </c>
      <c r="AK234" s="78"/>
      <c r="AL234" s="83" t="s">
        <v>3161</v>
      </c>
      <c r="AM234" s="78" t="s">
        <v>3244</v>
      </c>
      <c r="AN234" s="80">
        <v>40129.518958333334</v>
      </c>
      <c r="AO234" s="83" t="s">
        <v>3434</v>
      </c>
      <c r="AP234" s="78" t="b">
        <v>0</v>
      </c>
      <c r="AQ234" s="78" t="b">
        <v>0</v>
      </c>
      <c r="AR234" s="78" t="b">
        <v>1</v>
      </c>
      <c r="AS234" s="78" t="s">
        <v>2020</v>
      </c>
      <c r="AT234" s="78">
        <v>6</v>
      </c>
      <c r="AU234" s="83" t="s">
        <v>3565</v>
      </c>
      <c r="AV234" s="78" t="b">
        <v>0</v>
      </c>
      <c r="AW234" s="78" t="s">
        <v>3755</v>
      </c>
      <c r="AX234" s="83" t="s">
        <v>3987</v>
      </c>
      <c r="AY234" s="78" t="s">
        <v>65</v>
      </c>
      <c r="AZ234" s="78" t="str">
        <f>REPLACE(INDEX(GroupVertices[Group],MATCH(Vertices[[#This Row],[Vertex]],GroupVertices[Vertex],0)),1,1,"")</f>
        <v>55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346</v>
      </c>
      <c r="B235" s="65"/>
      <c r="C235" s="65" t="s">
        <v>64</v>
      </c>
      <c r="D235" s="66">
        <v>162.54291394997364</v>
      </c>
      <c r="E235" s="68"/>
      <c r="F235" s="100" t="s">
        <v>1153</v>
      </c>
      <c r="G235" s="65"/>
      <c r="H235" s="69" t="s">
        <v>346</v>
      </c>
      <c r="I235" s="70"/>
      <c r="J235" s="70"/>
      <c r="K235" s="69" t="s">
        <v>4367</v>
      </c>
      <c r="L235" s="73">
        <v>1</v>
      </c>
      <c r="M235" s="74">
        <v>2810.9501953125</v>
      </c>
      <c r="N235" s="74">
        <v>7140.46240234375</v>
      </c>
      <c r="O235" s="75"/>
      <c r="P235" s="76"/>
      <c r="Q235" s="76"/>
      <c r="R235" s="86"/>
      <c r="S235" s="48">
        <v>0</v>
      </c>
      <c r="T235" s="48">
        <v>2</v>
      </c>
      <c r="U235" s="49">
        <v>0</v>
      </c>
      <c r="V235" s="49">
        <v>0.035714</v>
      </c>
      <c r="W235" s="49">
        <v>0.044647</v>
      </c>
      <c r="X235" s="49">
        <v>0.589219</v>
      </c>
      <c r="Y235" s="49">
        <v>1</v>
      </c>
      <c r="Z235" s="49">
        <v>0</v>
      </c>
      <c r="AA235" s="71">
        <v>235</v>
      </c>
      <c r="AB235" s="71"/>
      <c r="AC235" s="72"/>
      <c r="AD235" s="78" t="s">
        <v>2326</v>
      </c>
      <c r="AE235" s="78">
        <v>799</v>
      </c>
      <c r="AF235" s="78">
        <v>595</v>
      </c>
      <c r="AG235" s="78">
        <v>10552</v>
      </c>
      <c r="AH235" s="78">
        <v>629</v>
      </c>
      <c r="AI235" s="78"/>
      <c r="AJ235" s="78" t="s">
        <v>2688</v>
      </c>
      <c r="AK235" s="78" t="s">
        <v>2964</v>
      </c>
      <c r="AL235" s="83" t="s">
        <v>3162</v>
      </c>
      <c r="AM235" s="78"/>
      <c r="AN235" s="80">
        <v>40013.574166666665</v>
      </c>
      <c r="AO235" s="83" t="s">
        <v>3435</v>
      </c>
      <c r="AP235" s="78" t="b">
        <v>0</v>
      </c>
      <c r="AQ235" s="78" t="b">
        <v>0</v>
      </c>
      <c r="AR235" s="78" t="b">
        <v>1</v>
      </c>
      <c r="AS235" s="78"/>
      <c r="AT235" s="78">
        <v>16</v>
      </c>
      <c r="AU235" s="83" t="s">
        <v>3581</v>
      </c>
      <c r="AV235" s="78" t="b">
        <v>0</v>
      </c>
      <c r="AW235" s="78" t="s">
        <v>3755</v>
      </c>
      <c r="AX235" s="83" t="s">
        <v>3988</v>
      </c>
      <c r="AY235" s="78" t="s">
        <v>66</v>
      </c>
      <c r="AZ235" s="78" t="str">
        <f>REPLACE(INDEX(GroupVertices[Group],MATCH(Vertices[[#This Row],[Vertex]],GroupVertices[Vertex],0)),1,1,"")</f>
        <v>3</v>
      </c>
      <c r="BA235" s="48"/>
      <c r="BB235" s="48"/>
      <c r="BC235" s="48"/>
      <c r="BD235" s="48"/>
      <c r="BE235" s="48"/>
      <c r="BF235" s="48"/>
      <c r="BG235" s="116" t="s">
        <v>5269</v>
      </c>
      <c r="BH235" s="116" t="s">
        <v>5269</v>
      </c>
      <c r="BI235" s="116" t="s">
        <v>5476</v>
      </c>
      <c r="BJ235" s="116" t="s">
        <v>5476</v>
      </c>
      <c r="BK235" s="116">
        <v>2</v>
      </c>
      <c r="BL235" s="120">
        <v>9.090909090909092</v>
      </c>
      <c r="BM235" s="116">
        <v>1</v>
      </c>
      <c r="BN235" s="120">
        <v>4.545454545454546</v>
      </c>
      <c r="BO235" s="116">
        <v>0</v>
      </c>
      <c r="BP235" s="120">
        <v>0</v>
      </c>
      <c r="BQ235" s="116">
        <v>19</v>
      </c>
      <c r="BR235" s="120">
        <v>86.36363636363636</v>
      </c>
      <c r="BS235" s="116">
        <v>22</v>
      </c>
      <c r="BT235" s="2"/>
      <c r="BU235" s="3"/>
      <c r="BV235" s="3"/>
      <c r="BW235" s="3"/>
      <c r="BX235" s="3"/>
    </row>
    <row r="236" spans="1:76" ht="15">
      <c r="A236" s="64" t="s">
        <v>347</v>
      </c>
      <c r="B236" s="65"/>
      <c r="C236" s="65" t="s">
        <v>64</v>
      </c>
      <c r="D236" s="66">
        <v>163.11776401465164</v>
      </c>
      <c r="E236" s="68"/>
      <c r="F236" s="100" t="s">
        <v>1154</v>
      </c>
      <c r="G236" s="65"/>
      <c r="H236" s="69" t="s">
        <v>347</v>
      </c>
      <c r="I236" s="70"/>
      <c r="J236" s="70"/>
      <c r="K236" s="69" t="s">
        <v>4368</v>
      </c>
      <c r="L236" s="73">
        <v>1</v>
      </c>
      <c r="M236" s="74">
        <v>2478.994140625</v>
      </c>
      <c r="N236" s="74">
        <v>9000.646484375</v>
      </c>
      <c r="O236" s="75"/>
      <c r="P236" s="76"/>
      <c r="Q236" s="76"/>
      <c r="R236" s="86"/>
      <c r="S236" s="48">
        <v>0</v>
      </c>
      <c r="T236" s="48">
        <v>2</v>
      </c>
      <c r="U236" s="49">
        <v>0</v>
      </c>
      <c r="V236" s="49">
        <v>0.035714</v>
      </c>
      <c r="W236" s="49">
        <v>0.044647</v>
      </c>
      <c r="X236" s="49">
        <v>0.589219</v>
      </c>
      <c r="Y236" s="49">
        <v>1</v>
      </c>
      <c r="Z236" s="49">
        <v>0</v>
      </c>
      <c r="AA236" s="71">
        <v>236</v>
      </c>
      <c r="AB236" s="71"/>
      <c r="AC236" s="72"/>
      <c r="AD236" s="78" t="s">
        <v>2327</v>
      </c>
      <c r="AE236" s="78">
        <v>665</v>
      </c>
      <c r="AF236" s="78">
        <v>1225</v>
      </c>
      <c r="AG236" s="78">
        <v>9834</v>
      </c>
      <c r="AH236" s="78">
        <v>12136</v>
      </c>
      <c r="AI236" s="78"/>
      <c r="AJ236" s="78" t="s">
        <v>2689</v>
      </c>
      <c r="AK236" s="78" t="s">
        <v>2965</v>
      </c>
      <c r="AL236" s="78"/>
      <c r="AM236" s="78"/>
      <c r="AN236" s="80">
        <v>40620.30064814815</v>
      </c>
      <c r="AO236" s="83" t="s">
        <v>3436</v>
      </c>
      <c r="AP236" s="78" t="b">
        <v>0</v>
      </c>
      <c r="AQ236" s="78" t="b">
        <v>0</v>
      </c>
      <c r="AR236" s="78" t="b">
        <v>1</v>
      </c>
      <c r="AS236" s="78"/>
      <c r="AT236" s="78">
        <v>5</v>
      </c>
      <c r="AU236" s="83" t="s">
        <v>3561</v>
      </c>
      <c r="AV236" s="78" t="b">
        <v>0</v>
      </c>
      <c r="AW236" s="78" t="s">
        <v>3755</v>
      </c>
      <c r="AX236" s="83" t="s">
        <v>3989</v>
      </c>
      <c r="AY236" s="78" t="s">
        <v>66</v>
      </c>
      <c r="AZ236" s="78" t="str">
        <f>REPLACE(INDEX(GroupVertices[Group],MATCH(Vertices[[#This Row],[Vertex]],GroupVertices[Vertex],0)),1,1,"")</f>
        <v>3</v>
      </c>
      <c r="BA236" s="48"/>
      <c r="BB236" s="48"/>
      <c r="BC236" s="48"/>
      <c r="BD236" s="48"/>
      <c r="BE236" s="48"/>
      <c r="BF236" s="48"/>
      <c r="BG236" s="116" t="s">
        <v>5269</v>
      </c>
      <c r="BH236" s="116" t="s">
        <v>5269</v>
      </c>
      <c r="BI236" s="116" t="s">
        <v>5476</v>
      </c>
      <c r="BJ236" s="116" t="s">
        <v>5476</v>
      </c>
      <c r="BK236" s="116">
        <v>2</v>
      </c>
      <c r="BL236" s="120">
        <v>9.090909090909092</v>
      </c>
      <c r="BM236" s="116">
        <v>1</v>
      </c>
      <c r="BN236" s="120">
        <v>4.545454545454546</v>
      </c>
      <c r="BO236" s="116">
        <v>0</v>
      </c>
      <c r="BP236" s="120">
        <v>0</v>
      </c>
      <c r="BQ236" s="116">
        <v>19</v>
      </c>
      <c r="BR236" s="120">
        <v>86.36363636363636</v>
      </c>
      <c r="BS236" s="116">
        <v>22</v>
      </c>
      <c r="BT236" s="2"/>
      <c r="BU236" s="3"/>
      <c r="BV236" s="3"/>
      <c r="BW236" s="3"/>
      <c r="BX236" s="3"/>
    </row>
    <row r="237" spans="1:76" ht="15">
      <c r="A237" s="64" t="s">
        <v>348</v>
      </c>
      <c r="B237" s="65"/>
      <c r="C237" s="65" t="s">
        <v>64</v>
      </c>
      <c r="D237" s="66">
        <v>162.59492419392072</v>
      </c>
      <c r="E237" s="68"/>
      <c r="F237" s="100" t="s">
        <v>1155</v>
      </c>
      <c r="G237" s="65"/>
      <c r="H237" s="69" t="s">
        <v>348</v>
      </c>
      <c r="I237" s="70"/>
      <c r="J237" s="70"/>
      <c r="K237" s="69" t="s">
        <v>4369</v>
      </c>
      <c r="L237" s="73">
        <v>1</v>
      </c>
      <c r="M237" s="74">
        <v>2915.706298828125</v>
      </c>
      <c r="N237" s="74">
        <v>9474.71875</v>
      </c>
      <c r="O237" s="75"/>
      <c r="P237" s="76"/>
      <c r="Q237" s="76"/>
      <c r="R237" s="86"/>
      <c r="S237" s="48">
        <v>0</v>
      </c>
      <c r="T237" s="48">
        <v>2</v>
      </c>
      <c r="U237" s="49">
        <v>0</v>
      </c>
      <c r="V237" s="49">
        <v>0.035714</v>
      </c>
      <c r="W237" s="49">
        <v>0.044647</v>
      </c>
      <c r="X237" s="49">
        <v>0.589219</v>
      </c>
      <c r="Y237" s="49">
        <v>1</v>
      </c>
      <c r="Z237" s="49">
        <v>0</v>
      </c>
      <c r="AA237" s="71">
        <v>237</v>
      </c>
      <c r="AB237" s="71"/>
      <c r="AC237" s="72"/>
      <c r="AD237" s="78" t="s">
        <v>2328</v>
      </c>
      <c r="AE237" s="78">
        <v>1007</v>
      </c>
      <c r="AF237" s="78">
        <v>652</v>
      </c>
      <c r="AG237" s="78">
        <v>57940</v>
      </c>
      <c r="AH237" s="78">
        <v>199813</v>
      </c>
      <c r="AI237" s="78"/>
      <c r="AJ237" s="78" t="s">
        <v>2690</v>
      </c>
      <c r="AK237" s="78" t="s">
        <v>2833</v>
      </c>
      <c r="AL237" s="78"/>
      <c r="AM237" s="78"/>
      <c r="AN237" s="80">
        <v>40790.31599537037</v>
      </c>
      <c r="AO237" s="83" t="s">
        <v>3437</v>
      </c>
      <c r="AP237" s="78" t="b">
        <v>0</v>
      </c>
      <c r="AQ237" s="78" t="b">
        <v>0</v>
      </c>
      <c r="AR237" s="78" t="b">
        <v>0</v>
      </c>
      <c r="AS237" s="78"/>
      <c r="AT237" s="78">
        <v>29</v>
      </c>
      <c r="AU237" s="83" t="s">
        <v>3561</v>
      </c>
      <c r="AV237" s="78" t="b">
        <v>0</v>
      </c>
      <c r="AW237" s="78" t="s">
        <v>3755</v>
      </c>
      <c r="AX237" s="83" t="s">
        <v>3990</v>
      </c>
      <c r="AY237" s="78" t="s">
        <v>66</v>
      </c>
      <c r="AZ237" s="78" t="str">
        <f>REPLACE(INDEX(GroupVertices[Group],MATCH(Vertices[[#This Row],[Vertex]],GroupVertices[Vertex],0)),1,1,"")</f>
        <v>3</v>
      </c>
      <c r="BA237" s="48"/>
      <c r="BB237" s="48"/>
      <c r="BC237" s="48"/>
      <c r="BD237" s="48"/>
      <c r="BE237" s="48"/>
      <c r="BF237" s="48"/>
      <c r="BG237" s="116" t="s">
        <v>5269</v>
      </c>
      <c r="BH237" s="116" t="s">
        <v>5269</v>
      </c>
      <c r="BI237" s="116" t="s">
        <v>5476</v>
      </c>
      <c r="BJ237" s="116" t="s">
        <v>5476</v>
      </c>
      <c r="BK237" s="116">
        <v>2</v>
      </c>
      <c r="BL237" s="120">
        <v>9.090909090909092</v>
      </c>
      <c r="BM237" s="116">
        <v>1</v>
      </c>
      <c r="BN237" s="120">
        <v>4.545454545454546</v>
      </c>
      <c r="BO237" s="116">
        <v>0</v>
      </c>
      <c r="BP237" s="120">
        <v>0</v>
      </c>
      <c r="BQ237" s="116">
        <v>19</v>
      </c>
      <c r="BR237" s="120">
        <v>86.36363636363636</v>
      </c>
      <c r="BS237" s="116">
        <v>22</v>
      </c>
      <c r="BT237" s="2"/>
      <c r="BU237" s="3"/>
      <c r="BV237" s="3"/>
      <c r="BW237" s="3"/>
      <c r="BX237" s="3"/>
    </row>
    <row r="238" spans="1:76" ht="15">
      <c r="A238" s="64" t="s">
        <v>349</v>
      </c>
      <c r="B238" s="65"/>
      <c r="C238" s="65" t="s">
        <v>64</v>
      </c>
      <c r="D238" s="66">
        <v>174.60655316443015</v>
      </c>
      <c r="E238" s="68"/>
      <c r="F238" s="100" t="s">
        <v>1156</v>
      </c>
      <c r="G238" s="65"/>
      <c r="H238" s="69" t="s">
        <v>349</v>
      </c>
      <c r="I238" s="70"/>
      <c r="J238" s="70"/>
      <c r="K238" s="69" t="s">
        <v>4370</v>
      </c>
      <c r="L238" s="73">
        <v>1</v>
      </c>
      <c r="M238" s="74">
        <v>3569.056884765625</v>
      </c>
      <c r="N238" s="74">
        <v>8842.658203125</v>
      </c>
      <c r="O238" s="75"/>
      <c r="P238" s="76"/>
      <c r="Q238" s="76"/>
      <c r="R238" s="86"/>
      <c r="S238" s="48">
        <v>0</v>
      </c>
      <c r="T238" s="48">
        <v>2</v>
      </c>
      <c r="U238" s="49">
        <v>0</v>
      </c>
      <c r="V238" s="49">
        <v>0.035714</v>
      </c>
      <c r="W238" s="49">
        <v>0.044647</v>
      </c>
      <c r="X238" s="49">
        <v>0.589219</v>
      </c>
      <c r="Y238" s="49">
        <v>1</v>
      </c>
      <c r="Z238" s="49">
        <v>0</v>
      </c>
      <c r="AA238" s="71">
        <v>238</v>
      </c>
      <c r="AB238" s="71"/>
      <c r="AC238" s="72"/>
      <c r="AD238" s="78" t="s">
        <v>2329</v>
      </c>
      <c r="AE238" s="78">
        <v>15193</v>
      </c>
      <c r="AF238" s="78">
        <v>13816</v>
      </c>
      <c r="AG238" s="78">
        <v>153323</v>
      </c>
      <c r="AH238" s="78">
        <v>75193</v>
      </c>
      <c r="AI238" s="78"/>
      <c r="AJ238" s="78" t="s">
        <v>2691</v>
      </c>
      <c r="AK238" s="78" t="s">
        <v>2833</v>
      </c>
      <c r="AL238" s="83" t="s">
        <v>3163</v>
      </c>
      <c r="AM238" s="78"/>
      <c r="AN238" s="80">
        <v>41474.57525462963</v>
      </c>
      <c r="AO238" s="83" t="s">
        <v>3438</v>
      </c>
      <c r="AP238" s="78" t="b">
        <v>0</v>
      </c>
      <c r="AQ238" s="78" t="b">
        <v>0</v>
      </c>
      <c r="AR238" s="78" t="b">
        <v>1</v>
      </c>
      <c r="AS238" s="78"/>
      <c r="AT238" s="78">
        <v>728</v>
      </c>
      <c r="AU238" s="83" t="s">
        <v>3570</v>
      </c>
      <c r="AV238" s="78" t="b">
        <v>0</v>
      </c>
      <c r="AW238" s="78" t="s">
        <v>3755</v>
      </c>
      <c r="AX238" s="83" t="s">
        <v>3991</v>
      </c>
      <c r="AY238" s="78" t="s">
        <v>66</v>
      </c>
      <c r="AZ238" s="78" t="str">
        <f>REPLACE(INDEX(GroupVertices[Group],MATCH(Vertices[[#This Row],[Vertex]],GroupVertices[Vertex],0)),1,1,"")</f>
        <v>3</v>
      </c>
      <c r="BA238" s="48"/>
      <c r="BB238" s="48"/>
      <c r="BC238" s="48"/>
      <c r="BD238" s="48"/>
      <c r="BE238" s="48"/>
      <c r="BF238" s="48"/>
      <c r="BG238" s="116" t="s">
        <v>5269</v>
      </c>
      <c r="BH238" s="116" t="s">
        <v>5269</v>
      </c>
      <c r="BI238" s="116" t="s">
        <v>5476</v>
      </c>
      <c r="BJ238" s="116" t="s">
        <v>5476</v>
      </c>
      <c r="BK238" s="116">
        <v>2</v>
      </c>
      <c r="BL238" s="120">
        <v>9.090909090909092</v>
      </c>
      <c r="BM238" s="116">
        <v>1</v>
      </c>
      <c r="BN238" s="120">
        <v>4.545454545454546</v>
      </c>
      <c r="BO238" s="116">
        <v>0</v>
      </c>
      <c r="BP238" s="120">
        <v>0</v>
      </c>
      <c r="BQ238" s="116">
        <v>19</v>
      </c>
      <c r="BR238" s="120">
        <v>86.36363636363636</v>
      </c>
      <c r="BS238" s="116">
        <v>22</v>
      </c>
      <c r="BT238" s="2"/>
      <c r="BU238" s="3"/>
      <c r="BV238" s="3"/>
      <c r="BW238" s="3"/>
      <c r="BX238" s="3"/>
    </row>
    <row r="239" spans="1:76" ht="15">
      <c r="A239" s="64" t="s">
        <v>350</v>
      </c>
      <c r="B239" s="65"/>
      <c r="C239" s="65" t="s">
        <v>64</v>
      </c>
      <c r="D239" s="66">
        <v>162.05566008562755</v>
      </c>
      <c r="E239" s="68"/>
      <c r="F239" s="100" t="s">
        <v>1157</v>
      </c>
      <c r="G239" s="65"/>
      <c r="H239" s="69" t="s">
        <v>350</v>
      </c>
      <c r="I239" s="70"/>
      <c r="J239" s="70"/>
      <c r="K239" s="69" t="s">
        <v>4371</v>
      </c>
      <c r="L239" s="73">
        <v>1</v>
      </c>
      <c r="M239" s="74">
        <v>3521.526611328125</v>
      </c>
      <c r="N239" s="74">
        <v>7737.90576171875</v>
      </c>
      <c r="O239" s="75"/>
      <c r="P239" s="76"/>
      <c r="Q239" s="76"/>
      <c r="R239" s="86"/>
      <c r="S239" s="48">
        <v>0</v>
      </c>
      <c r="T239" s="48">
        <v>2</v>
      </c>
      <c r="U239" s="49">
        <v>0</v>
      </c>
      <c r="V239" s="49">
        <v>0.035714</v>
      </c>
      <c r="W239" s="49">
        <v>0.044647</v>
      </c>
      <c r="X239" s="49">
        <v>0.589219</v>
      </c>
      <c r="Y239" s="49">
        <v>1</v>
      </c>
      <c r="Z239" s="49">
        <v>0</v>
      </c>
      <c r="AA239" s="71">
        <v>239</v>
      </c>
      <c r="AB239" s="71"/>
      <c r="AC239" s="72"/>
      <c r="AD239" s="78" t="s">
        <v>2330</v>
      </c>
      <c r="AE239" s="78">
        <v>72</v>
      </c>
      <c r="AF239" s="78">
        <v>61</v>
      </c>
      <c r="AG239" s="78">
        <v>9062</v>
      </c>
      <c r="AH239" s="78">
        <v>446</v>
      </c>
      <c r="AI239" s="78"/>
      <c r="AJ239" s="78" t="s">
        <v>2692</v>
      </c>
      <c r="AK239" s="78"/>
      <c r="AL239" s="78"/>
      <c r="AM239" s="78"/>
      <c r="AN239" s="80">
        <v>43410.502604166664</v>
      </c>
      <c r="AO239" s="83" t="s">
        <v>3439</v>
      </c>
      <c r="AP239" s="78" t="b">
        <v>1</v>
      </c>
      <c r="AQ239" s="78" t="b">
        <v>0</v>
      </c>
      <c r="AR239" s="78" t="b">
        <v>0</v>
      </c>
      <c r="AS239" s="78"/>
      <c r="AT239" s="78">
        <v>1</v>
      </c>
      <c r="AU239" s="78"/>
      <c r="AV239" s="78" t="b">
        <v>0</v>
      </c>
      <c r="AW239" s="78" t="s">
        <v>3755</v>
      </c>
      <c r="AX239" s="83" t="s">
        <v>3992</v>
      </c>
      <c r="AY239" s="78" t="s">
        <v>66</v>
      </c>
      <c r="AZ239" s="78" t="str">
        <f>REPLACE(INDEX(GroupVertices[Group],MATCH(Vertices[[#This Row],[Vertex]],GroupVertices[Vertex],0)),1,1,"")</f>
        <v>3</v>
      </c>
      <c r="BA239" s="48"/>
      <c r="BB239" s="48"/>
      <c r="BC239" s="48"/>
      <c r="BD239" s="48"/>
      <c r="BE239" s="48"/>
      <c r="BF239" s="48"/>
      <c r="BG239" s="116" t="s">
        <v>5269</v>
      </c>
      <c r="BH239" s="116" t="s">
        <v>5269</v>
      </c>
      <c r="BI239" s="116" t="s">
        <v>5476</v>
      </c>
      <c r="BJ239" s="116" t="s">
        <v>5476</v>
      </c>
      <c r="BK239" s="116">
        <v>2</v>
      </c>
      <c r="BL239" s="120">
        <v>9.090909090909092</v>
      </c>
      <c r="BM239" s="116">
        <v>1</v>
      </c>
      <c r="BN239" s="120">
        <v>4.545454545454546</v>
      </c>
      <c r="BO239" s="116">
        <v>0</v>
      </c>
      <c r="BP239" s="120">
        <v>0</v>
      </c>
      <c r="BQ239" s="116">
        <v>19</v>
      </c>
      <c r="BR239" s="120">
        <v>86.36363636363636</v>
      </c>
      <c r="BS239" s="116">
        <v>22</v>
      </c>
      <c r="BT239" s="2"/>
      <c r="BU239" s="3"/>
      <c r="BV239" s="3"/>
      <c r="BW239" s="3"/>
      <c r="BX239" s="3"/>
    </row>
    <row r="240" spans="1:76" ht="15">
      <c r="A240" s="64" t="s">
        <v>351</v>
      </c>
      <c r="B240" s="65"/>
      <c r="C240" s="65" t="s">
        <v>64</v>
      </c>
      <c r="D240" s="66">
        <v>162.09945818579348</v>
      </c>
      <c r="E240" s="68"/>
      <c r="F240" s="100" t="s">
        <v>1158</v>
      </c>
      <c r="G240" s="65"/>
      <c r="H240" s="69" t="s">
        <v>351</v>
      </c>
      <c r="I240" s="70"/>
      <c r="J240" s="70"/>
      <c r="K240" s="69" t="s">
        <v>4372</v>
      </c>
      <c r="L240" s="73">
        <v>1</v>
      </c>
      <c r="M240" s="74">
        <v>3592.883056640625</v>
      </c>
      <c r="N240" s="74">
        <v>8280.1220703125</v>
      </c>
      <c r="O240" s="75"/>
      <c r="P240" s="76"/>
      <c r="Q240" s="76"/>
      <c r="R240" s="86"/>
      <c r="S240" s="48">
        <v>0</v>
      </c>
      <c r="T240" s="48">
        <v>2</v>
      </c>
      <c r="U240" s="49">
        <v>0</v>
      </c>
      <c r="V240" s="49">
        <v>0.035714</v>
      </c>
      <c r="W240" s="49">
        <v>0.044647</v>
      </c>
      <c r="X240" s="49">
        <v>0.589219</v>
      </c>
      <c r="Y240" s="49">
        <v>1</v>
      </c>
      <c r="Z240" s="49">
        <v>0</v>
      </c>
      <c r="AA240" s="71">
        <v>240</v>
      </c>
      <c r="AB240" s="71"/>
      <c r="AC240" s="72"/>
      <c r="AD240" s="78" t="s">
        <v>2331</v>
      </c>
      <c r="AE240" s="78">
        <v>528</v>
      </c>
      <c r="AF240" s="78">
        <v>109</v>
      </c>
      <c r="AG240" s="78">
        <v>270</v>
      </c>
      <c r="AH240" s="78">
        <v>127</v>
      </c>
      <c r="AI240" s="78"/>
      <c r="AJ240" s="78"/>
      <c r="AK240" s="78" t="s">
        <v>2966</v>
      </c>
      <c r="AL240" s="78"/>
      <c r="AM240" s="78"/>
      <c r="AN240" s="80">
        <v>41379.69571759259</v>
      </c>
      <c r="AO240" s="83" t="s">
        <v>3440</v>
      </c>
      <c r="AP240" s="78" t="b">
        <v>0</v>
      </c>
      <c r="AQ240" s="78" t="b">
        <v>0</v>
      </c>
      <c r="AR240" s="78" t="b">
        <v>1</v>
      </c>
      <c r="AS240" s="78"/>
      <c r="AT240" s="78">
        <v>4</v>
      </c>
      <c r="AU240" s="83" t="s">
        <v>3561</v>
      </c>
      <c r="AV240" s="78" t="b">
        <v>0</v>
      </c>
      <c r="AW240" s="78" t="s">
        <v>3755</v>
      </c>
      <c r="AX240" s="83" t="s">
        <v>3993</v>
      </c>
      <c r="AY240" s="78" t="s">
        <v>66</v>
      </c>
      <c r="AZ240" s="78" t="str">
        <f>REPLACE(INDEX(GroupVertices[Group],MATCH(Vertices[[#This Row],[Vertex]],GroupVertices[Vertex],0)),1,1,"")</f>
        <v>3</v>
      </c>
      <c r="BA240" s="48"/>
      <c r="BB240" s="48"/>
      <c r="BC240" s="48"/>
      <c r="BD240" s="48"/>
      <c r="BE240" s="48"/>
      <c r="BF240" s="48"/>
      <c r="BG240" s="116" t="s">
        <v>5269</v>
      </c>
      <c r="BH240" s="116" t="s">
        <v>5269</v>
      </c>
      <c r="BI240" s="116" t="s">
        <v>5476</v>
      </c>
      <c r="BJ240" s="116" t="s">
        <v>5476</v>
      </c>
      <c r="BK240" s="116">
        <v>2</v>
      </c>
      <c r="BL240" s="120">
        <v>9.090909090909092</v>
      </c>
      <c r="BM240" s="116">
        <v>1</v>
      </c>
      <c r="BN240" s="120">
        <v>4.545454545454546</v>
      </c>
      <c r="BO240" s="116">
        <v>0</v>
      </c>
      <c r="BP240" s="120">
        <v>0</v>
      </c>
      <c r="BQ240" s="116">
        <v>19</v>
      </c>
      <c r="BR240" s="120">
        <v>86.36363636363636</v>
      </c>
      <c r="BS240" s="116">
        <v>22</v>
      </c>
      <c r="BT240" s="2"/>
      <c r="BU240" s="3"/>
      <c r="BV240" s="3"/>
      <c r="BW240" s="3"/>
      <c r="BX240" s="3"/>
    </row>
    <row r="241" spans="1:76" ht="15">
      <c r="A241" s="64" t="s">
        <v>352</v>
      </c>
      <c r="B241" s="65"/>
      <c r="C241" s="65" t="s">
        <v>64</v>
      </c>
      <c r="D241" s="66">
        <v>162.19252914864612</v>
      </c>
      <c r="E241" s="68"/>
      <c r="F241" s="100" t="s">
        <v>1159</v>
      </c>
      <c r="G241" s="65"/>
      <c r="H241" s="69" t="s">
        <v>352</v>
      </c>
      <c r="I241" s="70"/>
      <c r="J241" s="70"/>
      <c r="K241" s="69" t="s">
        <v>4373</v>
      </c>
      <c r="L241" s="73">
        <v>1</v>
      </c>
      <c r="M241" s="74">
        <v>9311.3271484375</v>
      </c>
      <c r="N241" s="74">
        <v>9646.09375</v>
      </c>
      <c r="O241" s="75"/>
      <c r="P241" s="76"/>
      <c r="Q241" s="76"/>
      <c r="R241" s="86"/>
      <c r="S241" s="48">
        <v>0</v>
      </c>
      <c r="T241" s="48">
        <v>1</v>
      </c>
      <c r="U241" s="49">
        <v>0</v>
      </c>
      <c r="V241" s="49">
        <v>0.142857</v>
      </c>
      <c r="W241" s="49">
        <v>0</v>
      </c>
      <c r="X241" s="49">
        <v>0.595237</v>
      </c>
      <c r="Y241" s="49">
        <v>0</v>
      </c>
      <c r="Z241" s="49">
        <v>0</v>
      </c>
      <c r="AA241" s="71">
        <v>241</v>
      </c>
      <c r="AB241" s="71"/>
      <c r="AC241" s="72"/>
      <c r="AD241" s="78" t="s">
        <v>2332</v>
      </c>
      <c r="AE241" s="78">
        <v>733</v>
      </c>
      <c r="AF241" s="78">
        <v>211</v>
      </c>
      <c r="AG241" s="78">
        <v>3938</v>
      </c>
      <c r="AH241" s="78">
        <v>4806</v>
      </c>
      <c r="AI241" s="78"/>
      <c r="AJ241" s="78" t="s">
        <v>2693</v>
      </c>
      <c r="AK241" s="78"/>
      <c r="AL241" s="83" t="s">
        <v>3164</v>
      </c>
      <c r="AM241" s="78"/>
      <c r="AN241" s="80">
        <v>43064.831412037034</v>
      </c>
      <c r="AO241" s="83" t="s">
        <v>3441</v>
      </c>
      <c r="AP241" s="78" t="b">
        <v>0</v>
      </c>
      <c r="AQ241" s="78" t="b">
        <v>0</v>
      </c>
      <c r="AR241" s="78" t="b">
        <v>0</v>
      </c>
      <c r="AS241" s="78"/>
      <c r="AT241" s="78">
        <v>1</v>
      </c>
      <c r="AU241" s="83" t="s">
        <v>3561</v>
      </c>
      <c r="AV241" s="78" t="b">
        <v>0</v>
      </c>
      <c r="AW241" s="78" t="s">
        <v>3755</v>
      </c>
      <c r="AX241" s="83" t="s">
        <v>3994</v>
      </c>
      <c r="AY241" s="78" t="s">
        <v>66</v>
      </c>
      <c r="AZ241" s="78" t="str">
        <f>REPLACE(INDEX(GroupVertices[Group],MATCH(Vertices[[#This Row],[Vertex]],GroupVertices[Vertex],0)),1,1,"")</f>
        <v>14</v>
      </c>
      <c r="BA241" s="48"/>
      <c r="BB241" s="48"/>
      <c r="BC241" s="48"/>
      <c r="BD241" s="48"/>
      <c r="BE241" s="48"/>
      <c r="BF241" s="48"/>
      <c r="BG241" s="116" t="s">
        <v>5270</v>
      </c>
      <c r="BH241" s="116" t="s">
        <v>5270</v>
      </c>
      <c r="BI241" s="116" t="s">
        <v>5477</v>
      </c>
      <c r="BJ241" s="116" t="s">
        <v>5477</v>
      </c>
      <c r="BK241" s="116">
        <v>1</v>
      </c>
      <c r="BL241" s="120">
        <v>3.125</v>
      </c>
      <c r="BM241" s="116">
        <v>0</v>
      </c>
      <c r="BN241" s="120">
        <v>0</v>
      </c>
      <c r="BO241" s="116">
        <v>0</v>
      </c>
      <c r="BP241" s="120">
        <v>0</v>
      </c>
      <c r="BQ241" s="116">
        <v>31</v>
      </c>
      <c r="BR241" s="120">
        <v>96.875</v>
      </c>
      <c r="BS241" s="116">
        <v>32</v>
      </c>
      <c r="BT241" s="2"/>
      <c r="BU241" s="3"/>
      <c r="BV241" s="3"/>
      <c r="BW241" s="3"/>
      <c r="BX241" s="3"/>
    </row>
    <row r="242" spans="1:76" ht="15">
      <c r="A242" s="64" t="s">
        <v>368</v>
      </c>
      <c r="B242" s="65"/>
      <c r="C242" s="65" t="s">
        <v>64</v>
      </c>
      <c r="D242" s="66">
        <v>1000</v>
      </c>
      <c r="E242" s="68"/>
      <c r="F242" s="100" t="s">
        <v>1175</v>
      </c>
      <c r="G242" s="65"/>
      <c r="H242" s="69" t="s">
        <v>368</v>
      </c>
      <c r="I242" s="70"/>
      <c r="J242" s="70"/>
      <c r="K242" s="69" t="s">
        <v>4374</v>
      </c>
      <c r="L242" s="73">
        <v>241.9156626506024</v>
      </c>
      <c r="M242" s="74">
        <v>9479.234375</v>
      </c>
      <c r="N242" s="74">
        <v>9087.326171875</v>
      </c>
      <c r="O242" s="75"/>
      <c r="P242" s="76"/>
      <c r="Q242" s="76"/>
      <c r="R242" s="86"/>
      <c r="S242" s="48">
        <v>5</v>
      </c>
      <c r="T242" s="48">
        <v>1</v>
      </c>
      <c r="U242" s="49">
        <v>12</v>
      </c>
      <c r="V242" s="49">
        <v>0.25</v>
      </c>
      <c r="W242" s="49">
        <v>0</v>
      </c>
      <c r="X242" s="49">
        <v>2.619044</v>
      </c>
      <c r="Y242" s="49">
        <v>0</v>
      </c>
      <c r="Z242" s="49">
        <v>0</v>
      </c>
      <c r="AA242" s="71">
        <v>242</v>
      </c>
      <c r="AB242" s="71"/>
      <c r="AC242" s="72"/>
      <c r="AD242" s="78" t="s">
        <v>2333</v>
      </c>
      <c r="AE242" s="78">
        <v>243</v>
      </c>
      <c r="AF242" s="78">
        <v>918396</v>
      </c>
      <c r="AG242" s="78">
        <v>36745</v>
      </c>
      <c r="AH242" s="78">
        <v>30800</v>
      </c>
      <c r="AI242" s="78"/>
      <c r="AJ242" s="78" t="s">
        <v>2694</v>
      </c>
      <c r="AK242" s="78" t="s">
        <v>2967</v>
      </c>
      <c r="AL242" s="83" t="s">
        <v>3165</v>
      </c>
      <c r="AM242" s="78"/>
      <c r="AN242" s="80">
        <v>40344.826261574075</v>
      </c>
      <c r="AO242" s="83" t="s">
        <v>3442</v>
      </c>
      <c r="AP242" s="78" t="b">
        <v>0</v>
      </c>
      <c r="AQ242" s="78" t="b">
        <v>0</v>
      </c>
      <c r="AR242" s="78" t="b">
        <v>1</v>
      </c>
      <c r="AS242" s="78"/>
      <c r="AT242" s="78">
        <v>4142</v>
      </c>
      <c r="AU242" s="83" t="s">
        <v>3567</v>
      </c>
      <c r="AV242" s="78" t="b">
        <v>1</v>
      </c>
      <c r="AW242" s="78" t="s">
        <v>3755</v>
      </c>
      <c r="AX242" s="83" t="s">
        <v>3995</v>
      </c>
      <c r="AY242" s="78" t="s">
        <v>66</v>
      </c>
      <c r="AZ242" s="78" t="str">
        <f>REPLACE(INDEX(GroupVertices[Group],MATCH(Vertices[[#This Row],[Vertex]],GroupVertices[Vertex],0)),1,1,"")</f>
        <v>14</v>
      </c>
      <c r="BA242" s="48"/>
      <c r="BB242" s="48"/>
      <c r="BC242" s="48"/>
      <c r="BD242" s="48"/>
      <c r="BE242" s="48"/>
      <c r="BF242" s="48"/>
      <c r="BG242" s="116" t="s">
        <v>5271</v>
      </c>
      <c r="BH242" s="116" t="s">
        <v>5271</v>
      </c>
      <c r="BI242" s="116" t="s">
        <v>4943</v>
      </c>
      <c r="BJ242" s="116" t="s">
        <v>4943</v>
      </c>
      <c r="BK242" s="116">
        <v>1</v>
      </c>
      <c r="BL242" s="120">
        <v>2.0408163265306123</v>
      </c>
      <c r="BM242" s="116">
        <v>2</v>
      </c>
      <c r="BN242" s="120">
        <v>4.081632653061225</v>
      </c>
      <c r="BO242" s="116">
        <v>0</v>
      </c>
      <c r="BP242" s="120">
        <v>0</v>
      </c>
      <c r="BQ242" s="116">
        <v>46</v>
      </c>
      <c r="BR242" s="120">
        <v>93.87755102040816</v>
      </c>
      <c r="BS242" s="116">
        <v>49</v>
      </c>
      <c r="BT242" s="2"/>
      <c r="BU242" s="3"/>
      <c r="BV242" s="3"/>
      <c r="BW242" s="3"/>
      <c r="BX242" s="3"/>
    </row>
    <row r="243" spans="1:76" ht="15">
      <c r="A243" s="64" t="s">
        <v>353</v>
      </c>
      <c r="B243" s="65"/>
      <c r="C243" s="65" t="s">
        <v>64</v>
      </c>
      <c r="D243" s="66">
        <v>162.42338163493744</v>
      </c>
      <c r="E243" s="68"/>
      <c r="F243" s="100" t="s">
        <v>1160</v>
      </c>
      <c r="G243" s="65"/>
      <c r="H243" s="69" t="s">
        <v>353</v>
      </c>
      <c r="I243" s="70"/>
      <c r="J243" s="70"/>
      <c r="K243" s="69" t="s">
        <v>4375</v>
      </c>
      <c r="L243" s="73">
        <v>1</v>
      </c>
      <c r="M243" s="74">
        <v>9804.087890625</v>
      </c>
      <c r="N243" s="74">
        <v>9376.1376953125</v>
      </c>
      <c r="O243" s="75"/>
      <c r="P243" s="76"/>
      <c r="Q243" s="76"/>
      <c r="R243" s="86"/>
      <c r="S243" s="48">
        <v>0</v>
      </c>
      <c r="T243" s="48">
        <v>1</v>
      </c>
      <c r="U243" s="49">
        <v>0</v>
      </c>
      <c r="V243" s="49">
        <v>0.142857</v>
      </c>
      <c r="W243" s="49">
        <v>0</v>
      </c>
      <c r="X243" s="49">
        <v>0.595237</v>
      </c>
      <c r="Y243" s="49">
        <v>0</v>
      </c>
      <c r="Z243" s="49">
        <v>0</v>
      </c>
      <c r="AA243" s="71">
        <v>243</v>
      </c>
      <c r="AB243" s="71"/>
      <c r="AC243" s="72"/>
      <c r="AD243" s="78" t="s">
        <v>2334</v>
      </c>
      <c r="AE243" s="78">
        <v>2166</v>
      </c>
      <c r="AF243" s="78">
        <v>464</v>
      </c>
      <c r="AG243" s="78">
        <v>94823</v>
      </c>
      <c r="AH243" s="78">
        <v>85836</v>
      </c>
      <c r="AI243" s="78"/>
      <c r="AJ243" s="78" t="s">
        <v>2695</v>
      </c>
      <c r="AK243" s="78" t="s">
        <v>2953</v>
      </c>
      <c r="AL243" s="83" t="s">
        <v>3166</v>
      </c>
      <c r="AM243" s="78"/>
      <c r="AN243" s="80">
        <v>40922.101064814815</v>
      </c>
      <c r="AO243" s="83" t="s">
        <v>3443</v>
      </c>
      <c r="AP243" s="78" t="b">
        <v>0</v>
      </c>
      <c r="AQ243" s="78" t="b">
        <v>0</v>
      </c>
      <c r="AR243" s="78" t="b">
        <v>1</v>
      </c>
      <c r="AS243" s="78"/>
      <c r="AT243" s="78">
        <v>8</v>
      </c>
      <c r="AU243" s="83" t="s">
        <v>3561</v>
      </c>
      <c r="AV243" s="78" t="b">
        <v>0</v>
      </c>
      <c r="AW243" s="78" t="s">
        <v>3755</v>
      </c>
      <c r="AX243" s="83" t="s">
        <v>3996</v>
      </c>
      <c r="AY243" s="78" t="s">
        <v>66</v>
      </c>
      <c r="AZ243" s="78" t="str">
        <f>REPLACE(INDEX(GroupVertices[Group],MATCH(Vertices[[#This Row],[Vertex]],GroupVertices[Vertex],0)),1,1,"")</f>
        <v>14</v>
      </c>
      <c r="BA243" s="48"/>
      <c r="BB243" s="48"/>
      <c r="BC243" s="48"/>
      <c r="BD243" s="48"/>
      <c r="BE243" s="48"/>
      <c r="BF243" s="48"/>
      <c r="BG243" s="116" t="s">
        <v>5272</v>
      </c>
      <c r="BH243" s="116" t="s">
        <v>5272</v>
      </c>
      <c r="BI243" s="116" t="s">
        <v>5478</v>
      </c>
      <c r="BJ243" s="116" t="s">
        <v>5478</v>
      </c>
      <c r="BK243" s="116">
        <v>0</v>
      </c>
      <c r="BL243" s="120">
        <v>0</v>
      </c>
      <c r="BM243" s="116">
        <v>2</v>
      </c>
      <c r="BN243" s="120">
        <v>7.6923076923076925</v>
      </c>
      <c r="BO243" s="116">
        <v>0</v>
      </c>
      <c r="BP243" s="120">
        <v>0</v>
      </c>
      <c r="BQ243" s="116">
        <v>24</v>
      </c>
      <c r="BR243" s="120">
        <v>92.3076923076923</v>
      </c>
      <c r="BS243" s="116">
        <v>26</v>
      </c>
      <c r="BT243" s="2"/>
      <c r="BU243" s="3"/>
      <c r="BV243" s="3"/>
      <c r="BW243" s="3"/>
      <c r="BX243" s="3"/>
    </row>
    <row r="244" spans="1:76" ht="15">
      <c r="A244" s="64" t="s">
        <v>354</v>
      </c>
      <c r="B244" s="65"/>
      <c r="C244" s="65" t="s">
        <v>64</v>
      </c>
      <c r="D244" s="66">
        <v>162.18522946528512</v>
      </c>
      <c r="E244" s="68"/>
      <c r="F244" s="100" t="s">
        <v>1161</v>
      </c>
      <c r="G244" s="65"/>
      <c r="H244" s="69" t="s">
        <v>354</v>
      </c>
      <c r="I244" s="70"/>
      <c r="J244" s="70"/>
      <c r="K244" s="69" t="s">
        <v>4376</v>
      </c>
      <c r="L244" s="73">
        <v>1</v>
      </c>
      <c r="M244" s="74">
        <v>2647.570068359375</v>
      </c>
      <c r="N244" s="74">
        <v>9483.25390625</v>
      </c>
      <c r="O244" s="75"/>
      <c r="P244" s="76"/>
      <c r="Q244" s="76"/>
      <c r="R244" s="86"/>
      <c r="S244" s="48">
        <v>0</v>
      </c>
      <c r="T244" s="48">
        <v>2</v>
      </c>
      <c r="U244" s="49">
        <v>0</v>
      </c>
      <c r="V244" s="49">
        <v>0.035714</v>
      </c>
      <c r="W244" s="49">
        <v>0.044647</v>
      </c>
      <c r="X244" s="49">
        <v>0.589219</v>
      </c>
      <c r="Y244" s="49">
        <v>1</v>
      </c>
      <c r="Z244" s="49">
        <v>0</v>
      </c>
      <c r="AA244" s="71">
        <v>244</v>
      </c>
      <c r="AB244" s="71"/>
      <c r="AC244" s="72"/>
      <c r="AD244" s="78" t="s">
        <v>2335</v>
      </c>
      <c r="AE244" s="78">
        <v>68</v>
      </c>
      <c r="AF244" s="78">
        <v>203</v>
      </c>
      <c r="AG244" s="78">
        <v>16634</v>
      </c>
      <c r="AH244" s="78">
        <v>433</v>
      </c>
      <c r="AI244" s="78"/>
      <c r="AJ244" s="78"/>
      <c r="AK244" s="78"/>
      <c r="AL244" s="78"/>
      <c r="AM244" s="78"/>
      <c r="AN244" s="80">
        <v>40995.80482638889</v>
      </c>
      <c r="AO244" s="83" t="s">
        <v>3444</v>
      </c>
      <c r="AP244" s="78" t="b">
        <v>0</v>
      </c>
      <c r="AQ244" s="78" t="b">
        <v>0</v>
      </c>
      <c r="AR244" s="78" t="b">
        <v>0</v>
      </c>
      <c r="AS244" s="78"/>
      <c r="AT244" s="78">
        <v>6</v>
      </c>
      <c r="AU244" s="83" t="s">
        <v>3565</v>
      </c>
      <c r="AV244" s="78" t="b">
        <v>0</v>
      </c>
      <c r="AW244" s="78" t="s">
        <v>3755</v>
      </c>
      <c r="AX244" s="83" t="s">
        <v>3997</v>
      </c>
      <c r="AY244" s="78" t="s">
        <v>66</v>
      </c>
      <c r="AZ244" s="78" t="str">
        <f>REPLACE(INDEX(GroupVertices[Group],MATCH(Vertices[[#This Row],[Vertex]],GroupVertices[Vertex],0)),1,1,"")</f>
        <v>3</v>
      </c>
      <c r="BA244" s="48"/>
      <c r="BB244" s="48"/>
      <c r="BC244" s="48"/>
      <c r="BD244" s="48"/>
      <c r="BE244" s="48"/>
      <c r="BF244" s="48"/>
      <c r="BG244" s="116" t="s">
        <v>5269</v>
      </c>
      <c r="BH244" s="116" t="s">
        <v>5269</v>
      </c>
      <c r="BI244" s="116" t="s">
        <v>5476</v>
      </c>
      <c r="BJ244" s="116" t="s">
        <v>5476</v>
      </c>
      <c r="BK244" s="116">
        <v>2</v>
      </c>
      <c r="BL244" s="120">
        <v>9.090909090909092</v>
      </c>
      <c r="BM244" s="116">
        <v>1</v>
      </c>
      <c r="BN244" s="120">
        <v>4.545454545454546</v>
      </c>
      <c r="BO244" s="116">
        <v>0</v>
      </c>
      <c r="BP244" s="120">
        <v>0</v>
      </c>
      <c r="BQ244" s="116">
        <v>19</v>
      </c>
      <c r="BR244" s="120">
        <v>86.36363636363636</v>
      </c>
      <c r="BS244" s="116">
        <v>22</v>
      </c>
      <c r="BT244" s="2"/>
      <c r="BU244" s="3"/>
      <c r="BV244" s="3"/>
      <c r="BW244" s="3"/>
      <c r="BX244" s="3"/>
    </row>
    <row r="245" spans="1:76" ht="15">
      <c r="A245" s="64" t="s">
        <v>355</v>
      </c>
      <c r="B245" s="65"/>
      <c r="C245" s="65" t="s">
        <v>64</v>
      </c>
      <c r="D245" s="66">
        <v>163.1934982295219</v>
      </c>
      <c r="E245" s="68"/>
      <c r="F245" s="100" t="s">
        <v>1162</v>
      </c>
      <c r="G245" s="65"/>
      <c r="H245" s="69" t="s">
        <v>355</v>
      </c>
      <c r="I245" s="70"/>
      <c r="J245" s="70"/>
      <c r="K245" s="69" t="s">
        <v>4377</v>
      </c>
      <c r="L245" s="73">
        <v>1</v>
      </c>
      <c r="M245" s="74">
        <v>9648.158203125</v>
      </c>
      <c r="N245" s="74">
        <v>1993.918212890625</v>
      </c>
      <c r="O245" s="75"/>
      <c r="P245" s="76"/>
      <c r="Q245" s="76"/>
      <c r="R245" s="86"/>
      <c r="S245" s="48">
        <v>0</v>
      </c>
      <c r="T245" s="48">
        <v>1</v>
      </c>
      <c r="U245" s="49">
        <v>0</v>
      </c>
      <c r="V245" s="49">
        <v>1</v>
      </c>
      <c r="W245" s="49">
        <v>0</v>
      </c>
      <c r="X245" s="49">
        <v>0.999999</v>
      </c>
      <c r="Y245" s="49">
        <v>0</v>
      </c>
      <c r="Z245" s="49">
        <v>0</v>
      </c>
      <c r="AA245" s="71">
        <v>245</v>
      </c>
      <c r="AB245" s="71"/>
      <c r="AC245" s="72"/>
      <c r="AD245" s="78" t="s">
        <v>2336</v>
      </c>
      <c r="AE245" s="78">
        <v>639</v>
      </c>
      <c r="AF245" s="78">
        <v>1308</v>
      </c>
      <c r="AG245" s="78">
        <v>5020</v>
      </c>
      <c r="AH245" s="78">
        <v>2160</v>
      </c>
      <c r="AI245" s="78"/>
      <c r="AJ245" s="78" t="s">
        <v>2696</v>
      </c>
      <c r="AK245" s="78" t="s">
        <v>2968</v>
      </c>
      <c r="AL245" s="78"/>
      <c r="AM245" s="78"/>
      <c r="AN245" s="80">
        <v>40207.17208333333</v>
      </c>
      <c r="AO245" s="78"/>
      <c r="AP245" s="78" t="b">
        <v>0</v>
      </c>
      <c r="AQ245" s="78" t="b">
        <v>0</v>
      </c>
      <c r="AR245" s="78" t="b">
        <v>1</v>
      </c>
      <c r="AS245" s="78"/>
      <c r="AT245" s="78">
        <v>40</v>
      </c>
      <c r="AU245" s="83" t="s">
        <v>3581</v>
      </c>
      <c r="AV245" s="78" t="b">
        <v>0</v>
      </c>
      <c r="AW245" s="78" t="s">
        <v>3755</v>
      </c>
      <c r="AX245" s="83" t="s">
        <v>3998</v>
      </c>
      <c r="AY245" s="78" t="s">
        <v>66</v>
      </c>
      <c r="AZ245" s="78" t="str">
        <f>REPLACE(INDEX(GroupVertices[Group],MATCH(Vertices[[#This Row],[Vertex]],GroupVertices[Vertex],0)),1,1,"")</f>
        <v>54</v>
      </c>
      <c r="BA245" s="48"/>
      <c r="BB245" s="48"/>
      <c r="BC245" s="48"/>
      <c r="BD245" s="48"/>
      <c r="BE245" s="48"/>
      <c r="BF245" s="48"/>
      <c r="BG245" s="116" t="s">
        <v>5273</v>
      </c>
      <c r="BH245" s="116" t="s">
        <v>5273</v>
      </c>
      <c r="BI245" s="116" t="s">
        <v>5479</v>
      </c>
      <c r="BJ245" s="116" t="s">
        <v>5479</v>
      </c>
      <c r="BK245" s="116">
        <v>0</v>
      </c>
      <c r="BL245" s="120">
        <v>0</v>
      </c>
      <c r="BM245" s="116">
        <v>0</v>
      </c>
      <c r="BN245" s="120">
        <v>0</v>
      </c>
      <c r="BO245" s="116">
        <v>0</v>
      </c>
      <c r="BP245" s="120">
        <v>0</v>
      </c>
      <c r="BQ245" s="116">
        <v>14</v>
      </c>
      <c r="BR245" s="120">
        <v>100</v>
      </c>
      <c r="BS245" s="116">
        <v>14</v>
      </c>
      <c r="BT245" s="2"/>
      <c r="BU245" s="3"/>
      <c r="BV245" s="3"/>
      <c r="BW245" s="3"/>
      <c r="BX245" s="3"/>
    </row>
    <row r="246" spans="1:76" ht="15">
      <c r="A246" s="64" t="s">
        <v>530</v>
      </c>
      <c r="B246" s="65"/>
      <c r="C246" s="65" t="s">
        <v>64</v>
      </c>
      <c r="D246" s="66">
        <v>746.1854472362685</v>
      </c>
      <c r="E246" s="68"/>
      <c r="F246" s="100" t="s">
        <v>3686</v>
      </c>
      <c r="G246" s="65"/>
      <c r="H246" s="69" t="s">
        <v>530</v>
      </c>
      <c r="I246" s="70"/>
      <c r="J246" s="70"/>
      <c r="K246" s="69" t="s">
        <v>4378</v>
      </c>
      <c r="L246" s="73">
        <v>1</v>
      </c>
      <c r="M246" s="74">
        <v>9648.158203125</v>
      </c>
      <c r="N246" s="74">
        <v>2311.533447265625</v>
      </c>
      <c r="O246" s="75"/>
      <c r="P246" s="76"/>
      <c r="Q246" s="76"/>
      <c r="R246" s="86"/>
      <c r="S246" s="48">
        <v>1</v>
      </c>
      <c r="T246" s="48">
        <v>0</v>
      </c>
      <c r="U246" s="49">
        <v>0</v>
      </c>
      <c r="V246" s="49">
        <v>1</v>
      </c>
      <c r="W246" s="49">
        <v>0</v>
      </c>
      <c r="X246" s="49">
        <v>0.999999</v>
      </c>
      <c r="Y246" s="49">
        <v>0</v>
      </c>
      <c r="Z246" s="49">
        <v>0</v>
      </c>
      <c r="AA246" s="71">
        <v>246</v>
      </c>
      <c r="AB246" s="71"/>
      <c r="AC246" s="72"/>
      <c r="AD246" s="78" t="s">
        <v>2337</v>
      </c>
      <c r="AE246" s="78">
        <v>2014</v>
      </c>
      <c r="AF246" s="78">
        <v>640231</v>
      </c>
      <c r="AG246" s="78">
        <v>78949</v>
      </c>
      <c r="AH246" s="78">
        <v>36072</v>
      </c>
      <c r="AI246" s="78"/>
      <c r="AJ246" s="78" t="s">
        <v>2697</v>
      </c>
      <c r="AK246" s="78" t="s">
        <v>2969</v>
      </c>
      <c r="AL246" s="83" t="s">
        <v>3167</v>
      </c>
      <c r="AM246" s="78"/>
      <c r="AN246" s="80">
        <v>39253.78103009259</v>
      </c>
      <c r="AO246" s="83" t="s">
        <v>3445</v>
      </c>
      <c r="AP246" s="78" t="b">
        <v>0</v>
      </c>
      <c r="AQ246" s="78" t="b">
        <v>0</v>
      </c>
      <c r="AR246" s="78" t="b">
        <v>0</v>
      </c>
      <c r="AS246" s="78"/>
      <c r="AT246" s="78">
        <v>4278</v>
      </c>
      <c r="AU246" s="83" t="s">
        <v>3565</v>
      </c>
      <c r="AV246" s="78" t="b">
        <v>1</v>
      </c>
      <c r="AW246" s="78" t="s">
        <v>3755</v>
      </c>
      <c r="AX246" s="83" t="s">
        <v>3999</v>
      </c>
      <c r="AY246" s="78" t="s">
        <v>65</v>
      </c>
      <c r="AZ246" s="78" t="str">
        <f>REPLACE(INDEX(GroupVertices[Group],MATCH(Vertices[[#This Row],[Vertex]],GroupVertices[Vertex],0)),1,1,"")</f>
        <v>54</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356</v>
      </c>
      <c r="B247" s="65"/>
      <c r="C247" s="65" t="s">
        <v>64</v>
      </c>
      <c r="D247" s="66">
        <v>162.1414313651192</v>
      </c>
      <c r="E247" s="68"/>
      <c r="F247" s="100" t="s">
        <v>1163</v>
      </c>
      <c r="G247" s="65"/>
      <c r="H247" s="69" t="s">
        <v>356</v>
      </c>
      <c r="I247" s="70"/>
      <c r="J247" s="70"/>
      <c r="K247" s="69" t="s">
        <v>4379</v>
      </c>
      <c r="L247" s="73">
        <v>1</v>
      </c>
      <c r="M247" s="74">
        <v>9154.3798828125</v>
      </c>
      <c r="N247" s="74">
        <v>8798.515625</v>
      </c>
      <c r="O247" s="75"/>
      <c r="P247" s="76"/>
      <c r="Q247" s="76"/>
      <c r="R247" s="86"/>
      <c r="S247" s="48">
        <v>0</v>
      </c>
      <c r="T247" s="48">
        <v>1</v>
      </c>
      <c r="U247" s="49">
        <v>0</v>
      </c>
      <c r="V247" s="49">
        <v>0.142857</v>
      </c>
      <c r="W247" s="49">
        <v>0</v>
      </c>
      <c r="X247" s="49">
        <v>0.595237</v>
      </c>
      <c r="Y247" s="49">
        <v>0</v>
      </c>
      <c r="Z247" s="49">
        <v>0</v>
      </c>
      <c r="AA247" s="71">
        <v>247</v>
      </c>
      <c r="AB247" s="71"/>
      <c r="AC247" s="72"/>
      <c r="AD247" s="78" t="s">
        <v>2338</v>
      </c>
      <c r="AE247" s="78">
        <v>1228</v>
      </c>
      <c r="AF247" s="78">
        <v>155</v>
      </c>
      <c r="AG247" s="78">
        <v>123975</v>
      </c>
      <c r="AH247" s="78">
        <v>62528</v>
      </c>
      <c r="AI247" s="78"/>
      <c r="AJ247" s="78"/>
      <c r="AK247" s="78"/>
      <c r="AL247" s="78"/>
      <c r="AM247" s="78"/>
      <c r="AN247" s="80">
        <v>42948.767962962964</v>
      </c>
      <c r="AO247" s="78"/>
      <c r="AP247" s="78" t="b">
        <v>1</v>
      </c>
      <c r="AQ247" s="78" t="b">
        <v>0</v>
      </c>
      <c r="AR247" s="78" t="b">
        <v>0</v>
      </c>
      <c r="AS247" s="78"/>
      <c r="AT247" s="78">
        <v>2</v>
      </c>
      <c r="AU247" s="78"/>
      <c r="AV247" s="78" t="b">
        <v>0</v>
      </c>
      <c r="AW247" s="78" t="s">
        <v>3755</v>
      </c>
      <c r="AX247" s="83" t="s">
        <v>4000</v>
      </c>
      <c r="AY247" s="78" t="s">
        <v>66</v>
      </c>
      <c r="AZ247" s="78" t="str">
        <f>REPLACE(INDEX(GroupVertices[Group],MATCH(Vertices[[#This Row],[Vertex]],GroupVertices[Vertex],0)),1,1,"")</f>
        <v>14</v>
      </c>
      <c r="BA247" s="48"/>
      <c r="BB247" s="48"/>
      <c r="BC247" s="48"/>
      <c r="BD247" s="48"/>
      <c r="BE247" s="48"/>
      <c r="BF247" s="48"/>
      <c r="BG247" s="116" t="s">
        <v>5272</v>
      </c>
      <c r="BH247" s="116" t="s">
        <v>5272</v>
      </c>
      <c r="BI247" s="116" t="s">
        <v>5478</v>
      </c>
      <c r="BJ247" s="116" t="s">
        <v>5478</v>
      </c>
      <c r="BK247" s="116">
        <v>0</v>
      </c>
      <c r="BL247" s="120">
        <v>0</v>
      </c>
      <c r="BM247" s="116">
        <v>2</v>
      </c>
      <c r="BN247" s="120">
        <v>7.6923076923076925</v>
      </c>
      <c r="BO247" s="116">
        <v>0</v>
      </c>
      <c r="BP247" s="120">
        <v>0</v>
      </c>
      <c r="BQ247" s="116">
        <v>24</v>
      </c>
      <c r="BR247" s="120">
        <v>92.3076923076923</v>
      </c>
      <c r="BS247" s="116">
        <v>26</v>
      </c>
      <c r="BT247" s="2"/>
      <c r="BU247" s="3"/>
      <c r="BV247" s="3"/>
      <c r="BW247" s="3"/>
      <c r="BX247" s="3"/>
    </row>
    <row r="248" spans="1:76" ht="15">
      <c r="A248" s="64" t="s">
        <v>357</v>
      </c>
      <c r="B248" s="65"/>
      <c r="C248" s="65" t="s">
        <v>64</v>
      </c>
      <c r="D248" s="66">
        <v>162.67339579005136</v>
      </c>
      <c r="E248" s="68"/>
      <c r="F248" s="100" t="s">
        <v>1164</v>
      </c>
      <c r="G248" s="65"/>
      <c r="H248" s="69" t="s">
        <v>357</v>
      </c>
      <c r="I248" s="70"/>
      <c r="J248" s="70"/>
      <c r="K248" s="69" t="s">
        <v>4380</v>
      </c>
      <c r="L248" s="73">
        <v>1</v>
      </c>
      <c r="M248" s="74">
        <v>5795.3916015625</v>
      </c>
      <c r="N248" s="74">
        <v>6219.9658203125</v>
      </c>
      <c r="O248" s="75"/>
      <c r="P248" s="76"/>
      <c r="Q248" s="76"/>
      <c r="R248" s="86"/>
      <c r="S248" s="48">
        <v>1</v>
      </c>
      <c r="T248" s="48">
        <v>2</v>
      </c>
      <c r="U248" s="49">
        <v>0</v>
      </c>
      <c r="V248" s="49">
        <v>0.2</v>
      </c>
      <c r="W248" s="49">
        <v>0</v>
      </c>
      <c r="X248" s="49">
        <v>1.083742</v>
      </c>
      <c r="Y248" s="49">
        <v>0</v>
      </c>
      <c r="Z248" s="49">
        <v>0</v>
      </c>
      <c r="AA248" s="71">
        <v>248</v>
      </c>
      <c r="AB248" s="71"/>
      <c r="AC248" s="72"/>
      <c r="AD248" s="78" t="s">
        <v>2339</v>
      </c>
      <c r="AE248" s="78">
        <v>206</v>
      </c>
      <c r="AF248" s="78">
        <v>738</v>
      </c>
      <c r="AG248" s="78">
        <v>3241</v>
      </c>
      <c r="AH248" s="78">
        <v>8</v>
      </c>
      <c r="AI248" s="78"/>
      <c r="AJ248" s="78" t="s">
        <v>2698</v>
      </c>
      <c r="AK248" s="78" t="s">
        <v>2970</v>
      </c>
      <c r="AL248" s="83" t="s">
        <v>3168</v>
      </c>
      <c r="AM248" s="78"/>
      <c r="AN248" s="80">
        <v>41291.713692129626</v>
      </c>
      <c r="AO248" s="83" t="s">
        <v>3446</v>
      </c>
      <c r="AP248" s="78" t="b">
        <v>0</v>
      </c>
      <c r="AQ248" s="78" t="b">
        <v>0</v>
      </c>
      <c r="AR248" s="78" t="b">
        <v>0</v>
      </c>
      <c r="AS248" s="78"/>
      <c r="AT248" s="78">
        <v>38</v>
      </c>
      <c r="AU248" s="83" t="s">
        <v>3561</v>
      </c>
      <c r="AV248" s="78" t="b">
        <v>0</v>
      </c>
      <c r="AW248" s="78" t="s">
        <v>3755</v>
      </c>
      <c r="AX248" s="83" t="s">
        <v>4001</v>
      </c>
      <c r="AY248" s="78" t="s">
        <v>66</v>
      </c>
      <c r="AZ248" s="78" t="str">
        <f>REPLACE(INDEX(GroupVertices[Group],MATCH(Vertices[[#This Row],[Vertex]],GroupVertices[Vertex],0)),1,1,"")</f>
        <v>20</v>
      </c>
      <c r="BA248" s="48" t="s">
        <v>5123</v>
      </c>
      <c r="BB248" s="48" t="s">
        <v>4684</v>
      </c>
      <c r="BC248" s="48" t="s">
        <v>5132</v>
      </c>
      <c r="BD248" s="48" t="s">
        <v>4701</v>
      </c>
      <c r="BE248" s="48" t="s">
        <v>969</v>
      </c>
      <c r="BF248" s="48" t="s">
        <v>969</v>
      </c>
      <c r="BG248" s="116" t="s">
        <v>5274</v>
      </c>
      <c r="BH248" s="116" t="s">
        <v>5347</v>
      </c>
      <c r="BI248" s="116" t="s">
        <v>5480</v>
      </c>
      <c r="BJ248" s="116" t="s">
        <v>5548</v>
      </c>
      <c r="BK248" s="116">
        <v>2</v>
      </c>
      <c r="BL248" s="120">
        <v>3.9215686274509802</v>
      </c>
      <c r="BM248" s="116">
        <v>0</v>
      </c>
      <c r="BN248" s="120">
        <v>0</v>
      </c>
      <c r="BO248" s="116">
        <v>0</v>
      </c>
      <c r="BP248" s="120">
        <v>0</v>
      </c>
      <c r="BQ248" s="116">
        <v>49</v>
      </c>
      <c r="BR248" s="120">
        <v>96.07843137254902</v>
      </c>
      <c r="BS248" s="116">
        <v>51</v>
      </c>
      <c r="BT248" s="2"/>
      <c r="BU248" s="3"/>
      <c r="BV248" s="3"/>
      <c r="BW248" s="3"/>
      <c r="BX248" s="3"/>
    </row>
    <row r="249" spans="1:76" ht="15">
      <c r="A249" s="64" t="s">
        <v>531</v>
      </c>
      <c r="B249" s="65"/>
      <c r="C249" s="65" t="s">
        <v>64</v>
      </c>
      <c r="D249" s="66">
        <v>672.8537406521805</v>
      </c>
      <c r="E249" s="68"/>
      <c r="F249" s="100" t="s">
        <v>3687</v>
      </c>
      <c r="G249" s="65"/>
      <c r="H249" s="69" t="s">
        <v>531</v>
      </c>
      <c r="I249" s="70"/>
      <c r="J249" s="70"/>
      <c r="K249" s="69" t="s">
        <v>4381</v>
      </c>
      <c r="L249" s="73">
        <v>121.4578313253012</v>
      </c>
      <c r="M249" s="74">
        <v>5795.3916015625</v>
      </c>
      <c r="N249" s="74">
        <v>5578.85400390625</v>
      </c>
      <c r="O249" s="75"/>
      <c r="P249" s="76"/>
      <c r="Q249" s="76"/>
      <c r="R249" s="86"/>
      <c r="S249" s="48">
        <v>3</v>
      </c>
      <c r="T249" s="48">
        <v>0</v>
      </c>
      <c r="U249" s="49">
        <v>6</v>
      </c>
      <c r="V249" s="49">
        <v>0.333333</v>
      </c>
      <c r="W249" s="49">
        <v>0</v>
      </c>
      <c r="X249" s="49">
        <v>1.669948</v>
      </c>
      <c r="Y249" s="49">
        <v>0</v>
      </c>
      <c r="Z249" s="49">
        <v>0</v>
      </c>
      <c r="AA249" s="71">
        <v>249</v>
      </c>
      <c r="AB249" s="71"/>
      <c r="AC249" s="72"/>
      <c r="AD249" s="78" t="s">
        <v>2340</v>
      </c>
      <c r="AE249" s="78">
        <v>51</v>
      </c>
      <c r="AF249" s="78">
        <v>559864</v>
      </c>
      <c r="AG249" s="78">
        <v>24383</v>
      </c>
      <c r="AH249" s="78">
        <v>829</v>
      </c>
      <c r="AI249" s="78"/>
      <c r="AJ249" s="78" t="s">
        <v>2699</v>
      </c>
      <c r="AK249" s="78" t="s">
        <v>2971</v>
      </c>
      <c r="AL249" s="83" t="s">
        <v>3169</v>
      </c>
      <c r="AM249" s="78"/>
      <c r="AN249" s="80">
        <v>40190.777233796296</v>
      </c>
      <c r="AO249" s="83" t="s">
        <v>3447</v>
      </c>
      <c r="AP249" s="78" t="b">
        <v>0</v>
      </c>
      <c r="AQ249" s="78" t="b">
        <v>0</v>
      </c>
      <c r="AR249" s="78" t="b">
        <v>1</v>
      </c>
      <c r="AS249" s="78"/>
      <c r="AT249" s="78">
        <v>11544</v>
      </c>
      <c r="AU249" s="83" t="s">
        <v>3561</v>
      </c>
      <c r="AV249" s="78" t="b">
        <v>1</v>
      </c>
      <c r="AW249" s="78" t="s">
        <v>3755</v>
      </c>
      <c r="AX249" s="83" t="s">
        <v>4002</v>
      </c>
      <c r="AY249" s="78" t="s">
        <v>65</v>
      </c>
      <c r="AZ249" s="78" t="str">
        <f>REPLACE(INDEX(GroupVertices[Group],MATCH(Vertices[[#This Row],[Vertex]],GroupVertices[Vertex],0)),1,1,"")</f>
        <v>20</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358</v>
      </c>
      <c r="B250" s="65"/>
      <c r="C250" s="65" t="s">
        <v>64</v>
      </c>
      <c r="D250" s="66">
        <v>162.11223263167523</v>
      </c>
      <c r="E250" s="68"/>
      <c r="F250" s="100" t="s">
        <v>1165</v>
      </c>
      <c r="G250" s="65"/>
      <c r="H250" s="69" t="s">
        <v>358</v>
      </c>
      <c r="I250" s="70"/>
      <c r="J250" s="70"/>
      <c r="K250" s="69" t="s">
        <v>4382</v>
      </c>
      <c r="L250" s="73">
        <v>1</v>
      </c>
      <c r="M250" s="74">
        <v>361.6705627441406</v>
      </c>
      <c r="N250" s="74">
        <v>9323.185546875</v>
      </c>
      <c r="O250" s="75"/>
      <c r="P250" s="76"/>
      <c r="Q250" s="76"/>
      <c r="R250" s="86"/>
      <c r="S250" s="48">
        <v>1</v>
      </c>
      <c r="T250" s="48">
        <v>1</v>
      </c>
      <c r="U250" s="49">
        <v>0</v>
      </c>
      <c r="V250" s="49">
        <v>0</v>
      </c>
      <c r="W250" s="49">
        <v>0</v>
      </c>
      <c r="X250" s="49">
        <v>0.999999</v>
      </c>
      <c r="Y250" s="49">
        <v>0</v>
      </c>
      <c r="Z250" s="49" t="s">
        <v>4655</v>
      </c>
      <c r="AA250" s="71">
        <v>250</v>
      </c>
      <c r="AB250" s="71"/>
      <c r="AC250" s="72"/>
      <c r="AD250" s="78" t="s">
        <v>2341</v>
      </c>
      <c r="AE250" s="78">
        <v>1135</v>
      </c>
      <c r="AF250" s="78">
        <v>123</v>
      </c>
      <c r="AG250" s="78">
        <v>2701</v>
      </c>
      <c r="AH250" s="78">
        <v>2654</v>
      </c>
      <c r="AI250" s="78"/>
      <c r="AJ250" s="78" t="s">
        <v>2700</v>
      </c>
      <c r="AK250" s="78" t="s">
        <v>2972</v>
      </c>
      <c r="AL250" s="78"/>
      <c r="AM250" s="78"/>
      <c r="AN250" s="80">
        <v>42764.759884259256</v>
      </c>
      <c r="AO250" s="78"/>
      <c r="AP250" s="78" t="b">
        <v>1</v>
      </c>
      <c r="AQ250" s="78" t="b">
        <v>0</v>
      </c>
      <c r="AR250" s="78" t="b">
        <v>0</v>
      </c>
      <c r="AS250" s="78"/>
      <c r="AT250" s="78">
        <v>0</v>
      </c>
      <c r="AU250" s="78"/>
      <c r="AV250" s="78" t="b">
        <v>0</v>
      </c>
      <c r="AW250" s="78" t="s">
        <v>3755</v>
      </c>
      <c r="AX250" s="83" t="s">
        <v>4003</v>
      </c>
      <c r="AY250" s="78" t="s">
        <v>66</v>
      </c>
      <c r="AZ250" s="78" t="str">
        <f>REPLACE(INDEX(GroupVertices[Group],MATCH(Vertices[[#This Row],[Vertex]],GroupVertices[Vertex],0)),1,1,"")</f>
        <v>1</v>
      </c>
      <c r="BA250" s="48" t="s">
        <v>888</v>
      </c>
      <c r="BB250" s="48" t="s">
        <v>888</v>
      </c>
      <c r="BC250" s="48" t="s">
        <v>920</v>
      </c>
      <c r="BD250" s="48" t="s">
        <v>920</v>
      </c>
      <c r="BE250" s="48"/>
      <c r="BF250" s="48"/>
      <c r="BG250" s="116" t="s">
        <v>1939</v>
      </c>
      <c r="BH250" s="116" t="s">
        <v>1939</v>
      </c>
      <c r="BI250" s="116" t="s">
        <v>1939</v>
      </c>
      <c r="BJ250" s="116" t="s">
        <v>1939</v>
      </c>
      <c r="BK250" s="116">
        <v>0</v>
      </c>
      <c r="BL250" s="120">
        <v>0</v>
      </c>
      <c r="BM250" s="116">
        <v>0</v>
      </c>
      <c r="BN250" s="120">
        <v>0</v>
      </c>
      <c r="BO250" s="116">
        <v>0</v>
      </c>
      <c r="BP250" s="120">
        <v>0</v>
      </c>
      <c r="BQ250" s="116">
        <v>0</v>
      </c>
      <c r="BR250" s="120">
        <v>0</v>
      </c>
      <c r="BS250" s="116">
        <v>0</v>
      </c>
      <c r="BT250" s="2"/>
      <c r="BU250" s="3"/>
      <c r="BV250" s="3"/>
      <c r="BW250" s="3"/>
      <c r="BX250" s="3"/>
    </row>
    <row r="251" spans="1:76" ht="15">
      <c r="A251" s="64" t="s">
        <v>359</v>
      </c>
      <c r="B251" s="65"/>
      <c r="C251" s="65" t="s">
        <v>64</v>
      </c>
      <c r="D251" s="66">
        <v>162.28195026981825</v>
      </c>
      <c r="E251" s="68"/>
      <c r="F251" s="100" t="s">
        <v>1166</v>
      </c>
      <c r="G251" s="65"/>
      <c r="H251" s="69" t="s">
        <v>359</v>
      </c>
      <c r="I251" s="70"/>
      <c r="J251" s="70"/>
      <c r="K251" s="69" t="s">
        <v>4383</v>
      </c>
      <c r="L251" s="73">
        <v>1</v>
      </c>
      <c r="M251" s="74">
        <v>3338.567626953125</v>
      </c>
      <c r="N251" s="74">
        <v>7317.28564453125</v>
      </c>
      <c r="O251" s="75"/>
      <c r="P251" s="76"/>
      <c r="Q251" s="76"/>
      <c r="R251" s="86"/>
      <c r="S251" s="48">
        <v>0</v>
      </c>
      <c r="T251" s="48">
        <v>2</v>
      </c>
      <c r="U251" s="49">
        <v>0</v>
      </c>
      <c r="V251" s="49">
        <v>0.035714</v>
      </c>
      <c r="W251" s="49">
        <v>0.044647</v>
      </c>
      <c r="X251" s="49">
        <v>0.589219</v>
      </c>
      <c r="Y251" s="49">
        <v>1</v>
      </c>
      <c r="Z251" s="49">
        <v>0</v>
      </c>
      <c r="AA251" s="71">
        <v>251</v>
      </c>
      <c r="AB251" s="71"/>
      <c r="AC251" s="72"/>
      <c r="AD251" s="78" t="s">
        <v>2342</v>
      </c>
      <c r="AE251" s="78">
        <v>1124</v>
      </c>
      <c r="AF251" s="78">
        <v>309</v>
      </c>
      <c r="AG251" s="78">
        <v>6338</v>
      </c>
      <c r="AH251" s="78">
        <v>3521</v>
      </c>
      <c r="AI251" s="78"/>
      <c r="AJ251" s="78" t="s">
        <v>2701</v>
      </c>
      <c r="AK251" s="78" t="s">
        <v>2973</v>
      </c>
      <c r="AL251" s="78"/>
      <c r="AM251" s="78"/>
      <c r="AN251" s="80">
        <v>41909.68928240741</v>
      </c>
      <c r="AO251" s="83" t="s">
        <v>3448</v>
      </c>
      <c r="AP251" s="78" t="b">
        <v>0</v>
      </c>
      <c r="AQ251" s="78" t="b">
        <v>0</v>
      </c>
      <c r="AR251" s="78" t="b">
        <v>0</v>
      </c>
      <c r="AS251" s="78"/>
      <c r="AT251" s="78">
        <v>16</v>
      </c>
      <c r="AU251" s="83" t="s">
        <v>3561</v>
      </c>
      <c r="AV251" s="78" t="b">
        <v>0</v>
      </c>
      <c r="AW251" s="78" t="s">
        <v>3755</v>
      </c>
      <c r="AX251" s="83" t="s">
        <v>4004</v>
      </c>
      <c r="AY251" s="78" t="s">
        <v>66</v>
      </c>
      <c r="AZ251" s="78" t="str">
        <f>REPLACE(INDEX(GroupVertices[Group],MATCH(Vertices[[#This Row],[Vertex]],GroupVertices[Vertex],0)),1,1,"")</f>
        <v>3</v>
      </c>
      <c r="BA251" s="48"/>
      <c r="BB251" s="48"/>
      <c r="BC251" s="48"/>
      <c r="BD251" s="48"/>
      <c r="BE251" s="48"/>
      <c r="BF251" s="48"/>
      <c r="BG251" s="116" t="s">
        <v>5269</v>
      </c>
      <c r="BH251" s="116" t="s">
        <v>5269</v>
      </c>
      <c r="BI251" s="116" t="s">
        <v>5476</v>
      </c>
      <c r="BJ251" s="116" t="s">
        <v>5476</v>
      </c>
      <c r="BK251" s="116">
        <v>2</v>
      </c>
      <c r="BL251" s="120">
        <v>9.090909090909092</v>
      </c>
      <c r="BM251" s="116">
        <v>1</v>
      </c>
      <c r="BN251" s="120">
        <v>4.545454545454546</v>
      </c>
      <c r="BO251" s="116">
        <v>0</v>
      </c>
      <c r="BP251" s="120">
        <v>0</v>
      </c>
      <c r="BQ251" s="116">
        <v>19</v>
      </c>
      <c r="BR251" s="120">
        <v>86.36363636363636</v>
      </c>
      <c r="BS251" s="116">
        <v>22</v>
      </c>
      <c r="BT251" s="2"/>
      <c r="BU251" s="3"/>
      <c r="BV251" s="3"/>
      <c r="BW251" s="3"/>
      <c r="BX251" s="3"/>
    </row>
    <row r="252" spans="1:76" ht="15">
      <c r="A252" s="64" t="s">
        <v>360</v>
      </c>
      <c r="B252" s="65"/>
      <c r="C252" s="65" t="s">
        <v>64</v>
      </c>
      <c r="D252" s="66">
        <v>168.5149673996838</v>
      </c>
      <c r="E252" s="68"/>
      <c r="F252" s="100" t="s">
        <v>1167</v>
      </c>
      <c r="G252" s="65"/>
      <c r="H252" s="69" t="s">
        <v>360</v>
      </c>
      <c r="I252" s="70"/>
      <c r="J252" s="70"/>
      <c r="K252" s="69" t="s">
        <v>4384</v>
      </c>
      <c r="L252" s="73">
        <v>1</v>
      </c>
      <c r="M252" s="74">
        <v>7988.15478515625</v>
      </c>
      <c r="N252" s="74">
        <v>723.45703125</v>
      </c>
      <c r="O252" s="75"/>
      <c r="P252" s="76"/>
      <c r="Q252" s="76"/>
      <c r="R252" s="86"/>
      <c r="S252" s="48">
        <v>1</v>
      </c>
      <c r="T252" s="48">
        <v>1</v>
      </c>
      <c r="U252" s="49">
        <v>0</v>
      </c>
      <c r="V252" s="49">
        <v>1</v>
      </c>
      <c r="W252" s="49">
        <v>0</v>
      </c>
      <c r="X252" s="49">
        <v>0.999999</v>
      </c>
      <c r="Y252" s="49">
        <v>0</v>
      </c>
      <c r="Z252" s="49">
        <v>1</v>
      </c>
      <c r="AA252" s="71">
        <v>252</v>
      </c>
      <c r="AB252" s="71"/>
      <c r="AC252" s="72"/>
      <c r="AD252" s="78" t="s">
        <v>2343</v>
      </c>
      <c r="AE252" s="78">
        <v>6848</v>
      </c>
      <c r="AF252" s="78">
        <v>7140</v>
      </c>
      <c r="AG252" s="78">
        <v>129160</v>
      </c>
      <c r="AH252" s="78">
        <v>9642</v>
      </c>
      <c r="AI252" s="78"/>
      <c r="AJ252" s="78" t="s">
        <v>2702</v>
      </c>
      <c r="AK252" s="78"/>
      <c r="AL252" s="78"/>
      <c r="AM252" s="78"/>
      <c r="AN252" s="80">
        <v>40519.952199074076</v>
      </c>
      <c r="AO252" s="83" t="s">
        <v>3449</v>
      </c>
      <c r="AP252" s="78" t="b">
        <v>0</v>
      </c>
      <c r="AQ252" s="78" t="b">
        <v>0</v>
      </c>
      <c r="AR252" s="78" t="b">
        <v>0</v>
      </c>
      <c r="AS252" s="78"/>
      <c r="AT252" s="78">
        <v>98</v>
      </c>
      <c r="AU252" s="83" t="s">
        <v>3561</v>
      </c>
      <c r="AV252" s="78" t="b">
        <v>0</v>
      </c>
      <c r="AW252" s="78" t="s">
        <v>3755</v>
      </c>
      <c r="AX252" s="83" t="s">
        <v>4005</v>
      </c>
      <c r="AY252" s="78" t="s">
        <v>66</v>
      </c>
      <c r="AZ252" s="78" t="str">
        <f>REPLACE(INDEX(GroupVertices[Group],MATCH(Vertices[[#This Row],[Vertex]],GroupVertices[Vertex],0)),1,1,"")</f>
        <v>53</v>
      </c>
      <c r="BA252" s="48"/>
      <c r="BB252" s="48"/>
      <c r="BC252" s="48"/>
      <c r="BD252" s="48"/>
      <c r="BE252" s="48"/>
      <c r="BF252" s="48"/>
      <c r="BG252" s="116" t="s">
        <v>5275</v>
      </c>
      <c r="BH252" s="116" t="s">
        <v>5275</v>
      </c>
      <c r="BI252" s="116" t="s">
        <v>4956</v>
      </c>
      <c r="BJ252" s="116" t="s">
        <v>4956</v>
      </c>
      <c r="BK252" s="116">
        <v>0</v>
      </c>
      <c r="BL252" s="120">
        <v>0</v>
      </c>
      <c r="BM252" s="116">
        <v>0</v>
      </c>
      <c r="BN252" s="120">
        <v>0</v>
      </c>
      <c r="BO252" s="116">
        <v>0</v>
      </c>
      <c r="BP252" s="120">
        <v>0</v>
      </c>
      <c r="BQ252" s="116">
        <v>3</v>
      </c>
      <c r="BR252" s="120">
        <v>100</v>
      </c>
      <c r="BS252" s="116">
        <v>3</v>
      </c>
      <c r="BT252" s="2"/>
      <c r="BU252" s="3"/>
      <c r="BV252" s="3"/>
      <c r="BW252" s="3"/>
      <c r="BX252" s="3"/>
    </row>
    <row r="253" spans="1:76" ht="15">
      <c r="A253" s="64" t="s">
        <v>361</v>
      </c>
      <c r="B253" s="65"/>
      <c r="C253" s="65" t="s">
        <v>64</v>
      </c>
      <c r="D253" s="66">
        <v>163.61779232487947</v>
      </c>
      <c r="E253" s="68"/>
      <c r="F253" s="100" t="s">
        <v>1168</v>
      </c>
      <c r="G253" s="65"/>
      <c r="H253" s="69" t="s">
        <v>361</v>
      </c>
      <c r="I253" s="70"/>
      <c r="J253" s="70"/>
      <c r="K253" s="69" t="s">
        <v>4385</v>
      </c>
      <c r="L253" s="73">
        <v>1</v>
      </c>
      <c r="M253" s="74">
        <v>7988.15478515625</v>
      </c>
      <c r="N253" s="74">
        <v>476.4229431152344</v>
      </c>
      <c r="O253" s="75"/>
      <c r="P253" s="76"/>
      <c r="Q253" s="76"/>
      <c r="R253" s="86"/>
      <c r="S253" s="48">
        <v>1</v>
      </c>
      <c r="T253" s="48">
        <v>1</v>
      </c>
      <c r="U253" s="49">
        <v>0</v>
      </c>
      <c r="V253" s="49">
        <v>1</v>
      </c>
      <c r="W253" s="49">
        <v>0</v>
      </c>
      <c r="X253" s="49">
        <v>0.999999</v>
      </c>
      <c r="Y253" s="49">
        <v>0</v>
      </c>
      <c r="Z253" s="49">
        <v>1</v>
      </c>
      <c r="AA253" s="71">
        <v>253</v>
      </c>
      <c r="AB253" s="71"/>
      <c r="AC253" s="72"/>
      <c r="AD253" s="78" t="s">
        <v>2344</v>
      </c>
      <c r="AE253" s="78">
        <v>1624</v>
      </c>
      <c r="AF253" s="78">
        <v>1773</v>
      </c>
      <c r="AG253" s="78">
        <v>71451</v>
      </c>
      <c r="AH253" s="78">
        <v>37657</v>
      </c>
      <c r="AI253" s="78"/>
      <c r="AJ253" s="78" t="s">
        <v>2703</v>
      </c>
      <c r="AK253" s="78" t="s">
        <v>2974</v>
      </c>
      <c r="AL253" s="78"/>
      <c r="AM253" s="78"/>
      <c r="AN253" s="80">
        <v>41453.114583333336</v>
      </c>
      <c r="AO253" s="83" t="s">
        <v>3450</v>
      </c>
      <c r="AP253" s="78" t="b">
        <v>0</v>
      </c>
      <c r="AQ253" s="78" t="b">
        <v>0</v>
      </c>
      <c r="AR253" s="78" t="b">
        <v>1</v>
      </c>
      <c r="AS253" s="78"/>
      <c r="AT253" s="78">
        <v>5</v>
      </c>
      <c r="AU253" s="83" t="s">
        <v>3570</v>
      </c>
      <c r="AV253" s="78" t="b">
        <v>0</v>
      </c>
      <c r="AW253" s="78" t="s">
        <v>3755</v>
      </c>
      <c r="AX253" s="83" t="s">
        <v>4006</v>
      </c>
      <c r="AY253" s="78" t="s">
        <v>66</v>
      </c>
      <c r="AZ253" s="78" t="str">
        <f>REPLACE(INDEX(GroupVertices[Group],MATCH(Vertices[[#This Row],[Vertex]],GroupVertices[Vertex],0)),1,1,"")</f>
        <v>53</v>
      </c>
      <c r="BA253" s="48"/>
      <c r="BB253" s="48"/>
      <c r="BC253" s="48"/>
      <c r="BD253" s="48"/>
      <c r="BE253" s="48"/>
      <c r="BF253" s="48"/>
      <c r="BG253" s="116" t="s">
        <v>5276</v>
      </c>
      <c r="BH253" s="116" t="s">
        <v>5276</v>
      </c>
      <c r="BI253" s="116" t="s">
        <v>5481</v>
      </c>
      <c r="BJ253" s="116" t="s">
        <v>5481</v>
      </c>
      <c r="BK253" s="116">
        <v>0</v>
      </c>
      <c r="BL253" s="120">
        <v>0</v>
      </c>
      <c r="BM253" s="116">
        <v>0</v>
      </c>
      <c r="BN253" s="120">
        <v>0</v>
      </c>
      <c r="BO253" s="116">
        <v>0</v>
      </c>
      <c r="BP253" s="120">
        <v>0</v>
      </c>
      <c r="BQ253" s="116">
        <v>5</v>
      </c>
      <c r="BR253" s="120">
        <v>100</v>
      </c>
      <c r="BS253" s="116">
        <v>5</v>
      </c>
      <c r="BT253" s="2"/>
      <c r="BU253" s="3"/>
      <c r="BV253" s="3"/>
      <c r="BW253" s="3"/>
      <c r="BX253" s="3"/>
    </row>
    <row r="254" spans="1:76" ht="15">
      <c r="A254" s="64" t="s">
        <v>362</v>
      </c>
      <c r="B254" s="65"/>
      <c r="C254" s="65" t="s">
        <v>64</v>
      </c>
      <c r="D254" s="66">
        <v>162.0155118271421</v>
      </c>
      <c r="E254" s="68"/>
      <c r="F254" s="100" t="s">
        <v>1169</v>
      </c>
      <c r="G254" s="65"/>
      <c r="H254" s="69" t="s">
        <v>362</v>
      </c>
      <c r="I254" s="70"/>
      <c r="J254" s="70"/>
      <c r="K254" s="69" t="s">
        <v>4386</v>
      </c>
      <c r="L254" s="73">
        <v>1</v>
      </c>
      <c r="M254" s="74">
        <v>1362.22021484375</v>
      </c>
      <c r="N254" s="74">
        <v>9323.185546875</v>
      </c>
      <c r="O254" s="75"/>
      <c r="P254" s="76"/>
      <c r="Q254" s="76"/>
      <c r="R254" s="86"/>
      <c r="S254" s="48">
        <v>1</v>
      </c>
      <c r="T254" s="48">
        <v>1</v>
      </c>
      <c r="U254" s="49">
        <v>0</v>
      </c>
      <c r="V254" s="49">
        <v>0</v>
      </c>
      <c r="W254" s="49">
        <v>0</v>
      </c>
      <c r="X254" s="49">
        <v>0.999999</v>
      </c>
      <c r="Y254" s="49">
        <v>0</v>
      </c>
      <c r="Z254" s="49" t="s">
        <v>4655</v>
      </c>
      <c r="AA254" s="71">
        <v>254</v>
      </c>
      <c r="AB254" s="71"/>
      <c r="AC254" s="72"/>
      <c r="AD254" s="78" t="s">
        <v>2345</v>
      </c>
      <c r="AE254" s="78">
        <v>234</v>
      </c>
      <c r="AF254" s="78">
        <v>17</v>
      </c>
      <c r="AG254" s="78">
        <v>739</v>
      </c>
      <c r="AH254" s="78">
        <v>277</v>
      </c>
      <c r="AI254" s="78"/>
      <c r="AJ254" s="78" t="s">
        <v>2704</v>
      </c>
      <c r="AK254" s="78" t="s">
        <v>2975</v>
      </c>
      <c r="AL254" s="78"/>
      <c r="AM254" s="78"/>
      <c r="AN254" s="80">
        <v>40138.995520833334</v>
      </c>
      <c r="AO254" s="83" t="s">
        <v>3451</v>
      </c>
      <c r="AP254" s="78" t="b">
        <v>1</v>
      </c>
      <c r="AQ254" s="78" t="b">
        <v>0</v>
      </c>
      <c r="AR254" s="78" t="b">
        <v>1</v>
      </c>
      <c r="AS254" s="78"/>
      <c r="AT254" s="78">
        <v>0</v>
      </c>
      <c r="AU254" s="83" t="s">
        <v>3561</v>
      </c>
      <c r="AV254" s="78" t="b">
        <v>0</v>
      </c>
      <c r="AW254" s="78" t="s">
        <v>3755</v>
      </c>
      <c r="AX254" s="83" t="s">
        <v>4007</v>
      </c>
      <c r="AY254" s="78" t="s">
        <v>66</v>
      </c>
      <c r="AZ254" s="78" t="str">
        <f>REPLACE(INDEX(GroupVertices[Group],MATCH(Vertices[[#This Row],[Vertex]],GroupVertices[Vertex],0)),1,1,"")</f>
        <v>1</v>
      </c>
      <c r="BA254" s="48"/>
      <c r="BB254" s="48"/>
      <c r="BC254" s="48"/>
      <c r="BD254" s="48"/>
      <c r="BE254" s="48" t="s">
        <v>970</v>
      </c>
      <c r="BF254" s="48" t="s">
        <v>970</v>
      </c>
      <c r="BG254" s="116" t="s">
        <v>5277</v>
      </c>
      <c r="BH254" s="116" t="s">
        <v>5277</v>
      </c>
      <c r="BI254" s="116" t="s">
        <v>5482</v>
      </c>
      <c r="BJ254" s="116" t="s">
        <v>5482</v>
      </c>
      <c r="BK254" s="116">
        <v>3</v>
      </c>
      <c r="BL254" s="120">
        <v>3.3333333333333335</v>
      </c>
      <c r="BM254" s="116">
        <v>0</v>
      </c>
      <c r="BN254" s="120">
        <v>0</v>
      </c>
      <c r="BO254" s="116">
        <v>0</v>
      </c>
      <c r="BP254" s="120">
        <v>0</v>
      </c>
      <c r="BQ254" s="116">
        <v>87</v>
      </c>
      <c r="BR254" s="120">
        <v>96.66666666666667</v>
      </c>
      <c r="BS254" s="116">
        <v>90</v>
      </c>
      <c r="BT254" s="2"/>
      <c r="BU254" s="3"/>
      <c r="BV254" s="3"/>
      <c r="BW254" s="3"/>
      <c r="BX254" s="3"/>
    </row>
    <row r="255" spans="1:76" ht="15">
      <c r="A255" s="64" t="s">
        <v>363</v>
      </c>
      <c r="B255" s="65"/>
      <c r="C255" s="65" t="s">
        <v>64</v>
      </c>
      <c r="D255" s="66">
        <v>162.15603073184116</v>
      </c>
      <c r="E255" s="68"/>
      <c r="F255" s="100" t="s">
        <v>1170</v>
      </c>
      <c r="G255" s="65"/>
      <c r="H255" s="69" t="s">
        <v>363</v>
      </c>
      <c r="I255" s="70"/>
      <c r="J255" s="70"/>
      <c r="K255" s="69" t="s">
        <v>4387</v>
      </c>
      <c r="L255" s="73">
        <v>282.06827309236945</v>
      </c>
      <c r="M255" s="74">
        <v>5388.4638671875</v>
      </c>
      <c r="N255" s="74">
        <v>9390.076171875</v>
      </c>
      <c r="O255" s="75"/>
      <c r="P255" s="76"/>
      <c r="Q255" s="76"/>
      <c r="R255" s="86"/>
      <c r="S255" s="48">
        <v>0</v>
      </c>
      <c r="T255" s="48">
        <v>3</v>
      </c>
      <c r="U255" s="49">
        <v>14</v>
      </c>
      <c r="V255" s="49">
        <v>0.125</v>
      </c>
      <c r="W255" s="49">
        <v>0</v>
      </c>
      <c r="X255" s="49">
        <v>1.636335</v>
      </c>
      <c r="Y255" s="49">
        <v>0</v>
      </c>
      <c r="Z255" s="49">
        <v>0</v>
      </c>
      <c r="AA255" s="71">
        <v>255</v>
      </c>
      <c r="AB255" s="71"/>
      <c r="AC255" s="72"/>
      <c r="AD255" s="78" t="s">
        <v>2346</v>
      </c>
      <c r="AE255" s="78">
        <v>681</v>
      </c>
      <c r="AF255" s="78">
        <v>171</v>
      </c>
      <c r="AG255" s="78">
        <v>31294</v>
      </c>
      <c r="AH255" s="78">
        <v>31074</v>
      </c>
      <c r="AI255" s="78"/>
      <c r="AJ255" s="78" t="s">
        <v>2705</v>
      </c>
      <c r="AK255" s="78" t="s">
        <v>2976</v>
      </c>
      <c r="AL255" s="78"/>
      <c r="AM255" s="78"/>
      <c r="AN255" s="80">
        <v>40091.049525462964</v>
      </c>
      <c r="AO255" s="83" t="s">
        <v>3452</v>
      </c>
      <c r="AP255" s="78" t="b">
        <v>0</v>
      </c>
      <c r="AQ255" s="78" t="b">
        <v>0</v>
      </c>
      <c r="AR255" s="78" t="b">
        <v>1</v>
      </c>
      <c r="AS255" s="78"/>
      <c r="AT255" s="78">
        <v>18</v>
      </c>
      <c r="AU255" s="83" t="s">
        <v>3567</v>
      </c>
      <c r="AV255" s="78" t="b">
        <v>0</v>
      </c>
      <c r="AW255" s="78" t="s">
        <v>3755</v>
      </c>
      <c r="AX255" s="83" t="s">
        <v>4008</v>
      </c>
      <c r="AY255" s="78" t="s">
        <v>66</v>
      </c>
      <c r="AZ255" s="78" t="str">
        <f>REPLACE(INDEX(GroupVertices[Group],MATCH(Vertices[[#This Row],[Vertex]],GroupVertices[Vertex],0)),1,1,"")</f>
        <v>11</v>
      </c>
      <c r="BA255" s="48"/>
      <c r="BB255" s="48"/>
      <c r="BC255" s="48"/>
      <c r="BD255" s="48"/>
      <c r="BE255" s="48"/>
      <c r="BF255" s="48"/>
      <c r="BG255" s="116" t="s">
        <v>5278</v>
      </c>
      <c r="BH255" s="116" t="s">
        <v>5278</v>
      </c>
      <c r="BI255" s="116" t="s">
        <v>5483</v>
      </c>
      <c r="BJ255" s="116" t="s">
        <v>5483</v>
      </c>
      <c r="BK255" s="116">
        <v>0</v>
      </c>
      <c r="BL255" s="120">
        <v>0</v>
      </c>
      <c r="BM255" s="116">
        <v>0</v>
      </c>
      <c r="BN255" s="120">
        <v>0</v>
      </c>
      <c r="BO255" s="116">
        <v>0</v>
      </c>
      <c r="BP255" s="120">
        <v>0</v>
      </c>
      <c r="BQ255" s="116">
        <v>9</v>
      </c>
      <c r="BR255" s="120">
        <v>100</v>
      </c>
      <c r="BS255" s="116">
        <v>9</v>
      </c>
      <c r="BT255" s="2"/>
      <c r="BU255" s="3"/>
      <c r="BV255" s="3"/>
      <c r="BW255" s="3"/>
      <c r="BX255" s="3"/>
    </row>
    <row r="256" spans="1:76" ht="15">
      <c r="A256" s="64" t="s">
        <v>532</v>
      </c>
      <c r="B256" s="65"/>
      <c r="C256" s="65" t="s">
        <v>64</v>
      </c>
      <c r="D256" s="66">
        <v>185.4009599344945</v>
      </c>
      <c r="E256" s="68"/>
      <c r="F256" s="100" t="s">
        <v>3688</v>
      </c>
      <c r="G256" s="65"/>
      <c r="H256" s="69" t="s">
        <v>532</v>
      </c>
      <c r="I256" s="70"/>
      <c r="J256" s="70"/>
      <c r="K256" s="69" t="s">
        <v>4388</v>
      </c>
      <c r="L256" s="73">
        <v>1</v>
      </c>
      <c r="M256" s="74">
        <v>5567.994140625</v>
      </c>
      <c r="N256" s="74">
        <v>9646.09375</v>
      </c>
      <c r="O256" s="75"/>
      <c r="P256" s="76"/>
      <c r="Q256" s="76"/>
      <c r="R256" s="86"/>
      <c r="S256" s="48">
        <v>1</v>
      </c>
      <c r="T256" s="48">
        <v>0</v>
      </c>
      <c r="U256" s="49">
        <v>0</v>
      </c>
      <c r="V256" s="49">
        <v>0.083333</v>
      </c>
      <c r="W256" s="49">
        <v>0</v>
      </c>
      <c r="X256" s="49">
        <v>0.613628</v>
      </c>
      <c r="Y256" s="49">
        <v>0</v>
      </c>
      <c r="Z256" s="49">
        <v>0</v>
      </c>
      <c r="AA256" s="71">
        <v>256</v>
      </c>
      <c r="AB256" s="71"/>
      <c r="AC256" s="72"/>
      <c r="AD256" s="78" t="s">
        <v>2347</v>
      </c>
      <c r="AE256" s="78">
        <v>1416</v>
      </c>
      <c r="AF256" s="78">
        <v>25646</v>
      </c>
      <c r="AG256" s="78">
        <v>41968</v>
      </c>
      <c r="AH256" s="78">
        <v>22221</v>
      </c>
      <c r="AI256" s="78"/>
      <c r="AJ256" s="78" t="s">
        <v>2706</v>
      </c>
      <c r="AK256" s="78" t="s">
        <v>2977</v>
      </c>
      <c r="AL256" s="83" t="s">
        <v>3170</v>
      </c>
      <c r="AM256" s="78"/>
      <c r="AN256" s="80">
        <v>40507.733298611114</v>
      </c>
      <c r="AO256" s="83" t="s">
        <v>3453</v>
      </c>
      <c r="AP256" s="78" t="b">
        <v>0</v>
      </c>
      <c r="AQ256" s="78" t="b">
        <v>0</v>
      </c>
      <c r="AR256" s="78" t="b">
        <v>1</v>
      </c>
      <c r="AS256" s="78"/>
      <c r="AT256" s="78">
        <v>456</v>
      </c>
      <c r="AU256" s="83" t="s">
        <v>3578</v>
      </c>
      <c r="AV256" s="78" t="b">
        <v>1</v>
      </c>
      <c r="AW256" s="78" t="s">
        <v>3755</v>
      </c>
      <c r="AX256" s="83" t="s">
        <v>4009</v>
      </c>
      <c r="AY256" s="78" t="s">
        <v>65</v>
      </c>
      <c r="AZ256" s="78" t="str">
        <f>REPLACE(INDEX(GroupVertices[Group],MATCH(Vertices[[#This Row],[Vertex]],GroupVertices[Vertex],0)),1,1,"")</f>
        <v>11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533</v>
      </c>
      <c r="B257" s="65"/>
      <c r="C257" s="65" t="s">
        <v>64</v>
      </c>
      <c r="D257" s="66">
        <v>167.7594501718213</v>
      </c>
      <c r="E257" s="68"/>
      <c r="F257" s="100" t="s">
        <v>3689</v>
      </c>
      <c r="G257" s="65"/>
      <c r="H257" s="69" t="s">
        <v>533</v>
      </c>
      <c r="I257" s="70"/>
      <c r="J257" s="70"/>
      <c r="K257" s="69" t="s">
        <v>4389</v>
      </c>
      <c r="L257" s="73">
        <v>1</v>
      </c>
      <c r="M257" s="74">
        <v>5329.9892578125</v>
      </c>
      <c r="N257" s="74">
        <v>9307.3828125</v>
      </c>
      <c r="O257" s="75"/>
      <c r="P257" s="76"/>
      <c r="Q257" s="76"/>
      <c r="R257" s="86"/>
      <c r="S257" s="48">
        <v>1</v>
      </c>
      <c r="T257" s="48">
        <v>0</v>
      </c>
      <c r="U257" s="49">
        <v>0</v>
      </c>
      <c r="V257" s="49">
        <v>0.083333</v>
      </c>
      <c r="W257" s="49">
        <v>0</v>
      </c>
      <c r="X257" s="49">
        <v>0.613628</v>
      </c>
      <c r="Y257" s="49">
        <v>0</v>
      </c>
      <c r="Z257" s="49">
        <v>0</v>
      </c>
      <c r="AA257" s="71">
        <v>257</v>
      </c>
      <c r="AB257" s="71"/>
      <c r="AC257" s="72"/>
      <c r="AD257" s="78" t="s">
        <v>2348</v>
      </c>
      <c r="AE257" s="78">
        <v>3908</v>
      </c>
      <c r="AF257" s="78">
        <v>6312</v>
      </c>
      <c r="AG257" s="78">
        <v>2978</v>
      </c>
      <c r="AH257" s="78">
        <v>2139</v>
      </c>
      <c r="AI257" s="78"/>
      <c r="AJ257" s="78" t="s">
        <v>2707</v>
      </c>
      <c r="AK257" s="78"/>
      <c r="AL257" s="83" t="s">
        <v>3171</v>
      </c>
      <c r="AM257" s="78"/>
      <c r="AN257" s="80">
        <v>41144.84814814815</v>
      </c>
      <c r="AO257" s="83" t="s">
        <v>3454</v>
      </c>
      <c r="AP257" s="78" t="b">
        <v>1</v>
      </c>
      <c r="AQ257" s="78" t="b">
        <v>0</v>
      </c>
      <c r="AR257" s="78" t="b">
        <v>0</v>
      </c>
      <c r="AS257" s="78"/>
      <c r="AT257" s="78">
        <v>82</v>
      </c>
      <c r="AU257" s="83" t="s">
        <v>3561</v>
      </c>
      <c r="AV257" s="78" t="b">
        <v>0</v>
      </c>
      <c r="AW257" s="78" t="s">
        <v>3755</v>
      </c>
      <c r="AX257" s="83" t="s">
        <v>4010</v>
      </c>
      <c r="AY257" s="78" t="s">
        <v>65</v>
      </c>
      <c r="AZ257" s="78" t="str">
        <f>REPLACE(INDEX(GroupVertices[Group],MATCH(Vertices[[#This Row],[Vertex]],GroupVertices[Vertex],0)),1,1,"")</f>
        <v>11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389</v>
      </c>
      <c r="B258" s="65"/>
      <c r="C258" s="65" t="s">
        <v>64</v>
      </c>
      <c r="D258" s="66">
        <v>163.69717638143024</v>
      </c>
      <c r="E258" s="68"/>
      <c r="F258" s="100" t="s">
        <v>1193</v>
      </c>
      <c r="G258" s="65"/>
      <c r="H258" s="69" t="s">
        <v>389</v>
      </c>
      <c r="I258" s="70"/>
      <c r="J258" s="70"/>
      <c r="K258" s="69" t="s">
        <v>4390</v>
      </c>
      <c r="L258" s="73">
        <v>241.9156626506024</v>
      </c>
      <c r="M258" s="74">
        <v>5138.76513671875</v>
      </c>
      <c r="N258" s="74">
        <v>9039</v>
      </c>
      <c r="O258" s="75"/>
      <c r="P258" s="76"/>
      <c r="Q258" s="76"/>
      <c r="R258" s="86"/>
      <c r="S258" s="48">
        <v>1</v>
      </c>
      <c r="T258" s="48">
        <v>1</v>
      </c>
      <c r="U258" s="49">
        <v>12</v>
      </c>
      <c r="V258" s="49">
        <v>0.125</v>
      </c>
      <c r="W258" s="49">
        <v>0</v>
      </c>
      <c r="X258" s="49">
        <v>1.042746</v>
      </c>
      <c r="Y258" s="49">
        <v>0</v>
      </c>
      <c r="Z258" s="49">
        <v>0</v>
      </c>
      <c r="AA258" s="71">
        <v>258</v>
      </c>
      <c r="AB258" s="71"/>
      <c r="AC258" s="72"/>
      <c r="AD258" s="78" t="s">
        <v>2349</v>
      </c>
      <c r="AE258" s="78">
        <v>5001</v>
      </c>
      <c r="AF258" s="78">
        <v>1860</v>
      </c>
      <c r="AG258" s="78">
        <v>59498</v>
      </c>
      <c r="AH258" s="78">
        <v>95680</v>
      </c>
      <c r="AI258" s="78"/>
      <c r="AJ258" s="78" t="s">
        <v>2708</v>
      </c>
      <c r="AK258" s="78" t="s">
        <v>2978</v>
      </c>
      <c r="AL258" s="78"/>
      <c r="AM258" s="78"/>
      <c r="AN258" s="80">
        <v>39996.505625</v>
      </c>
      <c r="AO258" s="83" t="s">
        <v>3455</v>
      </c>
      <c r="AP258" s="78" t="b">
        <v>0</v>
      </c>
      <c r="AQ258" s="78" t="b">
        <v>0</v>
      </c>
      <c r="AR258" s="78" t="b">
        <v>1</v>
      </c>
      <c r="AS258" s="78"/>
      <c r="AT258" s="78">
        <v>19</v>
      </c>
      <c r="AU258" s="83" t="s">
        <v>3570</v>
      </c>
      <c r="AV258" s="78" t="b">
        <v>0</v>
      </c>
      <c r="AW258" s="78" t="s">
        <v>3755</v>
      </c>
      <c r="AX258" s="83" t="s">
        <v>4011</v>
      </c>
      <c r="AY258" s="78" t="s">
        <v>66</v>
      </c>
      <c r="AZ258" s="78" t="str">
        <f>REPLACE(INDEX(GroupVertices[Group],MATCH(Vertices[[#This Row],[Vertex]],GroupVertices[Vertex],0)),1,1,"")</f>
        <v>11</v>
      </c>
      <c r="BA258" s="48"/>
      <c r="BB258" s="48"/>
      <c r="BC258" s="48"/>
      <c r="BD258" s="48"/>
      <c r="BE258" s="48"/>
      <c r="BF258" s="48"/>
      <c r="BG258" s="116" t="s">
        <v>5279</v>
      </c>
      <c r="BH258" s="116" t="s">
        <v>5279</v>
      </c>
      <c r="BI258" s="116" t="s">
        <v>5484</v>
      </c>
      <c r="BJ258" s="116" t="s">
        <v>5484</v>
      </c>
      <c r="BK258" s="116">
        <v>0</v>
      </c>
      <c r="BL258" s="120">
        <v>0</v>
      </c>
      <c r="BM258" s="116">
        <v>1</v>
      </c>
      <c r="BN258" s="120">
        <v>3.8461538461538463</v>
      </c>
      <c r="BO258" s="116">
        <v>0</v>
      </c>
      <c r="BP258" s="120">
        <v>0</v>
      </c>
      <c r="BQ258" s="116">
        <v>25</v>
      </c>
      <c r="BR258" s="120">
        <v>96.15384615384616</v>
      </c>
      <c r="BS258" s="116">
        <v>26</v>
      </c>
      <c r="BT258" s="2"/>
      <c r="BU258" s="3"/>
      <c r="BV258" s="3"/>
      <c r="BW258" s="3"/>
      <c r="BX258" s="3"/>
    </row>
    <row r="259" spans="1:76" ht="15">
      <c r="A259" s="64" t="s">
        <v>364</v>
      </c>
      <c r="B259" s="65"/>
      <c r="C259" s="65" t="s">
        <v>64</v>
      </c>
      <c r="D259" s="66">
        <v>162.0465354814263</v>
      </c>
      <c r="E259" s="68"/>
      <c r="F259" s="100" t="s">
        <v>1171</v>
      </c>
      <c r="G259" s="65"/>
      <c r="H259" s="69" t="s">
        <v>364</v>
      </c>
      <c r="I259" s="70"/>
      <c r="J259" s="70"/>
      <c r="K259" s="69" t="s">
        <v>4391</v>
      </c>
      <c r="L259" s="73">
        <v>1</v>
      </c>
      <c r="M259" s="74">
        <v>361.6705627441406</v>
      </c>
      <c r="N259" s="74">
        <v>8677.3671875</v>
      </c>
      <c r="O259" s="75"/>
      <c r="P259" s="76"/>
      <c r="Q259" s="76"/>
      <c r="R259" s="86"/>
      <c r="S259" s="48">
        <v>1</v>
      </c>
      <c r="T259" s="48">
        <v>1</v>
      </c>
      <c r="U259" s="49">
        <v>0</v>
      </c>
      <c r="V259" s="49">
        <v>0</v>
      </c>
      <c r="W259" s="49">
        <v>0</v>
      </c>
      <c r="X259" s="49">
        <v>0.999999</v>
      </c>
      <c r="Y259" s="49">
        <v>0</v>
      </c>
      <c r="Z259" s="49" t="s">
        <v>4655</v>
      </c>
      <c r="AA259" s="71">
        <v>259</v>
      </c>
      <c r="AB259" s="71"/>
      <c r="AC259" s="72"/>
      <c r="AD259" s="78" t="s">
        <v>2350</v>
      </c>
      <c r="AE259" s="78">
        <v>214</v>
      </c>
      <c r="AF259" s="78">
        <v>51</v>
      </c>
      <c r="AG259" s="78">
        <v>736</v>
      </c>
      <c r="AH259" s="78">
        <v>5421</v>
      </c>
      <c r="AI259" s="78"/>
      <c r="AJ259" s="78" t="s">
        <v>2709</v>
      </c>
      <c r="AK259" s="78"/>
      <c r="AL259" s="78"/>
      <c r="AM259" s="78"/>
      <c r="AN259" s="80">
        <v>42232.773356481484</v>
      </c>
      <c r="AO259" s="83" t="s">
        <v>3456</v>
      </c>
      <c r="AP259" s="78" t="b">
        <v>1</v>
      </c>
      <c r="AQ259" s="78" t="b">
        <v>0</v>
      </c>
      <c r="AR259" s="78" t="b">
        <v>0</v>
      </c>
      <c r="AS259" s="78"/>
      <c r="AT259" s="78">
        <v>0</v>
      </c>
      <c r="AU259" s="83" t="s">
        <v>3561</v>
      </c>
      <c r="AV259" s="78" t="b">
        <v>0</v>
      </c>
      <c r="AW259" s="78" t="s">
        <v>3755</v>
      </c>
      <c r="AX259" s="83" t="s">
        <v>4012</v>
      </c>
      <c r="AY259" s="78" t="s">
        <v>66</v>
      </c>
      <c r="AZ259" s="78" t="str">
        <f>REPLACE(INDEX(GroupVertices[Group],MATCH(Vertices[[#This Row],[Vertex]],GroupVertices[Vertex],0)),1,1,"")</f>
        <v>1</v>
      </c>
      <c r="BA259" s="48"/>
      <c r="BB259" s="48"/>
      <c r="BC259" s="48"/>
      <c r="BD259" s="48"/>
      <c r="BE259" s="48"/>
      <c r="BF259" s="48"/>
      <c r="BG259" s="116" t="s">
        <v>5280</v>
      </c>
      <c r="BH259" s="116" t="s">
        <v>5280</v>
      </c>
      <c r="BI259" s="116" t="s">
        <v>5485</v>
      </c>
      <c r="BJ259" s="116" t="s">
        <v>5485</v>
      </c>
      <c r="BK259" s="116">
        <v>0</v>
      </c>
      <c r="BL259" s="120">
        <v>0</v>
      </c>
      <c r="BM259" s="116">
        <v>0</v>
      </c>
      <c r="BN259" s="120">
        <v>0</v>
      </c>
      <c r="BO259" s="116">
        <v>0</v>
      </c>
      <c r="BP259" s="120">
        <v>0</v>
      </c>
      <c r="BQ259" s="116">
        <v>5</v>
      </c>
      <c r="BR259" s="120">
        <v>100</v>
      </c>
      <c r="BS259" s="116">
        <v>5</v>
      </c>
      <c r="BT259" s="2"/>
      <c r="BU259" s="3"/>
      <c r="BV259" s="3"/>
      <c r="BW259" s="3"/>
      <c r="BX259" s="3"/>
    </row>
    <row r="260" spans="1:76" ht="15">
      <c r="A260" s="64" t="s">
        <v>365</v>
      </c>
      <c r="B260" s="65"/>
      <c r="C260" s="65" t="s">
        <v>64</v>
      </c>
      <c r="D260" s="66">
        <v>166.8999124560647</v>
      </c>
      <c r="E260" s="68"/>
      <c r="F260" s="100" t="s">
        <v>1172</v>
      </c>
      <c r="G260" s="65"/>
      <c r="H260" s="69" t="s">
        <v>365</v>
      </c>
      <c r="I260" s="70"/>
      <c r="J260" s="70"/>
      <c r="K260" s="69" t="s">
        <v>4392</v>
      </c>
      <c r="L260" s="73">
        <v>1</v>
      </c>
      <c r="M260" s="74">
        <v>2419.7822265625</v>
      </c>
      <c r="N260" s="74">
        <v>7905.23388671875</v>
      </c>
      <c r="O260" s="75"/>
      <c r="P260" s="76"/>
      <c r="Q260" s="76"/>
      <c r="R260" s="86"/>
      <c r="S260" s="48">
        <v>0</v>
      </c>
      <c r="T260" s="48">
        <v>2</v>
      </c>
      <c r="U260" s="49">
        <v>0</v>
      </c>
      <c r="V260" s="49">
        <v>0.035714</v>
      </c>
      <c r="W260" s="49">
        <v>0.044647</v>
      </c>
      <c r="X260" s="49">
        <v>0.589219</v>
      </c>
      <c r="Y260" s="49">
        <v>1</v>
      </c>
      <c r="Z260" s="49">
        <v>0</v>
      </c>
      <c r="AA260" s="71">
        <v>260</v>
      </c>
      <c r="AB260" s="71"/>
      <c r="AC260" s="72"/>
      <c r="AD260" s="78" t="s">
        <v>2351</v>
      </c>
      <c r="AE260" s="78">
        <v>5786</v>
      </c>
      <c r="AF260" s="78">
        <v>5370</v>
      </c>
      <c r="AG260" s="78">
        <v>23847</v>
      </c>
      <c r="AH260" s="78">
        <v>21911</v>
      </c>
      <c r="AI260" s="78"/>
      <c r="AJ260" s="78" t="s">
        <v>2710</v>
      </c>
      <c r="AK260" s="78" t="s">
        <v>2979</v>
      </c>
      <c r="AL260" s="83" t="s">
        <v>3172</v>
      </c>
      <c r="AM260" s="78"/>
      <c r="AN260" s="80">
        <v>39974.24065972222</v>
      </c>
      <c r="AO260" s="83" t="s">
        <v>3457</v>
      </c>
      <c r="AP260" s="78" t="b">
        <v>0</v>
      </c>
      <c r="AQ260" s="78" t="b">
        <v>0</v>
      </c>
      <c r="AR260" s="78" t="b">
        <v>1</v>
      </c>
      <c r="AS260" s="78"/>
      <c r="AT260" s="78">
        <v>57</v>
      </c>
      <c r="AU260" s="83" t="s">
        <v>3575</v>
      </c>
      <c r="AV260" s="78" t="b">
        <v>0</v>
      </c>
      <c r="AW260" s="78" t="s">
        <v>3755</v>
      </c>
      <c r="AX260" s="83" t="s">
        <v>4013</v>
      </c>
      <c r="AY260" s="78" t="s">
        <v>66</v>
      </c>
      <c r="AZ260" s="78" t="str">
        <f>REPLACE(INDEX(GroupVertices[Group],MATCH(Vertices[[#This Row],[Vertex]],GroupVertices[Vertex],0)),1,1,"")</f>
        <v>3</v>
      </c>
      <c r="BA260" s="48"/>
      <c r="BB260" s="48"/>
      <c r="BC260" s="48"/>
      <c r="BD260" s="48"/>
      <c r="BE260" s="48"/>
      <c r="BF260" s="48"/>
      <c r="BG260" s="116" t="s">
        <v>5269</v>
      </c>
      <c r="BH260" s="116" t="s">
        <v>5269</v>
      </c>
      <c r="BI260" s="116" t="s">
        <v>5476</v>
      </c>
      <c r="BJ260" s="116" t="s">
        <v>5476</v>
      </c>
      <c r="BK260" s="116">
        <v>2</v>
      </c>
      <c r="BL260" s="120">
        <v>9.090909090909092</v>
      </c>
      <c r="BM260" s="116">
        <v>1</v>
      </c>
      <c r="BN260" s="120">
        <v>4.545454545454546</v>
      </c>
      <c r="BO260" s="116">
        <v>0</v>
      </c>
      <c r="BP260" s="120">
        <v>0</v>
      </c>
      <c r="BQ260" s="116">
        <v>19</v>
      </c>
      <c r="BR260" s="120">
        <v>86.36363636363636</v>
      </c>
      <c r="BS260" s="116">
        <v>22</v>
      </c>
      <c r="BT260" s="2"/>
      <c r="BU260" s="3"/>
      <c r="BV260" s="3"/>
      <c r="BW260" s="3"/>
      <c r="BX260" s="3"/>
    </row>
    <row r="261" spans="1:76" ht="15">
      <c r="A261" s="64" t="s">
        <v>366</v>
      </c>
      <c r="B261" s="65"/>
      <c r="C261" s="65" t="s">
        <v>64</v>
      </c>
      <c r="D261" s="66">
        <v>162.1450812067997</v>
      </c>
      <c r="E261" s="68"/>
      <c r="F261" s="100" t="s">
        <v>1173</v>
      </c>
      <c r="G261" s="65"/>
      <c r="H261" s="69" t="s">
        <v>366</v>
      </c>
      <c r="I261" s="70"/>
      <c r="J261" s="70"/>
      <c r="K261" s="69" t="s">
        <v>4393</v>
      </c>
      <c r="L261" s="73">
        <v>41.15261044176707</v>
      </c>
      <c r="M261" s="74">
        <v>6204.70751953125</v>
      </c>
      <c r="N261" s="74">
        <v>1732.1796875</v>
      </c>
      <c r="O261" s="75"/>
      <c r="P261" s="76"/>
      <c r="Q261" s="76"/>
      <c r="R261" s="86"/>
      <c r="S261" s="48">
        <v>0</v>
      </c>
      <c r="T261" s="48">
        <v>2</v>
      </c>
      <c r="U261" s="49">
        <v>2</v>
      </c>
      <c r="V261" s="49">
        <v>0.5</v>
      </c>
      <c r="W261" s="49">
        <v>0</v>
      </c>
      <c r="X261" s="49">
        <v>1.459457</v>
      </c>
      <c r="Y261" s="49">
        <v>0</v>
      </c>
      <c r="Z261" s="49">
        <v>0</v>
      </c>
      <c r="AA261" s="71">
        <v>261</v>
      </c>
      <c r="AB261" s="71"/>
      <c r="AC261" s="72"/>
      <c r="AD261" s="78" t="s">
        <v>2352</v>
      </c>
      <c r="AE261" s="78">
        <v>269</v>
      </c>
      <c r="AF261" s="78">
        <v>159</v>
      </c>
      <c r="AG261" s="78">
        <v>14270</v>
      </c>
      <c r="AH261" s="78">
        <v>14649</v>
      </c>
      <c r="AI261" s="78"/>
      <c r="AJ261" s="78" t="s">
        <v>2711</v>
      </c>
      <c r="AK261" s="78"/>
      <c r="AL261" s="78"/>
      <c r="AM261" s="78"/>
      <c r="AN261" s="80">
        <v>41939.625393518516</v>
      </c>
      <c r="AO261" s="83" t="s">
        <v>3458</v>
      </c>
      <c r="AP261" s="78" t="b">
        <v>1</v>
      </c>
      <c r="AQ261" s="78" t="b">
        <v>0</v>
      </c>
      <c r="AR261" s="78" t="b">
        <v>0</v>
      </c>
      <c r="AS261" s="78"/>
      <c r="AT261" s="78">
        <v>0</v>
      </c>
      <c r="AU261" s="83" t="s">
        <v>3561</v>
      </c>
      <c r="AV261" s="78" t="b">
        <v>0</v>
      </c>
      <c r="AW261" s="78" t="s">
        <v>3755</v>
      </c>
      <c r="AX261" s="83" t="s">
        <v>4014</v>
      </c>
      <c r="AY261" s="78" t="s">
        <v>66</v>
      </c>
      <c r="AZ261" s="78" t="str">
        <f>REPLACE(INDEX(GroupVertices[Group],MATCH(Vertices[[#This Row],[Vertex]],GroupVertices[Vertex],0)),1,1,"")</f>
        <v>30</v>
      </c>
      <c r="BA261" s="48"/>
      <c r="BB261" s="48"/>
      <c r="BC261" s="48"/>
      <c r="BD261" s="48"/>
      <c r="BE261" s="48"/>
      <c r="BF261" s="48"/>
      <c r="BG261" s="116" t="s">
        <v>5281</v>
      </c>
      <c r="BH261" s="116" t="s">
        <v>5281</v>
      </c>
      <c r="BI261" s="116" t="s">
        <v>5486</v>
      </c>
      <c r="BJ261" s="116" t="s">
        <v>5486</v>
      </c>
      <c r="BK261" s="116">
        <v>0</v>
      </c>
      <c r="BL261" s="120">
        <v>0</v>
      </c>
      <c r="BM261" s="116">
        <v>0</v>
      </c>
      <c r="BN261" s="120">
        <v>0</v>
      </c>
      <c r="BO261" s="116">
        <v>0</v>
      </c>
      <c r="BP261" s="120">
        <v>0</v>
      </c>
      <c r="BQ261" s="116">
        <v>12</v>
      </c>
      <c r="BR261" s="120">
        <v>100</v>
      </c>
      <c r="BS261" s="116">
        <v>12</v>
      </c>
      <c r="BT261" s="2"/>
      <c r="BU261" s="3"/>
      <c r="BV261" s="3"/>
      <c r="BW261" s="3"/>
      <c r="BX261" s="3"/>
    </row>
    <row r="262" spans="1:76" ht="15">
      <c r="A262" s="64" t="s">
        <v>534</v>
      </c>
      <c r="B262" s="65"/>
      <c r="C262" s="65" t="s">
        <v>64</v>
      </c>
      <c r="D262" s="66">
        <v>166.47561836070716</v>
      </c>
      <c r="E262" s="68"/>
      <c r="F262" s="100" t="s">
        <v>3690</v>
      </c>
      <c r="G262" s="65"/>
      <c r="H262" s="69" t="s">
        <v>534</v>
      </c>
      <c r="I262" s="70"/>
      <c r="J262" s="70"/>
      <c r="K262" s="69" t="s">
        <v>4394</v>
      </c>
      <c r="L262" s="73">
        <v>1</v>
      </c>
      <c r="M262" s="74">
        <v>6204.70751953125</v>
      </c>
      <c r="N262" s="74">
        <v>2138.021484375</v>
      </c>
      <c r="O262" s="75"/>
      <c r="P262" s="76"/>
      <c r="Q262" s="76"/>
      <c r="R262" s="86"/>
      <c r="S262" s="48">
        <v>1</v>
      </c>
      <c r="T262" s="48">
        <v>0</v>
      </c>
      <c r="U262" s="49">
        <v>0</v>
      </c>
      <c r="V262" s="49">
        <v>0.333333</v>
      </c>
      <c r="W262" s="49">
        <v>0</v>
      </c>
      <c r="X262" s="49">
        <v>0.770269</v>
      </c>
      <c r="Y262" s="49">
        <v>0</v>
      </c>
      <c r="Z262" s="49">
        <v>0</v>
      </c>
      <c r="AA262" s="71">
        <v>262</v>
      </c>
      <c r="AB262" s="71"/>
      <c r="AC262" s="72"/>
      <c r="AD262" s="78" t="s">
        <v>2353</v>
      </c>
      <c r="AE262" s="78">
        <v>699</v>
      </c>
      <c r="AF262" s="78">
        <v>4905</v>
      </c>
      <c r="AG262" s="78">
        <v>68998</v>
      </c>
      <c r="AH262" s="78">
        <v>33201</v>
      </c>
      <c r="AI262" s="78"/>
      <c r="AJ262" s="78" t="s">
        <v>2712</v>
      </c>
      <c r="AK262" s="78" t="s">
        <v>2980</v>
      </c>
      <c r="AL262" s="83" t="s">
        <v>3173</v>
      </c>
      <c r="AM262" s="78"/>
      <c r="AN262" s="80">
        <v>43410.69305555556</v>
      </c>
      <c r="AO262" s="83" t="s">
        <v>3459</v>
      </c>
      <c r="AP262" s="78" t="b">
        <v>1</v>
      </c>
      <c r="AQ262" s="78" t="b">
        <v>0</v>
      </c>
      <c r="AR262" s="78" t="b">
        <v>1</v>
      </c>
      <c r="AS262" s="78"/>
      <c r="AT262" s="78">
        <v>26</v>
      </c>
      <c r="AU262" s="78"/>
      <c r="AV262" s="78" t="b">
        <v>0</v>
      </c>
      <c r="AW262" s="78" t="s">
        <v>3755</v>
      </c>
      <c r="AX262" s="83" t="s">
        <v>4015</v>
      </c>
      <c r="AY262" s="78" t="s">
        <v>65</v>
      </c>
      <c r="AZ262" s="78" t="str">
        <f>REPLACE(INDEX(GroupVertices[Group],MATCH(Vertices[[#This Row],[Vertex]],GroupVertices[Vertex],0)),1,1,"")</f>
        <v>30</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535</v>
      </c>
      <c r="B263" s="65"/>
      <c r="C263" s="65" t="s">
        <v>64</v>
      </c>
      <c r="D263" s="66">
        <v>165.6598787451165</v>
      </c>
      <c r="E263" s="68"/>
      <c r="F263" s="100" t="s">
        <v>3691</v>
      </c>
      <c r="G263" s="65"/>
      <c r="H263" s="69" t="s">
        <v>535</v>
      </c>
      <c r="I263" s="70"/>
      <c r="J263" s="70"/>
      <c r="K263" s="69" t="s">
        <v>4395</v>
      </c>
      <c r="L263" s="73">
        <v>1</v>
      </c>
      <c r="M263" s="74">
        <v>6425.6083984375</v>
      </c>
      <c r="N263" s="74">
        <v>2138.021484375</v>
      </c>
      <c r="O263" s="75"/>
      <c r="P263" s="76"/>
      <c r="Q263" s="76"/>
      <c r="R263" s="86"/>
      <c r="S263" s="48">
        <v>1</v>
      </c>
      <c r="T263" s="48">
        <v>0</v>
      </c>
      <c r="U263" s="49">
        <v>0</v>
      </c>
      <c r="V263" s="49">
        <v>0.333333</v>
      </c>
      <c r="W263" s="49">
        <v>0</v>
      </c>
      <c r="X263" s="49">
        <v>0.770269</v>
      </c>
      <c r="Y263" s="49">
        <v>0</v>
      </c>
      <c r="Z263" s="49">
        <v>0</v>
      </c>
      <c r="AA263" s="71">
        <v>263</v>
      </c>
      <c r="AB263" s="71"/>
      <c r="AC263" s="72"/>
      <c r="AD263" s="78" t="s">
        <v>2354</v>
      </c>
      <c r="AE263" s="78">
        <v>3968</v>
      </c>
      <c r="AF263" s="78">
        <v>4011</v>
      </c>
      <c r="AG263" s="78">
        <v>5858</v>
      </c>
      <c r="AH263" s="78">
        <v>335</v>
      </c>
      <c r="AI263" s="78"/>
      <c r="AJ263" s="78" t="s">
        <v>2713</v>
      </c>
      <c r="AK263" s="78" t="s">
        <v>2981</v>
      </c>
      <c r="AL263" s="78"/>
      <c r="AM263" s="78"/>
      <c r="AN263" s="80">
        <v>43138.46637731481</v>
      </c>
      <c r="AO263" s="83" t="s">
        <v>3460</v>
      </c>
      <c r="AP263" s="78" t="b">
        <v>1</v>
      </c>
      <c r="AQ263" s="78" t="b">
        <v>0</v>
      </c>
      <c r="AR263" s="78" t="b">
        <v>1</v>
      </c>
      <c r="AS263" s="78"/>
      <c r="AT263" s="78">
        <v>1</v>
      </c>
      <c r="AU263" s="78"/>
      <c r="AV263" s="78" t="b">
        <v>0</v>
      </c>
      <c r="AW263" s="78" t="s">
        <v>3755</v>
      </c>
      <c r="AX263" s="83" t="s">
        <v>4016</v>
      </c>
      <c r="AY263" s="78" t="s">
        <v>65</v>
      </c>
      <c r="AZ263" s="78" t="str">
        <f>REPLACE(INDEX(GroupVertices[Group],MATCH(Vertices[[#This Row],[Vertex]],GroupVertices[Vertex],0)),1,1,"")</f>
        <v>30</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367</v>
      </c>
      <c r="B264" s="65"/>
      <c r="C264" s="65" t="s">
        <v>64</v>
      </c>
      <c r="D264" s="66">
        <v>162.1304818400777</v>
      </c>
      <c r="E264" s="68"/>
      <c r="F264" s="100" t="s">
        <v>1174</v>
      </c>
      <c r="G264" s="65"/>
      <c r="H264" s="69" t="s">
        <v>367</v>
      </c>
      <c r="I264" s="70"/>
      <c r="J264" s="70"/>
      <c r="K264" s="69" t="s">
        <v>4396</v>
      </c>
      <c r="L264" s="73">
        <v>1</v>
      </c>
      <c r="M264" s="74">
        <v>7403.41796875</v>
      </c>
      <c r="N264" s="74">
        <v>479.36383056640625</v>
      </c>
      <c r="O264" s="75"/>
      <c r="P264" s="76"/>
      <c r="Q264" s="76"/>
      <c r="R264" s="86"/>
      <c r="S264" s="48">
        <v>0</v>
      </c>
      <c r="T264" s="48">
        <v>1</v>
      </c>
      <c r="U264" s="49">
        <v>0</v>
      </c>
      <c r="V264" s="49">
        <v>1</v>
      </c>
      <c r="W264" s="49">
        <v>0</v>
      </c>
      <c r="X264" s="49">
        <v>0.999999</v>
      </c>
      <c r="Y264" s="49">
        <v>0</v>
      </c>
      <c r="Z264" s="49">
        <v>0</v>
      </c>
      <c r="AA264" s="71">
        <v>264</v>
      </c>
      <c r="AB264" s="71"/>
      <c r="AC264" s="72"/>
      <c r="AD264" s="78" t="s">
        <v>2355</v>
      </c>
      <c r="AE264" s="78">
        <v>308</v>
      </c>
      <c r="AF264" s="78">
        <v>143</v>
      </c>
      <c r="AG264" s="78">
        <v>1919</v>
      </c>
      <c r="AH264" s="78">
        <v>10943</v>
      </c>
      <c r="AI264" s="78"/>
      <c r="AJ264" s="78" t="s">
        <v>2714</v>
      </c>
      <c r="AK264" s="78" t="s">
        <v>2982</v>
      </c>
      <c r="AL264" s="78"/>
      <c r="AM264" s="78"/>
      <c r="AN264" s="80">
        <v>40754.043958333335</v>
      </c>
      <c r="AO264" s="83" t="s">
        <v>3461</v>
      </c>
      <c r="AP264" s="78" t="b">
        <v>1</v>
      </c>
      <c r="AQ264" s="78" t="b">
        <v>0</v>
      </c>
      <c r="AR264" s="78" t="b">
        <v>1</v>
      </c>
      <c r="AS264" s="78"/>
      <c r="AT264" s="78">
        <v>4</v>
      </c>
      <c r="AU264" s="83" t="s">
        <v>3561</v>
      </c>
      <c r="AV264" s="78" t="b">
        <v>0</v>
      </c>
      <c r="AW264" s="78" t="s">
        <v>3755</v>
      </c>
      <c r="AX264" s="83" t="s">
        <v>4017</v>
      </c>
      <c r="AY264" s="78" t="s">
        <v>66</v>
      </c>
      <c r="AZ264" s="78" t="str">
        <f>REPLACE(INDEX(GroupVertices[Group],MATCH(Vertices[[#This Row],[Vertex]],GroupVertices[Vertex],0)),1,1,"")</f>
        <v>52</v>
      </c>
      <c r="BA264" s="48"/>
      <c r="BB264" s="48"/>
      <c r="BC264" s="48"/>
      <c r="BD264" s="48"/>
      <c r="BE264" s="48" t="s">
        <v>971</v>
      </c>
      <c r="BF264" s="48" t="s">
        <v>971</v>
      </c>
      <c r="BG264" s="116" t="s">
        <v>5282</v>
      </c>
      <c r="BH264" s="116" t="s">
        <v>5282</v>
      </c>
      <c r="BI264" s="116" t="s">
        <v>5487</v>
      </c>
      <c r="BJ264" s="116" t="s">
        <v>5487</v>
      </c>
      <c r="BK264" s="116">
        <v>1</v>
      </c>
      <c r="BL264" s="120">
        <v>3.7037037037037037</v>
      </c>
      <c r="BM264" s="116">
        <v>1</v>
      </c>
      <c r="BN264" s="120">
        <v>3.7037037037037037</v>
      </c>
      <c r="BO264" s="116">
        <v>0</v>
      </c>
      <c r="BP264" s="120">
        <v>0</v>
      </c>
      <c r="BQ264" s="116">
        <v>25</v>
      </c>
      <c r="BR264" s="120">
        <v>92.5925925925926</v>
      </c>
      <c r="BS264" s="116">
        <v>27</v>
      </c>
      <c r="BT264" s="2"/>
      <c r="BU264" s="3"/>
      <c r="BV264" s="3"/>
      <c r="BW264" s="3"/>
      <c r="BX264" s="3"/>
    </row>
    <row r="265" spans="1:76" ht="15">
      <c r="A265" s="64" t="s">
        <v>536</v>
      </c>
      <c r="B265" s="65"/>
      <c r="C265" s="65" t="s">
        <v>64</v>
      </c>
      <c r="D265" s="66">
        <v>550.2391343167872</v>
      </c>
      <c r="E265" s="68"/>
      <c r="F265" s="100" t="s">
        <v>3692</v>
      </c>
      <c r="G265" s="65"/>
      <c r="H265" s="69" t="s">
        <v>536</v>
      </c>
      <c r="I265" s="70"/>
      <c r="J265" s="70"/>
      <c r="K265" s="69" t="s">
        <v>4397</v>
      </c>
      <c r="L265" s="73">
        <v>1</v>
      </c>
      <c r="M265" s="74">
        <v>7403.41796875</v>
      </c>
      <c r="N265" s="74">
        <v>732.2797241210938</v>
      </c>
      <c r="O265" s="75"/>
      <c r="P265" s="76"/>
      <c r="Q265" s="76"/>
      <c r="R265" s="86"/>
      <c r="S265" s="48">
        <v>1</v>
      </c>
      <c r="T265" s="48">
        <v>0</v>
      </c>
      <c r="U265" s="49">
        <v>0</v>
      </c>
      <c r="V265" s="49">
        <v>1</v>
      </c>
      <c r="W265" s="49">
        <v>0</v>
      </c>
      <c r="X265" s="49">
        <v>0.999999</v>
      </c>
      <c r="Y265" s="49">
        <v>0</v>
      </c>
      <c r="Z265" s="49">
        <v>0</v>
      </c>
      <c r="AA265" s="71">
        <v>265</v>
      </c>
      <c r="AB265" s="71"/>
      <c r="AC265" s="72"/>
      <c r="AD265" s="78" t="s">
        <v>2356</v>
      </c>
      <c r="AE265" s="78">
        <v>4881</v>
      </c>
      <c r="AF265" s="78">
        <v>425486</v>
      </c>
      <c r="AG265" s="78">
        <v>35889</v>
      </c>
      <c r="AH265" s="78">
        <v>17815</v>
      </c>
      <c r="AI265" s="78"/>
      <c r="AJ265" s="78" t="s">
        <v>2715</v>
      </c>
      <c r="AK265" s="78" t="s">
        <v>2949</v>
      </c>
      <c r="AL265" s="83" t="s">
        <v>3174</v>
      </c>
      <c r="AM265" s="78"/>
      <c r="AN265" s="80">
        <v>39790.11363425926</v>
      </c>
      <c r="AO265" s="83" t="s">
        <v>3462</v>
      </c>
      <c r="AP265" s="78" t="b">
        <v>0</v>
      </c>
      <c r="AQ265" s="78" t="b">
        <v>0</v>
      </c>
      <c r="AR265" s="78" t="b">
        <v>1</v>
      </c>
      <c r="AS265" s="78"/>
      <c r="AT265" s="78">
        <v>2031</v>
      </c>
      <c r="AU265" s="83" t="s">
        <v>3561</v>
      </c>
      <c r="AV265" s="78" t="b">
        <v>1</v>
      </c>
      <c r="AW265" s="78" t="s">
        <v>3755</v>
      </c>
      <c r="AX265" s="83" t="s">
        <v>4018</v>
      </c>
      <c r="AY265" s="78" t="s">
        <v>65</v>
      </c>
      <c r="AZ265" s="78" t="str">
        <f>REPLACE(INDEX(GroupVertices[Group],MATCH(Vertices[[#This Row],[Vertex]],GroupVertices[Vertex],0)),1,1,"")</f>
        <v>52</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369</v>
      </c>
      <c r="B266" s="65"/>
      <c r="C266" s="65" t="s">
        <v>64</v>
      </c>
      <c r="D266" s="66">
        <v>162.17154255898328</v>
      </c>
      <c r="E266" s="68"/>
      <c r="F266" s="100" t="s">
        <v>1176</v>
      </c>
      <c r="G266" s="65"/>
      <c r="H266" s="69" t="s">
        <v>369</v>
      </c>
      <c r="I266" s="70"/>
      <c r="J266" s="70"/>
      <c r="K266" s="69" t="s">
        <v>4398</v>
      </c>
      <c r="L266" s="73">
        <v>1</v>
      </c>
      <c r="M266" s="74">
        <v>9647.1416015625</v>
      </c>
      <c r="N266" s="74">
        <v>8528.55859375</v>
      </c>
      <c r="O266" s="75"/>
      <c r="P266" s="76"/>
      <c r="Q266" s="76"/>
      <c r="R266" s="86"/>
      <c r="S266" s="48">
        <v>0</v>
      </c>
      <c r="T266" s="48">
        <v>1</v>
      </c>
      <c r="U266" s="49">
        <v>0</v>
      </c>
      <c r="V266" s="49">
        <v>0.142857</v>
      </c>
      <c r="W266" s="49">
        <v>0</v>
      </c>
      <c r="X266" s="49">
        <v>0.595237</v>
      </c>
      <c r="Y266" s="49">
        <v>0</v>
      </c>
      <c r="Z266" s="49">
        <v>0</v>
      </c>
      <c r="AA266" s="71">
        <v>266</v>
      </c>
      <c r="AB266" s="71"/>
      <c r="AC266" s="72"/>
      <c r="AD266" s="78" t="s">
        <v>2357</v>
      </c>
      <c r="AE266" s="78">
        <v>642</v>
      </c>
      <c r="AF266" s="78">
        <v>188</v>
      </c>
      <c r="AG266" s="78">
        <v>45682</v>
      </c>
      <c r="AH266" s="78">
        <v>1870</v>
      </c>
      <c r="AI266" s="78"/>
      <c r="AJ266" s="78" t="s">
        <v>2716</v>
      </c>
      <c r="AK266" s="78" t="s">
        <v>2983</v>
      </c>
      <c r="AL266" s="78"/>
      <c r="AM266" s="78"/>
      <c r="AN266" s="80">
        <v>42805.80975694444</v>
      </c>
      <c r="AO266" s="83" t="s">
        <v>3463</v>
      </c>
      <c r="AP266" s="78" t="b">
        <v>1</v>
      </c>
      <c r="AQ266" s="78" t="b">
        <v>0</v>
      </c>
      <c r="AR266" s="78" t="b">
        <v>0</v>
      </c>
      <c r="AS266" s="78"/>
      <c r="AT266" s="78">
        <v>0</v>
      </c>
      <c r="AU266" s="78"/>
      <c r="AV266" s="78" t="b">
        <v>0</v>
      </c>
      <c r="AW266" s="78" t="s">
        <v>3755</v>
      </c>
      <c r="AX266" s="83" t="s">
        <v>4019</v>
      </c>
      <c r="AY266" s="78" t="s">
        <v>66</v>
      </c>
      <c r="AZ266" s="78" t="str">
        <f>REPLACE(INDEX(GroupVertices[Group],MATCH(Vertices[[#This Row],[Vertex]],GroupVertices[Vertex],0)),1,1,"")</f>
        <v>14</v>
      </c>
      <c r="BA266" s="48"/>
      <c r="BB266" s="48"/>
      <c r="BC266" s="48"/>
      <c r="BD266" s="48"/>
      <c r="BE266" s="48"/>
      <c r="BF266" s="48"/>
      <c r="BG266" s="116" t="s">
        <v>5272</v>
      </c>
      <c r="BH266" s="116" t="s">
        <v>5272</v>
      </c>
      <c r="BI266" s="116" t="s">
        <v>5478</v>
      </c>
      <c r="BJ266" s="116" t="s">
        <v>5478</v>
      </c>
      <c r="BK266" s="116">
        <v>0</v>
      </c>
      <c r="BL266" s="120">
        <v>0</v>
      </c>
      <c r="BM266" s="116">
        <v>2</v>
      </c>
      <c r="BN266" s="120">
        <v>7.6923076923076925</v>
      </c>
      <c r="BO266" s="116">
        <v>0</v>
      </c>
      <c r="BP266" s="120">
        <v>0</v>
      </c>
      <c r="BQ266" s="116">
        <v>24</v>
      </c>
      <c r="BR266" s="120">
        <v>92.3076923076923</v>
      </c>
      <c r="BS266" s="116">
        <v>26</v>
      </c>
      <c r="BT266" s="2"/>
      <c r="BU266" s="3"/>
      <c r="BV266" s="3"/>
      <c r="BW266" s="3"/>
      <c r="BX266" s="3"/>
    </row>
    <row r="267" spans="1:76" ht="15">
      <c r="A267" s="64" t="s">
        <v>370</v>
      </c>
      <c r="B267" s="65"/>
      <c r="C267" s="65" t="s">
        <v>64</v>
      </c>
      <c r="D267" s="66">
        <v>162.15238089016069</v>
      </c>
      <c r="E267" s="68"/>
      <c r="F267" s="100" t="s">
        <v>1177</v>
      </c>
      <c r="G267" s="65"/>
      <c r="H267" s="69" t="s">
        <v>370</v>
      </c>
      <c r="I267" s="70"/>
      <c r="J267" s="70"/>
      <c r="K267" s="69" t="s">
        <v>4399</v>
      </c>
      <c r="L267" s="73">
        <v>1</v>
      </c>
      <c r="M267" s="74">
        <v>2029.25341796875</v>
      </c>
      <c r="N267" s="74">
        <v>9323.185546875</v>
      </c>
      <c r="O267" s="75"/>
      <c r="P267" s="76"/>
      <c r="Q267" s="76"/>
      <c r="R267" s="86"/>
      <c r="S267" s="48">
        <v>1</v>
      </c>
      <c r="T267" s="48">
        <v>1</v>
      </c>
      <c r="U267" s="49">
        <v>0</v>
      </c>
      <c r="V267" s="49">
        <v>0</v>
      </c>
      <c r="W267" s="49">
        <v>0</v>
      </c>
      <c r="X267" s="49">
        <v>0.999999</v>
      </c>
      <c r="Y267" s="49">
        <v>0</v>
      </c>
      <c r="Z267" s="49" t="s">
        <v>4655</v>
      </c>
      <c r="AA267" s="71">
        <v>267</v>
      </c>
      <c r="AB267" s="71"/>
      <c r="AC267" s="72"/>
      <c r="AD267" s="78" t="s">
        <v>2358</v>
      </c>
      <c r="AE267" s="78">
        <v>654</v>
      </c>
      <c r="AF267" s="78">
        <v>167</v>
      </c>
      <c r="AG267" s="78">
        <v>489</v>
      </c>
      <c r="AH267" s="78">
        <v>502</v>
      </c>
      <c r="AI267" s="78"/>
      <c r="AJ267" s="78" t="s">
        <v>2717</v>
      </c>
      <c r="AK267" s="78" t="s">
        <v>2860</v>
      </c>
      <c r="AL267" s="78"/>
      <c r="AM267" s="78"/>
      <c r="AN267" s="80">
        <v>42461.83075231482</v>
      </c>
      <c r="AO267" s="83" t="s">
        <v>3464</v>
      </c>
      <c r="AP267" s="78" t="b">
        <v>0</v>
      </c>
      <c r="AQ267" s="78" t="b">
        <v>0</v>
      </c>
      <c r="AR267" s="78" t="b">
        <v>0</v>
      </c>
      <c r="AS267" s="78"/>
      <c r="AT267" s="78">
        <v>2</v>
      </c>
      <c r="AU267" s="83" t="s">
        <v>3561</v>
      </c>
      <c r="AV267" s="78" t="b">
        <v>0</v>
      </c>
      <c r="AW267" s="78" t="s">
        <v>3755</v>
      </c>
      <c r="AX267" s="83" t="s">
        <v>4020</v>
      </c>
      <c r="AY267" s="78" t="s">
        <v>66</v>
      </c>
      <c r="AZ267" s="78" t="str">
        <f>REPLACE(INDEX(GroupVertices[Group],MATCH(Vertices[[#This Row],[Vertex]],GroupVertices[Vertex],0)),1,1,"")</f>
        <v>1</v>
      </c>
      <c r="BA267" s="48"/>
      <c r="BB267" s="48"/>
      <c r="BC267" s="48"/>
      <c r="BD267" s="48"/>
      <c r="BE267" s="48"/>
      <c r="BF267" s="48"/>
      <c r="BG267" s="116" t="s">
        <v>5283</v>
      </c>
      <c r="BH267" s="116" t="s">
        <v>5283</v>
      </c>
      <c r="BI267" s="116" t="s">
        <v>5488</v>
      </c>
      <c r="BJ267" s="116" t="s">
        <v>5488</v>
      </c>
      <c r="BK267" s="116">
        <v>1</v>
      </c>
      <c r="BL267" s="120">
        <v>4</v>
      </c>
      <c r="BM267" s="116">
        <v>2</v>
      </c>
      <c r="BN267" s="120">
        <v>8</v>
      </c>
      <c r="BO267" s="116">
        <v>0</v>
      </c>
      <c r="BP267" s="120">
        <v>0</v>
      </c>
      <c r="BQ267" s="116">
        <v>22</v>
      </c>
      <c r="BR267" s="120">
        <v>88</v>
      </c>
      <c r="BS267" s="116">
        <v>25</v>
      </c>
      <c r="BT267" s="2"/>
      <c r="BU267" s="3"/>
      <c r="BV267" s="3"/>
      <c r="BW267" s="3"/>
      <c r="BX267" s="3"/>
    </row>
    <row r="268" spans="1:76" ht="15">
      <c r="A268" s="64" t="s">
        <v>371</v>
      </c>
      <c r="B268" s="65"/>
      <c r="C268" s="65" t="s">
        <v>64</v>
      </c>
      <c r="D268" s="66">
        <v>162.0301111938641</v>
      </c>
      <c r="E268" s="68"/>
      <c r="F268" s="100" t="s">
        <v>1178</v>
      </c>
      <c r="G268" s="65"/>
      <c r="H268" s="69" t="s">
        <v>371</v>
      </c>
      <c r="I268" s="70"/>
      <c r="J268" s="70"/>
      <c r="K268" s="69" t="s">
        <v>4400</v>
      </c>
      <c r="L268" s="73">
        <v>1</v>
      </c>
      <c r="M268" s="74">
        <v>3173.015625</v>
      </c>
      <c r="N268" s="74">
        <v>9646.09375</v>
      </c>
      <c r="O268" s="75"/>
      <c r="P268" s="76"/>
      <c r="Q268" s="76"/>
      <c r="R268" s="86"/>
      <c r="S268" s="48">
        <v>0</v>
      </c>
      <c r="T268" s="48">
        <v>2</v>
      </c>
      <c r="U268" s="49">
        <v>0</v>
      </c>
      <c r="V268" s="49">
        <v>0.035714</v>
      </c>
      <c r="W268" s="49">
        <v>0.044647</v>
      </c>
      <c r="X268" s="49">
        <v>0.589219</v>
      </c>
      <c r="Y268" s="49">
        <v>1</v>
      </c>
      <c r="Z268" s="49">
        <v>0</v>
      </c>
      <c r="AA268" s="71">
        <v>268</v>
      </c>
      <c r="AB268" s="71"/>
      <c r="AC268" s="72"/>
      <c r="AD268" s="78" t="s">
        <v>2359</v>
      </c>
      <c r="AE268" s="78">
        <v>52</v>
      </c>
      <c r="AF268" s="78">
        <v>33</v>
      </c>
      <c r="AG268" s="78">
        <v>175</v>
      </c>
      <c r="AH268" s="78">
        <v>53</v>
      </c>
      <c r="AI268" s="78"/>
      <c r="AJ268" s="78" t="s">
        <v>2718</v>
      </c>
      <c r="AK268" s="78" t="s">
        <v>2984</v>
      </c>
      <c r="AL268" s="83" t="s">
        <v>3175</v>
      </c>
      <c r="AM268" s="78"/>
      <c r="AN268" s="80">
        <v>43153.83961805556</v>
      </c>
      <c r="AO268" s="83" t="s">
        <v>3465</v>
      </c>
      <c r="AP268" s="78" t="b">
        <v>0</v>
      </c>
      <c r="AQ268" s="78" t="b">
        <v>0</v>
      </c>
      <c r="AR268" s="78" t="b">
        <v>0</v>
      </c>
      <c r="AS268" s="78"/>
      <c r="AT268" s="78">
        <v>1</v>
      </c>
      <c r="AU268" s="83" t="s">
        <v>3561</v>
      </c>
      <c r="AV268" s="78" t="b">
        <v>0</v>
      </c>
      <c r="AW268" s="78" t="s">
        <v>3755</v>
      </c>
      <c r="AX268" s="83" t="s">
        <v>4021</v>
      </c>
      <c r="AY268" s="78" t="s">
        <v>66</v>
      </c>
      <c r="AZ268" s="78" t="str">
        <f>REPLACE(INDEX(GroupVertices[Group],MATCH(Vertices[[#This Row],[Vertex]],GroupVertices[Vertex],0)),1,1,"")</f>
        <v>3</v>
      </c>
      <c r="BA268" s="48"/>
      <c r="BB268" s="48"/>
      <c r="BC268" s="48"/>
      <c r="BD268" s="48"/>
      <c r="BE268" s="48"/>
      <c r="BF268" s="48"/>
      <c r="BG268" s="116" t="s">
        <v>5269</v>
      </c>
      <c r="BH268" s="116" t="s">
        <v>5269</v>
      </c>
      <c r="BI268" s="116" t="s">
        <v>5476</v>
      </c>
      <c r="BJ268" s="116" t="s">
        <v>5476</v>
      </c>
      <c r="BK268" s="116">
        <v>2</v>
      </c>
      <c r="BL268" s="120">
        <v>9.090909090909092</v>
      </c>
      <c r="BM268" s="116">
        <v>1</v>
      </c>
      <c r="BN268" s="120">
        <v>4.545454545454546</v>
      </c>
      <c r="BO268" s="116">
        <v>0</v>
      </c>
      <c r="BP268" s="120">
        <v>0</v>
      </c>
      <c r="BQ268" s="116">
        <v>19</v>
      </c>
      <c r="BR268" s="120">
        <v>86.36363636363636</v>
      </c>
      <c r="BS268" s="116">
        <v>22</v>
      </c>
      <c r="BT268" s="2"/>
      <c r="BU268" s="3"/>
      <c r="BV268" s="3"/>
      <c r="BW268" s="3"/>
      <c r="BX268" s="3"/>
    </row>
    <row r="269" spans="1:76" ht="15">
      <c r="A269" s="64" t="s">
        <v>374</v>
      </c>
      <c r="B269" s="65"/>
      <c r="C269" s="65" t="s">
        <v>64</v>
      </c>
      <c r="D269" s="66">
        <v>162.11588247335573</v>
      </c>
      <c r="E269" s="68"/>
      <c r="F269" s="100" t="s">
        <v>1180</v>
      </c>
      <c r="G269" s="65"/>
      <c r="H269" s="69" t="s">
        <v>374</v>
      </c>
      <c r="I269" s="70"/>
      <c r="J269" s="70"/>
      <c r="K269" s="69" t="s">
        <v>4401</v>
      </c>
      <c r="L269" s="73">
        <v>1</v>
      </c>
      <c r="M269" s="74">
        <v>2591.828369140625</v>
      </c>
      <c r="N269" s="74">
        <v>7471.83544921875</v>
      </c>
      <c r="O269" s="75"/>
      <c r="P269" s="76"/>
      <c r="Q269" s="76"/>
      <c r="R269" s="86"/>
      <c r="S269" s="48">
        <v>0</v>
      </c>
      <c r="T269" s="48">
        <v>2</v>
      </c>
      <c r="U269" s="49">
        <v>0</v>
      </c>
      <c r="V269" s="49">
        <v>0.035714</v>
      </c>
      <c r="W269" s="49">
        <v>0.044647</v>
      </c>
      <c r="X269" s="49">
        <v>0.589219</v>
      </c>
      <c r="Y269" s="49">
        <v>1</v>
      </c>
      <c r="Z269" s="49">
        <v>0</v>
      </c>
      <c r="AA269" s="71">
        <v>269</v>
      </c>
      <c r="AB269" s="71"/>
      <c r="AC269" s="72"/>
      <c r="AD269" s="78" t="s">
        <v>2360</v>
      </c>
      <c r="AE269" s="78">
        <v>968</v>
      </c>
      <c r="AF269" s="78">
        <v>127</v>
      </c>
      <c r="AG269" s="78">
        <v>2527</v>
      </c>
      <c r="AH269" s="78">
        <v>8239</v>
      </c>
      <c r="AI269" s="78"/>
      <c r="AJ269" s="78"/>
      <c r="AK269" s="78"/>
      <c r="AL269" s="78"/>
      <c r="AM269" s="78"/>
      <c r="AN269" s="80">
        <v>40989.71486111111</v>
      </c>
      <c r="AO269" s="78"/>
      <c r="AP269" s="78" t="b">
        <v>1</v>
      </c>
      <c r="AQ269" s="78" t="b">
        <v>0</v>
      </c>
      <c r="AR269" s="78" t="b">
        <v>0</v>
      </c>
      <c r="AS269" s="78"/>
      <c r="AT269" s="78">
        <v>0</v>
      </c>
      <c r="AU269" s="83" t="s">
        <v>3561</v>
      </c>
      <c r="AV269" s="78" t="b">
        <v>0</v>
      </c>
      <c r="AW269" s="78" t="s">
        <v>3755</v>
      </c>
      <c r="AX269" s="83" t="s">
        <v>4022</v>
      </c>
      <c r="AY269" s="78" t="s">
        <v>66</v>
      </c>
      <c r="AZ269" s="78" t="str">
        <f>REPLACE(INDEX(GroupVertices[Group],MATCH(Vertices[[#This Row],[Vertex]],GroupVertices[Vertex],0)),1,1,"")</f>
        <v>3</v>
      </c>
      <c r="BA269" s="48" t="s">
        <v>866</v>
      </c>
      <c r="BB269" s="48" t="s">
        <v>866</v>
      </c>
      <c r="BC269" s="48" t="s">
        <v>920</v>
      </c>
      <c r="BD269" s="48" t="s">
        <v>920</v>
      </c>
      <c r="BE269" s="48"/>
      <c r="BF269" s="48"/>
      <c r="BG269" s="116" t="s">
        <v>5195</v>
      </c>
      <c r="BH269" s="116" t="s">
        <v>5195</v>
      </c>
      <c r="BI269" s="116" t="s">
        <v>5404</v>
      </c>
      <c r="BJ269" s="116" t="s">
        <v>5404</v>
      </c>
      <c r="BK269" s="116">
        <v>2</v>
      </c>
      <c r="BL269" s="120">
        <v>13.333333333333334</v>
      </c>
      <c r="BM269" s="116">
        <v>0</v>
      </c>
      <c r="BN269" s="120">
        <v>0</v>
      </c>
      <c r="BO269" s="116">
        <v>0</v>
      </c>
      <c r="BP269" s="120">
        <v>0</v>
      </c>
      <c r="BQ269" s="116">
        <v>13</v>
      </c>
      <c r="BR269" s="120">
        <v>86.66666666666667</v>
      </c>
      <c r="BS269" s="116">
        <v>15</v>
      </c>
      <c r="BT269" s="2"/>
      <c r="BU269" s="3"/>
      <c r="BV269" s="3"/>
      <c r="BW269" s="3"/>
      <c r="BX269" s="3"/>
    </row>
    <row r="270" spans="1:76" ht="15">
      <c r="A270" s="64" t="s">
        <v>375</v>
      </c>
      <c r="B270" s="65"/>
      <c r="C270" s="65" t="s">
        <v>64</v>
      </c>
      <c r="D270" s="66">
        <v>162.3604218659489</v>
      </c>
      <c r="E270" s="68"/>
      <c r="F270" s="100" t="s">
        <v>1181</v>
      </c>
      <c r="G270" s="65"/>
      <c r="H270" s="69" t="s">
        <v>375</v>
      </c>
      <c r="I270" s="70"/>
      <c r="J270" s="70"/>
      <c r="K270" s="69" t="s">
        <v>4402</v>
      </c>
      <c r="L270" s="73">
        <v>1</v>
      </c>
      <c r="M270" s="74">
        <v>1695.73681640625</v>
      </c>
      <c r="N270" s="74">
        <v>9323.185546875</v>
      </c>
      <c r="O270" s="75"/>
      <c r="P270" s="76"/>
      <c r="Q270" s="76"/>
      <c r="R270" s="86"/>
      <c r="S270" s="48">
        <v>1</v>
      </c>
      <c r="T270" s="48">
        <v>1</v>
      </c>
      <c r="U270" s="49">
        <v>0</v>
      </c>
      <c r="V270" s="49">
        <v>0</v>
      </c>
      <c r="W270" s="49">
        <v>0</v>
      </c>
      <c r="X270" s="49">
        <v>0.999999</v>
      </c>
      <c r="Y270" s="49">
        <v>0</v>
      </c>
      <c r="Z270" s="49" t="s">
        <v>4655</v>
      </c>
      <c r="AA270" s="71">
        <v>270</v>
      </c>
      <c r="AB270" s="71"/>
      <c r="AC270" s="72"/>
      <c r="AD270" s="78" t="s">
        <v>2361</v>
      </c>
      <c r="AE270" s="78">
        <v>320</v>
      </c>
      <c r="AF270" s="78">
        <v>395</v>
      </c>
      <c r="AG270" s="78">
        <v>49902</v>
      </c>
      <c r="AH270" s="78">
        <v>7888</v>
      </c>
      <c r="AI270" s="78"/>
      <c r="AJ270" s="78" t="s">
        <v>2719</v>
      </c>
      <c r="AK270" s="78" t="s">
        <v>2985</v>
      </c>
      <c r="AL270" s="78"/>
      <c r="AM270" s="78"/>
      <c r="AN270" s="80">
        <v>40257.24034722222</v>
      </c>
      <c r="AO270" s="83" t="s">
        <v>3466</v>
      </c>
      <c r="AP270" s="78" t="b">
        <v>0</v>
      </c>
      <c r="AQ270" s="78" t="b">
        <v>0</v>
      </c>
      <c r="AR270" s="78" t="b">
        <v>1</v>
      </c>
      <c r="AS270" s="78"/>
      <c r="AT270" s="78">
        <v>16</v>
      </c>
      <c r="AU270" s="83" t="s">
        <v>3561</v>
      </c>
      <c r="AV270" s="78" t="b">
        <v>0</v>
      </c>
      <c r="AW270" s="78" t="s">
        <v>3755</v>
      </c>
      <c r="AX270" s="83" t="s">
        <v>4023</v>
      </c>
      <c r="AY270" s="78" t="s">
        <v>66</v>
      </c>
      <c r="AZ270" s="78" t="str">
        <f>REPLACE(INDEX(GroupVertices[Group],MATCH(Vertices[[#This Row],[Vertex]],GroupVertices[Vertex],0)),1,1,"")</f>
        <v>1</v>
      </c>
      <c r="BA270" s="48"/>
      <c r="BB270" s="48"/>
      <c r="BC270" s="48"/>
      <c r="BD270" s="48"/>
      <c r="BE270" s="48"/>
      <c r="BF270" s="48"/>
      <c r="BG270" s="116" t="s">
        <v>5284</v>
      </c>
      <c r="BH270" s="116" t="s">
        <v>5284</v>
      </c>
      <c r="BI270" s="116" t="s">
        <v>5489</v>
      </c>
      <c r="BJ270" s="116" t="s">
        <v>5489</v>
      </c>
      <c r="BK270" s="116">
        <v>1</v>
      </c>
      <c r="BL270" s="120">
        <v>25</v>
      </c>
      <c r="BM270" s="116">
        <v>0</v>
      </c>
      <c r="BN270" s="120">
        <v>0</v>
      </c>
      <c r="BO270" s="116">
        <v>0</v>
      </c>
      <c r="BP270" s="120">
        <v>0</v>
      </c>
      <c r="BQ270" s="116">
        <v>3</v>
      </c>
      <c r="BR270" s="120">
        <v>75</v>
      </c>
      <c r="BS270" s="116">
        <v>4</v>
      </c>
      <c r="BT270" s="2"/>
      <c r="BU270" s="3"/>
      <c r="BV270" s="3"/>
      <c r="BW270" s="3"/>
      <c r="BX270" s="3"/>
    </row>
    <row r="271" spans="1:76" ht="15">
      <c r="A271" s="64" t="s">
        <v>376</v>
      </c>
      <c r="B271" s="65"/>
      <c r="C271" s="65" t="s">
        <v>64</v>
      </c>
      <c r="D271" s="66">
        <v>162.53013950409192</v>
      </c>
      <c r="E271" s="68"/>
      <c r="F271" s="100" t="s">
        <v>1182</v>
      </c>
      <c r="G271" s="65"/>
      <c r="H271" s="69" t="s">
        <v>376</v>
      </c>
      <c r="I271" s="70"/>
      <c r="J271" s="70"/>
      <c r="K271" s="69" t="s">
        <v>4403</v>
      </c>
      <c r="L271" s="73">
        <v>1</v>
      </c>
      <c r="M271" s="74">
        <v>695.1871337890625</v>
      </c>
      <c r="N271" s="74">
        <v>6739.9140625</v>
      </c>
      <c r="O271" s="75"/>
      <c r="P271" s="76"/>
      <c r="Q271" s="76"/>
      <c r="R271" s="86"/>
      <c r="S271" s="48">
        <v>1</v>
      </c>
      <c r="T271" s="48">
        <v>1</v>
      </c>
      <c r="U271" s="49">
        <v>0</v>
      </c>
      <c r="V271" s="49">
        <v>0</v>
      </c>
      <c r="W271" s="49">
        <v>0</v>
      </c>
      <c r="X271" s="49">
        <v>0.999999</v>
      </c>
      <c r="Y271" s="49">
        <v>0</v>
      </c>
      <c r="Z271" s="49" t="s">
        <v>4655</v>
      </c>
      <c r="AA271" s="71">
        <v>271</v>
      </c>
      <c r="AB271" s="71"/>
      <c r="AC271" s="72"/>
      <c r="AD271" s="78" t="s">
        <v>2362</v>
      </c>
      <c r="AE271" s="78">
        <v>567</v>
      </c>
      <c r="AF271" s="78">
        <v>581</v>
      </c>
      <c r="AG271" s="78">
        <v>182</v>
      </c>
      <c r="AH271" s="78">
        <v>15</v>
      </c>
      <c r="AI271" s="78"/>
      <c r="AJ271" s="78" t="s">
        <v>2720</v>
      </c>
      <c r="AK271" s="78" t="s">
        <v>2882</v>
      </c>
      <c r="AL271" s="83" t="s">
        <v>3176</v>
      </c>
      <c r="AM271" s="78"/>
      <c r="AN271" s="80">
        <v>40836.75</v>
      </c>
      <c r="AO271" s="83" t="s">
        <v>3467</v>
      </c>
      <c r="AP271" s="78" t="b">
        <v>1</v>
      </c>
      <c r="AQ271" s="78" t="b">
        <v>0</v>
      </c>
      <c r="AR271" s="78" t="b">
        <v>0</v>
      </c>
      <c r="AS271" s="78"/>
      <c r="AT271" s="78">
        <v>1</v>
      </c>
      <c r="AU271" s="83" t="s">
        <v>3561</v>
      </c>
      <c r="AV271" s="78" t="b">
        <v>0</v>
      </c>
      <c r="AW271" s="78" t="s">
        <v>3755</v>
      </c>
      <c r="AX271" s="83" t="s">
        <v>4024</v>
      </c>
      <c r="AY271" s="78" t="s">
        <v>66</v>
      </c>
      <c r="AZ271" s="78" t="str">
        <f>REPLACE(INDEX(GroupVertices[Group],MATCH(Vertices[[#This Row],[Vertex]],GroupVertices[Vertex],0)),1,1,"")</f>
        <v>1</v>
      </c>
      <c r="BA271" s="48" t="s">
        <v>889</v>
      </c>
      <c r="BB271" s="48" t="s">
        <v>889</v>
      </c>
      <c r="BC271" s="48" t="s">
        <v>935</v>
      </c>
      <c r="BD271" s="48" t="s">
        <v>935</v>
      </c>
      <c r="BE271" s="48" t="s">
        <v>5141</v>
      </c>
      <c r="BF271" s="48" t="s">
        <v>5141</v>
      </c>
      <c r="BG271" s="116" t="s">
        <v>5285</v>
      </c>
      <c r="BH271" s="116" t="s">
        <v>5285</v>
      </c>
      <c r="BI271" s="116" t="s">
        <v>5490</v>
      </c>
      <c r="BJ271" s="116" t="s">
        <v>5490</v>
      </c>
      <c r="BK271" s="116">
        <v>0</v>
      </c>
      <c r="BL271" s="120">
        <v>0</v>
      </c>
      <c r="BM271" s="116">
        <v>0</v>
      </c>
      <c r="BN271" s="120">
        <v>0</v>
      </c>
      <c r="BO271" s="116">
        <v>0</v>
      </c>
      <c r="BP271" s="120">
        <v>0</v>
      </c>
      <c r="BQ271" s="116">
        <v>15</v>
      </c>
      <c r="BR271" s="120">
        <v>100</v>
      </c>
      <c r="BS271" s="116">
        <v>15</v>
      </c>
      <c r="BT271" s="2"/>
      <c r="BU271" s="3"/>
      <c r="BV271" s="3"/>
      <c r="BW271" s="3"/>
      <c r="BX271" s="3"/>
    </row>
    <row r="272" spans="1:76" ht="15">
      <c r="A272" s="64" t="s">
        <v>377</v>
      </c>
      <c r="B272" s="65"/>
      <c r="C272" s="65" t="s">
        <v>64</v>
      </c>
      <c r="D272" s="66">
        <v>166.78402998270897</v>
      </c>
      <c r="E272" s="68"/>
      <c r="F272" s="100" t="s">
        <v>3693</v>
      </c>
      <c r="G272" s="65"/>
      <c r="H272" s="69" t="s">
        <v>377</v>
      </c>
      <c r="I272" s="70"/>
      <c r="J272" s="70"/>
      <c r="K272" s="69" t="s">
        <v>4404</v>
      </c>
      <c r="L272" s="73">
        <v>1</v>
      </c>
      <c r="M272" s="74">
        <v>361.6705627441406</v>
      </c>
      <c r="N272" s="74">
        <v>6739.9140625</v>
      </c>
      <c r="O272" s="75"/>
      <c r="P272" s="76"/>
      <c r="Q272" s="76"/>
      <c r="R272" s="86"/>
      <c r="S272" s="48">
        <v>1</v>
      </c>
      <c r="T272" s="48">
        <v>1</v>
      </c>
      <c r="U272" s="49">
        <v>0</v>
      </c>
      <c r="V272" s="49">
        <v>0</v>
      </c>
      <c r="W272" s="49">
        <v>0</v>
      </c>
      <c r="X272" s="49">
        <v>0.999999</v>
      </c>
      <c r="Y272" s="49">
        <v>0</v>
      </c>
      <c r="Z272" s="49" t="s">
        <v>4655</v>
      </c>
      <c r="AA272" s="71">
        <v>272</v>
      </c>
      <c r="AB272" s="71"/>
      <c r="AC272" s="72"/>
      <c r="AD272" s="78" t="s">
        <v>2363</v>
      </c>
      <c r="AE272" s="78">
        <v>450</v>
      </c>
      <c r="AF272" s="78">
        <v>5243</v>
      </c>
      <c r="AG272" s="78">
        <v>107503</v>
      </c>
      <c r="AH272" s="78">
        <v>1</v>
      </c>
      <c r="AI272" s="78"/>
      <c r="AJ272" s="78" t="s">
        <v>2721</v>
      </c>
      <c r="AK272" s="78" t="s">
        <v>2986</v>
      </c>
      <c r="AL272" s="83" t="s">
        <v>3177</v>
      </c>
      <c r="AM272" s="78"/>
      <c r="AN272" s="80">
        <v>39776.799467592595</v>
      </c>
      <c r="AO272" s="83" t="s">
        <v>3468</v>
      </c>
      <c r="AP272" s="78" t="b">
        <v>0</v>
      </c>
      <c r="AQ272" s="78" t="b">
        <v>0</v>
      </c>
      <c r="AR272" s="78" t="b">
        <v>0</v>
      </c>
      <c r="AS272" s="78"/>
      <c r="AT272" s="78">
        <v>43</v>
      </c>
      <c r="AU272" s="83" t="s">
        <v>3561</v>
      </c>
      <c r="AV272" s="78" t="b">
        <v>0</v>
      </c>
      <c r="AW272" s="78" t="s">
        <v>3755</v>
      </c>
      <c r="AX272" s="83" t="s">
        <v>4025</v>
      </c>
      <c r="AY272" s="78" t="s">
        <v>66</v>
      </c>
      <c r="AZ272" s="78" t="str">
        <f>REPLACE(INDEX(GroupVertices[Group],MATCH(Vertices[[#This Row],[Vertex]],GroupVertices[Vertex],0)),1,1,"")</f>
        <v>1</v>
      </c>
      <c r="BA272" s="48" t="s">
        <v>890</v>
      </c>
      <c r="BB272" s="48" t="s">
        <v>890</v>
      </c>
      <c r="BC272" s="48" t="s">
        <v>939</v>
      </c>
      <c r="BD272" s="48" t="s">
        <v>939</v>
      </c>
      <c r="BE272" s="48"/>
      <c r="BF272" s="48"/>
      <c r="BG272" s="116" t="s">
        <v>5286</v>
      </c>
      <c r="BH272" s="116" t="s">
        <v>5286</v>
      </c>
      <c r="BI272" s="116" t="s">
        <v>5491</v>
      </c>
      <c r="BJ272" s="116" t="s">
        <v>5491</v>
      </c>
      <c r="BK272" s="116">
        <v>0</v>
      </c>
      <c r="BL272" s="120">
        <v>0</v>
      </c>
      <c r="BM272" s="116">
        <v>0</v>
      </c>
      <c r="BN272" s="120">
        <v>0</v>
      </c>
      <c r="BO272" s="116">
        <v>0</v>
      </c>
      <c r="BP272" s="120">
        <v>0</v>
      </c>
      <c r="BQ272" s="116">
        <v>31</v>
      </c>
      <c r="BR272" s="120">
        <v>100</v>
      </c>
      <c r="BS272" s="116">
        <v>31</v>
      </c>
      <c r="BT272" s="2"/>
      <c r="BU272" s="3"/>
      <c r="BV272" s="3"/>
      <c r="BW272" s="3"/>
      <c r="BX272" s="3"/>
    </row>
    <row r="273" spans="1:76" ht="15">
      <c r="A273" s="64" t="s">
        <v>378</v>
      </c>
      <c r="B273" s="65"/>
      <c r="C273" s="65" t="s">
        <v>64</v>
      </c>
      <c r="D273" s="66">
        <v>162.12956937965757</v>
      </c>
      <c r="E273" s="68"/>
      <c r="F273" s="100" t="s">
        <v>1183</v>
      </c>
      <c r="G273" s="65"/>
      <c r="H273" s="69" t="s">
        <v>378</v>
      </c>
      <c r="I273" s="70"/>
      <c r="J273" s="70"/>
      <c r="K273" s="69" t="s">
        <v>4405</v>
      </c>
      <c r="L273" s="73">
        <v>1</v>
      </c>
      <c r="M273" s="74">
        <v>7968.6640625</v>
      </c>
      <c r="N273" s="74">
        <v>3879.02392578125</v>
      </c>
      <c r="O273" s="75"/>
      <c r="P273" s="76"/>
      <c r="Q273" s="76"/>
      <c r="R273" s="86"/>
      <c r="S273" s="48">
        <v>0</v>
      </c>
      <c r="T273" s="48">
        <v>1</v>
      </c>
      <c r="U273" s="49">
        <v>0</v>
      </c>
      <c r="V273" s="49">
        <v>1</v>
      </c>
      <c r="W273" s="49">
        <v>0</v>
      </c>
      <c r="X273" s="49">
        <v>0.999999</v>
      </c>
      <c r="Y273" s="49">
        <v>0</v>
      </c>
      <c r="Z273" s="49">
        <v>0</v>
      </c>
      <c r="AA273" s="71">
        <v>273</v>
      </c>
      <c r="AB273" s="71"/>
      <c r="AC273" s="72"/>
      <c r="AD273" s="78" t="s">
        <v>2364</v>
      </c>
      <c r="AE273" s="78">
        <v>166</v>
      </c>
      <c r="AF273" s="78">
        <v>142</v>
      </c>
      <c r="AG273" s="78">
        <v>8826</v>
      </c>
      <c r="AH273" s="78">
        <v>8721</v>
      </c>
      <c r="AI273" s="78"/>
      <c r="AJ273" s="78" t="s">
        <v>2722</v>
      </c>
      <c r="AK273" s="78"/>
      <c r="AL273" s="78"/>
      <c r="AM273" s="78"/>
      <c r="AN273" s="80">
        <v>41791.657013888886</v>
      </c>
      <c r="AO273" s="83" t="s">
        <v>3469</v>
      </c>
      <c r="AP273" s="78" t="b">
        <v>0</v>
      </c>
      <c r="AQ273" s="78" t="b">
        <v>0</v>
      </c>
      <c r="AR273" s="78" t="b">
        <v>0</v>
      </c>
      <c r="AS273" s="78"/>
      <c r="AT273" s="78">
        <v>2</v>
      </c>
      <c r="AU273" s="83" t="s">
        <v>3561</v>
      </c>
      <c r="AV273" s="78" t="b">
        <v>0</v>
      </c>
      <c r="AW273" s="78" t="s">
        <v>3755</v>
      </c>
      <c r="AX273" s="83" t="s">
        <v>4026</v>
      </c>
      <c r="AY273" s="78" t="s">
        <v>66</v>
      </c>
      <c r="AZ273" s="78" t="str">
        <f>REPLACE(INDEX(GroupVertices[Group],MATCH(Vertices[[#This Row],[Vertex]],GroupVertices[Vertex],0)),1,1,"")</f>
        <v>51</v>
      </c>
      <c r="BA273" s="48"/>
      <c r="BB273" s="48"/>
      <c r="BC273" s="48"/>
      <c r="BD273" s="48"/>
      <c r="BE273" s="48"/>
      <c r="BF273" s="48"/>
      <c r="BG273" s="116" t="s">
        <v>5287</v>
      </c>
      <c r="BH273" s="116" t="s">
        <v>5287</v>
      </c>
      <c r="BI273" s="116" t="s">
        <v>5492</v>
      </c>
      <c r="BJ273" s="116" t="s">
        <v>5492</v>
      </c>
      <c r="BK273" s="116">
        <v>1</v>
      </c>
      <c r="BL273" s="120">
        <v>5.555555555555555</v>
      </c>
      <c r="BM273" s="116">
        <v>0</v>
      </c>
      <c r="BN273" s="120">
        <v>0</v>
      </c>
      <c r="BO273" s="116">
        <v>0</v>
      </c>
      <c r="BP273" s="120">
        <v>0</v>
      </c>
      <c r="BQ273" s="116">
        <v>17</v>
      </c>
      <c r="BR273" s="120">
        <v>94.44444444444444</v>
      </c>
      <c r="BS273" s="116">
        <v>18</v>
      </c>
      <c r="BT273" s="2"/>
      <c r="BU273" s="3"/>
      <c r="BV273" s="3"/>
      <c r="BW273" s="3"/>
      <c r="BX273" s="3"/>
    </row>
    <row r="274" spans="1:76" ht="15">
      <c r="A274" s="64" t="s">
        <v>537</v>
      </c>
      <c r="B274" s="65"/>
      <c r="C274" s="65" t="s">
        <v>64</v>
      </c>
      <c r="D274" s="66">
        <v>162.29381225527985</v>
      </c>
      <c r="E274" s="68"/>
      <c r="F274" s="100" t="s">
        <v>3694</v>
      </c>
      <c r="G274" s="65"/>
      <c r="H274" s="69" t="s">
        <v>537</v>
      </c>
      <c r="I274" s="70"/>
      <c r="J274" s="70"/>
      <c r="K274" s="69" t="s">
        <v>4406</v>
      </c>
      <c r="L274" s="73">
        <v>1</v>
      </c>
      <c r="M274" s="74">
        <v>7968.6640625</v>
      </c>
      <c r="N274" s="74">
        <v>4155.466796875</v>
      </c>
      <c r="O274" s="75"/>
      <c r="P274" s="76"/>
      <c r="Q274" s="76"/>
      <c r="R274" s="86"/>
      <c r="S274" s="48">
        <v>1</v>
      </c>
      <c r="T274" s="48">
        <v>0</v>
      </c>
      <c r="U274" s="49">
        <v>0</v>
      </c>
      <c r="V274" s="49">
        <v>1</v>
      </c>
      <c r="W274" s="49">
        <v>0</v>
      </c>
      <c r="X274" s="49">
        <v>0.999999</v>
      </c>
      <c r="Y274" s="49">
        <v>0</v>
      </c>
      <c r="Z274" s="49">
        <v>0</v>
      </c>
      <c r="AA274" s="71">
        <v>274</v>
      </c>
      <c r="AB274" s="71"/>
      <c r="AC274" s="72"/>
      <c r="AD274" s="78" t="s">
        <v>2365</v>
      </c>
      <c r="AE274" s="78">
        <v>891</v>
      </c>
      <c r="AF274" s="78">
        <v>322</v>
      </c>
      <c r="AG274" s="78">
        <v>12132</v>
      </c>
      <c r="AH274" s="78">
        <v>42282</v>
      </c>
      <c r="AI274" s="78"/>
      <c r="AJ274" s="78" t="s">
        <v>2723</v>
      </c>
      <c r="AK274" s="78" t="s">
        <v>2987</v>
      </c>
      <c r="AL274" s="78"/>
      <c r="AM274" s="78"/>
      <c r="AN274" s="80">
        <v>39562.19386574074</v>
      </c>
      <c r="AO274" s="83" t="s">
        <v>3470</v>
      </c>
      <c r="AP274" s="78" t="b">
        <v>0</v>
      </c>
      <c r="AQ274" s="78" t="b">
        <v>0</v>
      </c>
      <c r="AR274" s="78" t="b">
        <v>1</v>
      </c>
      <c r="AS274" s="78"/>
      <c r="AT274" s="78">
        <v>9</v>
      </c>
      <c r="AU274" s="83" t="s">
        <v>3568</v>
      </c>
      <c r="AV274" s="78" t="b">
        <v>0</v>
      </c>
      <c r="AW274" s="78" t="s">
        <v>3755</v>
      </c>
      <c r="AX274" s="83" t="s">
        <v>4027</v>
      </c>
      <c r="AY274" s="78" t="s">
        <v>65</v>
      </c>
      <c r="AZ274" s="78" t="str">
        <f>REPLACE(INDEX(GroupVertices[Group],MATCH(Vertices[[#This Row],[Vertex]],GroupVertices[Vertex],0)),1,1,"")</f>
        <v>51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379</v>
      </c>
      <c r="B275" s="65"/>
      <c r="C275" s="65" t="s">
        <v>64</v>
      </c>
      <c r="D275" s="66">
        <v>163.63604153328194</v>
      </c>
      <c r="E275" s="68"/>
      <c r="F275" s="100" t="s">
        <v>3695</v>
      </c>
      <c r="G275" s="65"/>
      <c r="H275" s="69" t="s">
        <v>379</v>
      </c>
      <c r="I275" s="70"/>
      <c r="J275" s="70"/>
      <c r="K275" s="69" t="s">
        <v>4407</v>
      </c>
      <c r="L275" s="73">
        <v>41.15261044176707</v>
      </c>
      <c r="M275" s="74">
        <v>9462.9912109375</v>
      </c>
      <c r="N275" s="74">
        <v>7575.712890625</v>
      </c>
      <c r="O275" s="75"/>
      <c r="P275" s="76"/>
      <c r="Q275" s="76"/>
      <c r="R275" s="86"/>
      <c r="S275" s="48">
        <v>0</v>
      </c>
      <c r="T275" s="48">
        <v>2</v>
      </c>
      <c r="U275" s="49">
        <v>2</v>
      </c>
      <c r="V275" s="49">
        <v>0.5</v>
      </c>
      <c r="W275" s="49">
        <v>0</v>
      </c>
      <c r="X275" s="49">
        <v>1.459457</v>
      </c>
      <c r="Y275" s="49">
        <v>0</v>
      </c>
      <c r="Z275" s="49">
        <v>0</v>
      </c>
      <c r="AA275" s="71">
        <v>275</v>
      </c>
      <c r="AB275" s="71"/>
      <c r="AC275" s="72"/>
      <c r="AD275" s="78" t="s">
        <v>2366</v>
      </c>
      <c r="AE275" s="78">
        <v>3938</v>
      </c>
      <c r="AF275" s="78">
        <v>1793</v>
      </c>
      <c r="AG275" s="78">
        <v>9954</v>
      </c>
      <c r="AH275" s="78">
        <v>4195</v>
      </c>
      <c r="AI275" s="78"/>
      <c r="AJ275" s="78" t="s">
        <v>2724</v>
      </c>
      <c r="AK275" s="78" t="s">
        <v>2988</v>
      </c>
      <c r="AL275" s="83" t="s">
        <v>3178</v>
      </c>
      <c r="AM275" s="78"/>
      <c r="AN275" s="80">
        <v>39797.86471064815</v>
      </c>
      <c r="AO275" s="83" t="s">
        <v>3471</v>
      </c>
      <c r="AP275" s="78" t="b">
        <v>0</v>
      </c>
      <c r="AQ275" s="78" t="b">
        <v>0</v>
      </c>
      <c r="AR275" s="78" t="b">
        <v>0</v>
      </c>
      <c r="AS275" s="78"/>
      <c r="AT275" s="78">
        <v>47</v>
      </c>
      <c r="AU275" s="83" t="s">
        <v>3567</v>
      </c>
      <c r="AV275" s="78" t="b">
        <v>0</v>
      </c>
      <c r="AW275" s="78" t="s">
        <v>3755</v>
      </c>
      <c r="AX275" s="83" t="s">
        <v>4028</v>
      </c>
      <c r="AY275" s="78" t="s">
        <v>66</v>
      </c>
      <c r="AZ275" s="78" t="str">
        <f>REPLACE(INDEX(GroupVertices[Group],MATCH(Vertices[[#This Row],[Vertex]],GroupVertices[Vertex],0)),1,1,"")</f>
        <v>29</v>
      </c>
      <c r="BA275" s="48"/>
      <c r="BB275" s="48"/>
      <c r="BC275" s="48"/>
      <c r="BD275" s="48"/>
      <c r="BE275" s="48"/>
      <c r="BF275" s="48"/>
      <c r="BG275" s="116" t="s">
        <v>5288</v>
      </c>
      <c r="BH275" s="116" t="s">
        <v>5288</v>
      </c>
      <c r="BI275" s="116" t="s">
        <v>5493</v>
      </c>
      <c r="BJ275" s="116" t="s">
        <v>5493</v>
      </c>
      <c r="BK275" s="116">
        <v>1</v>
      </c>
      <c r="BL275" s="120">
        <v>5</v>
      </c>
      <c r="BM275" s="116">
        <v>0</v>
      </c>
      <c r="BN275" s="120">
        <v>0</v>
      </c>
      <c r="BO275" s="116">
        <v>0</v>
      </c>
      <c r="BP275" s="120">
        <v>0</v>
      </c>
      <c r="BQ275" s="116">
        <v>19</v>
      </c>
      <c r="BR275" s="120">
        <v>95</v>
      </c>
      <c r="BS275" s="116">
        <v>20</v>
      </c>
      <c r="BT275" s="2"/>
      <c r="BU275" s="3"/>
      <c r="BV275" s="3"/>
      <c r="BW275" s="3"/>
      <c r="BX275" s="3"/>
    </row>
    <row r="276" spans="1:76" ht="15">
      <c r="A276" s="64" t="s">
        <v>538</v>
      </c>
      <c r="B276" s="65"/>
      <c r="C276" s="65" t="s">
        <v>64</v>
      </c>
      <c r="D276" s="66">
        <v>177.64869620512283</v>
      </c>
      <c r="E276" s="68"/>
      <c r="F276" s="100" t="s">
        <v>3696</v>
      </c>
      <c r="G276" s="65"/>
      <c r="H276" s="69" t="s">
        <v>538</v>
      </c>
      <c r="I276" s="70"/>
      <c r="J276" s="70"/>
      <c r="K276" s="69" t="s">
        <v>4408</v>
      </c>
      <c r="L276" s="73">
        <v>1</v>
      </c>
      <c r="M276" s="74">
        <v>9462.9912109375</v>
      </c>
      <c r="N276" s="74">
        <v>7975.6728515625</v>
      </c>
      <c r="O276" s="75"/>
      <c r="P276" s="76"/>
      <c r="Q276" s="76"/>
      <c r="R276" s="86"/>
      <c r="S276" s="48">
        <v>1</v>
      </c>
      <c r="T276" s="48">
        <v>0</v>
      </c>
      <c r="U276" s="49">
        <v>0</v>
      </c>
      <c r="V276" s="49">
        <v>0.333333</v>
      </c>
      <c r="W276" s="49">
        <v>0</v>
      </c>
      <c r="X276" s="49">
        <v>0.770269</v>
      </c>
      <c r="Y276" s="49">
        <v>0</v>
      </c>
      <c r="Z276" s="49">
        <v>0</v>
      </c>
      <c r="AA276" s="71">
        <v>276</v>
      </c>
      <c r="AB276" s="71"/>
      <c r="AC276" s="72"/>
      <c r="AD276" s="78" t="s">
        <v>2367</v>
      </c>
      <c r="AE276" s="78">
        <v>2377</v>
      </c>
      <c r="AF276" s="78">
        <v>17150</v>
      </c>
      <c r="AG276" s="78">
        <v>43406</v>
      </c>
      <c r="AH276" s="78">
        <v>16362</v>
      </c>
      <c r="AI276" s="78"/>
      <c r="AJ276" s="78" t="s">
        <v>2725</v>
      </c>
      <c r="AK276" s="78" t="s">
        <v>2868</v>
      </c>
      <c r="AL276" s="78"/>
      <c r="AM276" s="78"/>
      <c r="AN276" s="80">
        <v>42521.63217592592</v>
      </c>
      <c r="AO276" s="83" t="s">
        <v>3472</v>
      </c>
      <c r="AP276" s="78" t="b">
        <v>1</v>
      </c>
      <c r="AQ276" s="78" t="b">
        <v>0</v>
      </c>
      <c r="AR276" s="78" t="b">
        <v>1</v>
      </c>
      <c r="AS276" s="78"/>
      <c r="AT276" s="78">
        <v>112</v>
      </c>
      <c r="AU276" s="78"/>
      <c r="AV276" s="78" t="b">
        <v>1</v>
      </c>
      <c r="AW276" s="78" t="s">
        <v>3755</v>
      </c>
      <c r="AX276" s="83" t="s">
        <v>4029</v>
      </c>
      <c r="AY276" s="78" t="s">
        <v>65</v>
      </c>
      <c r="AZ276" s="78" t="str">
        <f>REPLACE(INDEX(GroupVertices[Group],MATCH(Vertices[[#This Row],[Vertex]],GroupVertices[Vertex],0)),1,1,"")</f>
        <v>29</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539</v>
      </c>
      <c r="B277" s="65"/>
      <c r="C277" s="65" t="s">
        <v>64</v>
      </c>
      <c r="D277" s="66">
        <v>164.6397479954181</v>
      </c>
      <c r="E277" s="68"/>
      <c r="F277" s="100" t="s">
        <v>3697</v>
      </c>
      <c r="G277" s="65"/>
      <c r="H277" s="69" t="s">
        <v>539</v>
      </c>
      <c r="I277" s="70"/>
      <c r="J277" s="70"/>
      <c r="K277" s="69" t="s">
        <v>4409</v>
      </c>
      <c r="L277" s="73">
        <v>1</v>
      </c>
      <c r="M277" s="74">
        <v>9690.388671875</v>
      </c>
      <c r="N277" s="74">
        <v>7975.6728515625</v>
      </c>
      <c r="O277" s="75"/>
      <c r="P277" s="76"/>
      <c r="Q277" s="76"/>
      <c r="R277" s="86"/>
      <c r="S277" s="48">
        <v>1</v>
      </c>
      <c r="T277" s="48">
        <v>0</v>
      </c>
      <c r="U277" s="49">
        <v>0</v>
      </c>
      <c r="V277" s="49">
        <v>0.333333</v>
      </c>
      <c r="W277" s="49">
        <v>0</v>
      </c>
      <c r="X277" s="49">
        <v>0.770269</v>
      </c>
      <c r="Y277" s="49">
        <v>0</v>
      </c>
      <c r="Z277" s="49">
        <v>0</v>
      </c>
      <c r="AA277" s="71">
        <v>277</v>
      </c>
      <c r="AB277" s="71"/>
      <c r="AC277" s="72"/>
      <c r="AD277" s="78" t="s">
        <v>2368</v>
      </c>
      <c r="AE277" s="78">
        <v>362</v>
      </c>
      <c r="AF277" s="78">
        <v>2893</v>
      </c>
      <c r="AG277" s="78">
        <v>11453</v>
      </c>
      <c r="AH277" s="78">
        <v>478</v>
      </c>
      <c r="AI277" s="78">
        <v>-14400</v>
      </c>
      <c r="AJ277" s="78" t="s">
        <v>2726</v>
      </c>
      <c r="AK277" s="78" t="s">
        <v>2989</v>
      </c>
      <c r="AL277" s="83" t="s">
        <v>3179</v>
      </c>
      <c r="AM277" s="78" t="s">
        <v>3240</v>
      </c>
      <c r="AN277" s="80">
        <v>39915.918020833335</v>
      </c>
      <c r="AO277" s="83" t="s">
        <v>3473</v>
      </c>
      <c r="AP277" s="78" t="b">
        <v>0</v>
      </c>
      <c r="AQ277" s="78" t="b">
        <v>0</v>
      </c>
      <c r="AR277" s="78" t="b">
        <v>0</v>
      </c>
      <c r="AS277" s="78" t="s">
        <v>2020</v>
      </c>
      <c r="AT277" s="78">
        <v>67</v>
      </c>
      <c r="AU277" s="83" t="s">
        <v>3582</v>
      </c>
      <c r="AV277" s="78" t="b">
        <v>0</v>
      </c>
      <c r="AW277" s="78" t="s">
        <v>3755</v>
      </c>
      <c r="AX277" s="83" t="s">
        <v>4030</v>
      </c>
      <c r="AY277" s="78" t="s">
        <v>65</v>
      </c>
      <c r="AZ277" s="78" t="str">
        <f>REPLACE(INDEX(GroupVertices[Group],MATCH(Vertices[[#This Row],[Vertex]],GroupVertices[Vertex],0)),1,1,"")</f>
        <v>29</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380</v>
      </c>
      <c r="B278" s="65"/>
      <c r="C278" s="65" t="s">
        <v>64</v>
      </c>
      <c r="D278" s="66">
        <v>162.04014825848546</v>
      </c>
      <c r="E278" s="68"/>
      <c r="F278" s="100" t="s">
        <v>1184</v>
      </c>
      <c r="G278" s="65"/>
      <c r="H278" s="69" t="s">
        <v>380</v>
      </c>
      <c r="I278" s="70"/>
      <c r="J278" s="70"/>
      <c r="K278" s="69" t="s">
        <v>4410</v>
      </c>
      <c r="L278" s="73">
        <v>1</v>
      </c>
      <c r="M278" s="74">
        <v>5587.4853515625</v>
      </c>
      <c r="N278" s="74">
        <v>6219.9658203125</v>
      </c>
      <c r="O278" s="75"/>
      <c r="P278" s="76"/>
      <c r="Q278" s="76"/>
      <c r="R278" s="86"/>
      <c r="S278" s="48">
        <v>0</v>
      </c>
      <c r="T278" s="48">
        <v>1</v>
      </c>
      <c r="U278" s="49">
        <v>0</v>
      </c>
      <c r="V278" s="49">
        <v>0.2</v>
      </c>
      <c r="W278" s="49">
        <v>0</v>
      </c>
      <c r="X278" s="49">
        <v>0.623152</v>
      </c>
      <c r="Y278" s="49">
        <v>0</v>
      </c>
      <c r="Z278" s="49">
        <v>0</v>
      </c>
      <c r="AA278" s="71">
        <v>278</v>
      </c>
      <c r="AB278" s="71"/>
      <c r="AC278" s="72"/>
      <c r="AD278" s="78" t="s">
        <v>2369</v>
      </c>
      <c r="AE278" s="78">
        <v>40</v>
      </c>
      <c r="AF278" s="78">
        <v>44</v>
      </c>
      <c r="AG278" s="78">
        <v>346</v>
      </c>
      <c r="AH278" s="78">
        <v>1</v>
      </c>
      <c r="AI278" s="78"/>
      <c r="AJ278" s="78" t="s">
        <v>2727</v>
      </c>
      <c r="AK278" s="78" t="s">
        <v>2970</v>
      </c>
      <c r="AL278" s="83" t="s">
        <v>3180</v>
      </c>
      <c r="AM278" s="78"/>
      <c r="AN278" s="80">
        <v>40970.61866898148</v>
      </c>
      <c r="AO278" s="78"/>
      <c r="AP278" s="78" t="b">
        <v>0</v>
      </c>
      <c r="AQ278" s="78" t="b">
        <v>0</v>
      </c>
      <c r="AR278" s="78" t="b">
        <v>1</v>
      </c>
      <c r="AS278" s="78"/>
      <c r="AT278" s="78">
        <v>2</v>
      </c>
      <c r="AU278" s="83" t="s">
        <v>3561</v>
      </c>
      <c r="AV278" s="78" t="b">
        <v>0</v>
      </c>
      <c r="AW278" s="78" t="s">
        <v>3755</v>
      </c>
      <c r="AX278" s="83" t="s">
        <v>4031</v>
      </c>
      <c r="AY278" s="78" t="s">
        <v>66</v>
      </c>
      <c r="AZ278" s="78" t="str">
        <f>REPLACE(INDEX(GroupVertices[Group],MATCH(Vertices[[#This Row],[Vertex]],GroupVertices[Vertex],0)),1,1,"")</f>
        <v>20</v>
      </c>
      <c r="BA278" s="48" t="s">
        <v>887</v>
      </c>
      <c r="BB278" s="48" t="s">
        <v>887</v>
      </c>
      <c r="BC278" s="48" t="s">
        <v>938</v>
      </c>
      <c r="BD278" s="48" t="s">
        <v>938</v>
      </c>
      <c r="BE278" s="48"/>
      <c r="BF278" s="48"/>
      <c r="BG278" s="116" t="s">
        <v>5289</v>
      </c>
      <c r="BH278" s="116" t="s">
        <v>5289</v>
      </c>
      <c r="BI278" s="116" t="s">
        <v>5494</v>
      </c>
      <c r="BJ278" s="116" t="s">
        <v>5494</v>
      </c>
      <c r="BK278" s="116">
        <v>1</v>
      </c>
      <c r="BL278" s="120">
        <v>5.555555555555555</v>
      </c>
      <c r="BM278" s="116">
        <v>0</v>
      </c>
      <c r="BN278" s="120">
        <v>0</v>
      </c>
      <c r="BO278" s="116">
        <v>0</v>
      </c>
      <c r="BP278" s="120">
        <v>0</v>
      </c>
      <c r="BQ278" s="116">
        <v>17</v>
      </c>
      <c r="BR278" s="120">
        <v>94.44444444444444</v>
      </c>
      <c r="BS278" s="116">
        <v>18</v>
      </c>
      <c r="BT278" s="2"/>
      <c r="BU278" s="3"/>
      <c r="BV278" s="3"/>
      <c r="BW278" s="3"/>
      <c r="BX278" s="3"/>
    </row>
    <row r="279" spans="1:76" ht="15">
      <c r="A279" s="64" t="s">
        <v>381</v>
      </c>
      <c r="B279" s="65"/>
      <c r="C279" s="65" t="s">
        <v>64</v>
      </c>
      <c r="D279" s="66">
        <v>162.2418020113328</v>
      </c>
      <c r="E279" s="68"/>
      <c r="F279" s="100" t="s">
        <v>1185</v>
      </c>
      <c r="G279" s="65"/>
      <c r="H279" s="69" t="s">
        <v>381</v>
      </c>
      <c r="I279" s="70"/>
      <c r="J279" s="70"/>
      <c r="K279" s="69" t="s">
        <v>4411</v>
      </c>
      <c r="L279" s="73">
        <v>1</v>
      </c>
      <c r="M279" s="74">
        <v>5587.4853515625</v>
      </c>
      <c r="N279" s="74">
        <v>5578.85400390625</v>
      </c>
      <c r="O279" s="75"/>
      <c r="P279" s="76"/>
      <c r="Q279" s="76"/>
      <c r="R279" s="86"/>
      <c r="S279" s="48">
        <v>0</v>
      </c>
      <c r="T279" s="48">
        <v>1</v>
      </c>
      <c r="U279" s="49">
        <v>0</v>
      </c>
      <c r="V279" s="49">
        <v>0.2</v>
      </c>
      <c r="W279" s="49">
        <v>0</v>
      </c>
      <c r="X279" s="49">
        <v>0.623152</v>
      </c>
      <c r="Y279" s="49">
        <v>0</v>
      </c>
      <c r="Z279" s="49">
        <v>0</v>
      </c>
      <c r="AA279" s="71">
        <v>279</v>
      </c>
      <c r="AB279" s="71"/>
      <c r="AC279" s="72"/>
      <c r="AD279" s="78" t="s">
        <v>2370</v>
      </c>
      <c r="AE279" s="78">
        <v>877</v>
      </c>
      <c r="AF279" s="78">
        <v>265</v>
      </c>
      <c r="AG279" s="78">
        <v>385</v>
      </c>
      <c r="AH279" s="78">
        <v>713</v>
      </c>
      <c r="AI279" s="78"/>
      <c r="AJ279" s="78" t="s">
        <v>2728</v>
      </c>
      <c r="AK279" s="78" t="s">
        <v>2990</v>
      </c>
      <c r="AL279" s="83" t="s">
        <v>3181</v>
      </c>
      <c r="AM279" s="78"/>
      <c r="AN279" s="80">
        <v>40970.58733796296</v>
      </c>
      <c r="AO279" s="83" t="s">
        <v>3474</v>
      </c>
      <c r="AP279" s="78" t="b">
        <v>0</v>
      </c>
      <c r="AQ279" s="78" t="b">
        <v>0</v>
      </c>
      <c r="AR279" s="78" t="b">
        <v>1</v>
      </c>
      <c r="AS279" s="78"/>
      <c r="AT279" s="78">
        <v>6</v>
      </c>
      <c r="AU279" s="83" t="s">
        <v>3561</v>
      </c>
      <c r="AV279" s="78" t="b">
        <v>0</v>
      </c>
      <c r="AW279" s="78" t="s">
        <v>3755</v>
      </c>
      <c r="AX279" s="83" t="s">
        <v>4032</v>
      </c>
      <c r="AY279" s="78" t="s">
        <v>66</v>
      </c>
      <c r="AZ279" s="78" t="str">
        <f>REPLACE(INDEX(GroupVertices[Group],MATCH(Vertices[[#This Row],[Vertex]],GroupVertices[Vertex],0)),1,1,"")</f>
        <v>20</v>
      </c>
      <c r="BA279" s="48" t="s">
        <v>887</v>
      </c>
      <c r="BB279" s="48" t="s">
        <v>887</v>
      </c>
      <c r="BC279" s="48" t="s">
        <v>938</v>
      </c>
      <c r="BD279" s="48" t="s">
        <v>938</v>
      </c>
      <c r="BE279" s="48"/>
      <c r="BF279" s="48"/>
      <c r="BG279" s="116" t="s">
        <v>5289</v>
      </c>
      <c r="BH279" s="116" t="s">
        <v>5289</v>
      </c>
      <c r="BI279" s="116" t="s">
        <v>5494</v>
      </c>
      <c r="BJ279" s="116" t="s">
        <v>5494</v>
      </c>
      <c r="BK279" s="116">
        <v>1</v>
      </c>
      <c r="BL279" s="120">
        <v>5.555555555555555</v>
      </c>
      <c r="BM279" s="116">
        <v>0</v>
      </c>
      <c r="BN279" s="120">
        <v>0</v>
      </c>
      <c r="BO279" s="116">
        <v>0</v>
      </c>
      <c r="BP279" s="120">
        <v>0</v>
      </c>
      <c r="BQ279" s="116">
        <v>17</v>
      </c>
      <c r="BR279" s="120">
        <v>94.44444444444444</v>
      </c>
      <c r="BS279" s="116">
        <v>18</v>
      </c>
      <c r="BT279" s="2"/>
      <c r="BU279" s="3"/>
      <c r="BV279" s="3"/>
      <c r="BW279" s="3"/>
      <c r="BX279" s="3"/>
    </row>
    <row r="280" spans="1:76" ht="15">
      <c r="A280" s="64" t="s">
        <v>382</v>
      </c>
      <c r="B280" s="65"/>
      <c r="C280" s="65" t="s">
        <v>64</v>
      </c>
      <c r="D280" s="66">
        <v>167.7831741427445</v>
      </c>
      <c r="E280" s="68"/>
      <c r="F280" s="100" t="s">
        <v>1186</v>
      </c>
      <c r="G280" s="65"/>
      <c r="H280" s="69" t="s">
        <v>382</v>
      </c>
      <c r="I280" s="70"/>
      <c r="J280" s="70"/>
      <c r="K280" s="69" t="s">
        <v>4412</v>
      </c>
      <c r="L280" s="73">
        <v>1</v>
      </c>
      <c r="M280" s="74">
        <v>7403.41796875</v>
      </c>
      <c r="N280" s="74">
        <v>1591.017333984375</v>
      </c>
      <c r="O280" s="75"/>
      <c r="P280" s="76"/>
      <c r="Q280" s="76"/>
      <c r="R280" s="86"/>
      <c r="S280" s="48">
        <v>1</v>
      </c>
      <c r="T280" s="48">
        <v>1</v>
      </c>
      <c r="U280" s="49">
        <v>0</v>
      </c>
      <c r="V280" s="49">
        <v>1</v>
      </c>
      <c r="W280" s="49">
        <v>0</v>
      </c>
      <c r="X280" s="49">
        <v>0.999999</v>
      </c>
      <c r="Y280" s="49">
        <v>0</v>
      </c>
      <c r="Z280" s="49">
        <v>1</v>
      </c>
      <c r="AA280" s="71">
        <v>280</v>
      </c>
      <c r="AB280" s="71"/>
      <c r="AC280" s="72"/>
      <c r="AD280" s="78" t="s">
        <v>2371</v>
      </c>
      <c r="AE280" s="78">
        <v>493</v>
      </c>
      <c r="AF280" s="78">
        <v>6338</v>
      </c>
      <c r="AG280" s="78">
        <v>76730</v>
      </c>
      <c r="AH280" s="78">
        <v>32528</v>
      </c>
      <c r="AI280" s="78"/>
      <c r="AJ280" s="78" t="s">
        <v>2729</v>
      </c>
      <c r="AK280" s="78" t="s">
        <v>2991</v>
      </c>
      <c r="AL280" s="83" t="s">
        <v>3182</v>
      </c>
      <c r="AM280" s="78"/>
      <c r="AN280" s="80">
        <v>39906.949108796296</v>
      </c>
      <c r="AO280" s="83" t="s">
        <v>3475</v>
      </c>
      <c r="AP280" s="78" t="b">
        <v>0</v>
      </c>
      <c r="AQ280" s="78" t="b">
        <v>0</v>
      </c>
      <c r="AR280" s="78" t="b">
        <v>1</v>
      </c>
      <c r="AS280" s="78"/>
      <c r="AT280" s="78">
        <v>68</v>
      </c>
      <c r="AU280" s="83" t="s">
        <v>3570</v>
      </c>
      <c r="AV280" s="78" t="b">
        <v>0</v>
      </c>
      <c r="AW280" s="78" t="s">
        <v>3755</v>
      </c>
      <c r="AX280" s="83" t="s">
        <v>4033</v>
      </c>
      <c r="AY280" s="78" t="s">
        <v>66</v>
      </c>
      <c r="AZ280" s="78" t="str">
        <f>REPLACE(INDEX(GroupVertices[Group],MATCH(Vertices[[#This Row],[Vertex]],GroupVertices[Vertex],0)),1,1,"")</f>
        <v>50</v>
      </c>
      <c r="BA280" s="48"/>
      <c r="BB280" s="48"/>
      <c r="BC280" s="48"/>
      <c r="BD280" s="48"/>
      <c r="BE280" s="48"/>
      <c r="BF280" s="48"/>
      <c r="BG280" s="116" t="s">
        <v>5290</v>
      </c>
      <c r="BH280" s="116" t="s">
        <v>5290</v>
      </c>
      <c r="BI280" s="116" t="s">
        <v>5495</v>
      </c>
      <c r="BJ280" s="116" t="s">
        <v>5495</v>
      </c>
      <c r="BK280" s="116">
        <v>0</v>
      </c>
      <c r="BL280" s="120">
        <v>0</v>
      </c>
      <c r="BM280" s="116">
        <v>0</v>
      </c>
      <c r="BN280" s="120">
        <v>0</v>
      </c>
      <c r="BO280" s="116">
        <v>0</v>
      </c>
      <c r="BP280" s="120">
        <v>0</v>
      </c>
      <c r="BQ280" s="116">
        <v>17</v>
      </c>
      <c r="BR280" s="120">
        <v>100</v>
      </c>
      <c r="BS280" s="116">
        <v>17</v>
      </c>
      <c r="BT280" s="2"/>
      <c r="BU280" s="3"/>
      <c r="BV280" s="3"/>
      <c r="BW280" s="3"/>
      <c r="BX280" s="3"/>
    </row>
    <row r="281" spans="1:76" ht="15">
      <c r="A281" s="64" t="s">
        <v>383</v>
      </c>
      <c r="B281" s="65"/>
      <c r="C281" s="65" t="s">
        <v>64</v>
      </c>
      <c r="D281" s="66">
        <v>163.92802886772154</v>
      </c>
      <c r="E281" s="68"/>
      <c r="F281" s="100" t="s">
        <v>1187</v>
      </c>
      <c r="G281" s="65"/>
      <c r="H281" s="69" t="s">
        <v>383</v>
      </c>
      <c r="I281" s="70"/>
      <c r="J281" s="70"/>
      <c r="K281" s="69" t="s">
        <v>4413</v>
      </c>
      <c r="L281" s="73">
        <v>1</v>
      </c>
      <c r="M281" s="74">
        <v>7403.41796875</v>
      </c>
      <c r="N281" s="74">
        <v>1338.1014404296875</v>
      </c>
      <c r="O281" s="75"/>
      <c r="P281" s="76"/>
      <c r="Q281" s="76"/>
      <c r="R281" s="86"/>
      <c r="S281" s="48">
        <v>1</v>
      </c>
      <c r="T281" s="48">
        <v>1</v>
      </c>
      <c r="U281" s="49">
        <v>0</v>
      </c>
      <c r="V281" s="49">
        <v>1</v>
      </c>
      <c r="W281" s="49">
        <v>0</v>
      </c>
      <c r="X281" s="49">
        <v>0.999999</v>
      </c>
      <c r="Y281" s="49">
        <v>0</v>
      </c>
      <c r="Z281" s="49">
        <v>1</v>
      </c>
      <c r="AA281" s="71">
        <v>281</v>
      </c>
      <c r="AB281" s="71"/>
      <c r="AC281" s="72"/>
      <c r="AD281" s="78" t="s">
        <v>2372</v>
      </c>
      <c r="AE281" s="78">
        <v>540</v>
      </c>
      <c r="AF281" s="78">
        <v>2113</v>
      </c>
      <c r="AG281" s="78">
        <v>128818</v>
      </c>
      <c r="AH281" s="78">
        <v>2007</v>
      </c>
      <c r="AI281" s="78"/>
      <c r="AJ281" s="78" t="s">
        <v>2730</v>
      </c>
      <c r="AK281" s="78"/>
      <c r="AL281" s="78"/>
      <c r="AM281" s="78"/>
      <c r="AN281" s="80">
        <v>40500.52005787037</v>
      </c>
      <c r="AO281" s="83" t="s">
        <v>3476</v>
      </c>
      <c r="AP281" s="78" t="b">
        <v>0</v>
      </c>
      <c r="AQ281" s="78" t="b">
        <v>0</v>
      </c>
      <c r="AR281" s="78" t="b">
        <v>0</v>
      </c>
      <c r="AS281" s="78"/>
      <c r="AT281" s="78">
        <v>25</v>
      </c>
      <c r="AU281" s="83" t="s">
        <v>3583</v>
      </c>
      <c r="AV281" s="78" t="b">
        <v>0</v>
      </c>
      <c r="AW281" s="78" t="s">
        <v>3755</v>
      </c>
      <c r="AX281" s="83" t="s">
        <v>4034</v>
      </c>
      <c r="AY281" s="78" t="s">
        <v>66</v>
      </c>
      <c r="AZ281" s="78" t="str">
        <f>REPLACE(INDEX(GroupVertices[Group],MATCH(Vertices[[#This Row],[Vertex]],GroupVertices[Vertex],0)),1,1,"")</f>
        <v>50</v>
      </c>
      <c r="BA281" s="48"/>
      <c r="BB281" s="48"/>
      <c r="BC281" s="48"/>
      <c r="BD281" s="48"/>
      <c r="BE281" s="48"/>
      <c r="BF281" s="48"/>
      <c r="BG281" s="116" t="s">
        <v>5291</v>
      </c>
      <c r="BH281" s="116" t="s">
        <v>5291</v>
      </c>
      <c r="BI281" s="116" t="s">
        <v>5496</v>
      </c>
      <c r="BJ281" s="116" t="s">
        <v>5496</v>
      </c>
      <c r="BK281" s="116">
        <v>0</v>
      </c>
      <c r="BL281" s="120">
        <v>0</v>
      </c>
      <c r="BM281" s="116">
        <v>0</v>
      </c>
      <c r="BN281" s="120">
        <v>0</v>
      </c>
      <c r="BO281" s="116">
        <v>0</v>
      </c>
      <c r="BP281" s="120">
        <v>0</v>
      </c>
      <c r="BQ281" s="116">
        <v>14</v>
      </c>
      <c r="BR281" s="120">
        <v>100</v>
      </c>
      <c r="BS281" s="116">
        <v>14</v>
      </c>
      <c r="BT281" s="2"/>
      <c r="BU281" s="3"/>
      <c r="BV281" s="3"/>
      <c r="BW281" s="3"/>
      <c r="BX281" s="3"/>
    </row>
    <row r="282" spans="1:76" ht="15">
      <c r="A282" s="64" t="s">
        <v>384</v>
      </c>
      <c r="B282" s="65"/>
      <c r="C282" s="65" t="s">
        <v>64</v>
      </c>
      <c r="D282" s="66">
        <v>162.00638722294087</v>
      </c>
      <c r="E282" s="68"/>
      <c r="F282" s="100" t="s">
        <v>1188</v>
      </c>
      <c r="G282" s="65"/>
      <c r="H282" s="69" t="s">
        <v>384</v>
      </c>
      <c r="I282" s="70"/>
      <c r="J282" s="70"/>
      <c r="K282" s="69" t="s">
        <v>4414</v>
      </c>
      <c r="L282" s="73">
        <v>1</v>
      </c>
      <c r="M282" s="74">
        <v>8699.5849609375</v>
      </c>
      <c r="N282" s="74">
        <v>8175.65283203125</v>
      </c>
      <c r="O282" s="75"/>
      <c r="P282" s="76"/>
      <c r="Q282" s="76"/>
      <c r="R282" s="86"/>
      <c r="S282" s="48">
        <v>2</v>
      </c>
      <c r="T282" s="48">
        <v>1</v>
      </c>
      <c r="U282" s="49">
        <v>0</v>
      </c>
      <c r="V282" s="49">
        <v>0.5</v>
      </c>
      <c r="W282" s="49">
        <v>0</v>
      </c>
      <c r="X282" s="49">
        <v>0.999999</v>
      </c>
      <c r="Y282" s="49">
        <v>0.5</v>
      </c>
      <c r="Z282" s="49">
        <v>0.5</v>
      </c>
      <c r="AA282" s="71">
        <v>282</v>
      </c>
      <c r="AB282" s="71"/>
      <c r="AC282" s="72"/>
      <c r="AD282" s="78" t="s">
        <v>2373</v>
      </c>
      <c r="AE282" s="78">
        <v>100</v>
      </c>
      <c r="AF282" s="78">
        <v>7</v>
      </c>
      <c r="AG282" s="78">
        <v>143</v>
      </c>
      <c r="AH282" s="78">
        <v>65</v>
      </c>
      <c r="AI282" s="78"/>
      <c r="AJ282" s="78" t="s">
        <v>2731</v>
      </c>
      <c r="AK282" s="78"/>
      <c r="AL282" s="78"/>
      <c r="AM282" s="78"/>
      <c r="AN282" s="80">
        <v>43659.0253125</v>
      </c>
      <c r="AO282" s="78"/>
      <c r="AP282" s="78" t="b">
        <v>1</v>
      </c>
      <c r="AQ282" s="78" t="b">
        <v>0</v>
      </c>
      <c r="AR282" s="78" t="b">
        <v>0</v>
      </c>
      <c r="AS282" s="78"/>
      <c r="AT282" s="78">
        <v>0</v>
      </c>
      <c r="AU282" s="78"/>
      <c r="AV282" s="78" t="b">
        <v>0</v>
      </c>
      <c r="AW282" s="78" t="s">
        <v>3755</v>
      </c>
      <c r="AX282" s="83" t="s">
        <v>4035</v>
      </c>
      <c r="AY282" s="78" t="s">
        <v>66</v>
      </c>
      <c r="AZ282" s="78" t="str">
        <f>REPLACE(INDEX(GroupVertices[Group],MATCH(Vertices[[#This Row],[Vertex]],GroupVertices[Vertex],0)),1,1,"")</f>
        <v>28</v>
      </c>
      <c r="BA282" s="48"/>
      <c r="BB282" s="48"/>
      <c r="BC282" s="48"/>
      <c r="BD282" s="48"/>
      <c r="BE282" s="48"/>
      <c r="BF282" s="48"/>
      <c r="BG282" s="116" t="s">
        <v>5292</v>
      </c>
      <c r="BH282" s="116" t="s">
        <v>5292</v>
      </c>
      <c r="BI282" s="116" t="s">
        <v>5497</v>
      </c>
      <c r="BJ282" s="116" t="s">
        <v>5497</v>
      </c>
      <c r="BK282" s="116">
        <v>0</v>
      </c>
      <c r="BL282" s="120">
        <v>0</v>
      </c>
      <c r="BM282" s="116">
        <v>0</v>
      </c>
      <c r="BN282" s="120">
        <v>0</v>
      </c>
      <c r="BO282" s="116">
        <v>0</v>
      </c>
      <c r="BP282" s="120">
        <v>0</v>
      </c>
      <c r="BQ282" s="116">
        <v>28</v>
      </c>
      <c r="BR282" s="120">
        <v>100</v>
      </c>
      <c r="BS282" s="116">
        <v>28</v>
      </c>
      <c r="BT282" s="2"/>
      <c r="BU282" s="3"/>
      <c r="BV282" s="3"/>
      <c r="BW282" s="3"/>
      <c r="BX282" s="3"/>
    </row>
    <row r="283" spans="1:76" ht="15">
      <c r="A283" s="64" t="s">
        <v>385</v>
      </c>
      <c r="B283" s="65"/>
      <c r="C283" s="65" t="s">
        <v>64</v>
      </c>
      <c r="D283" s="66">
        <v>172.8555416182126</v>
      </c>
      <c r="E283" s="68"/>
      <c r="F283" s="100" t="s">
        <v>1189</v>
      </c>
      <c r="G283" s="65"/>
      <c r="H283" s="69" t="s">
        <v>385</v>
      </c>
      <c r="I283" s="70"/>
      <c r="J283" s="70"/>
      <c r="K283" s="69" t="s">
        <v>4415</v>
      </c>
      <c r="L283" s="73">
        <v>1</v>
      </c>
      <c r="M283" s="74">
        <v>8926.982421875</v>
      </c>
      <c r="N283" s="74">
        <v>7775.69287109375</v>
      </c>
      <c r="O283" s="75"/>
      <c r="P283" s="76"/>
      <c r="Q283" s="76"/>
      <c r="R283" s="86"/>
      <c r="S283" s="48">
        <v>2</v>
      </c>
      <c r="T283" s="48">
        <v>1</v>
      </c>
      <c r="U283" s="49">
        <v>0</v>
      </c>
      <c r="V283" s="49">
        <v>0.5</v>
      </c>
      <c r="W283" s="49">
        <v>0</v>
      </c>
      <c r="X283" s="49">
        <v>0.999999</v>
      </c>
      <c r="Y283" s="49">
        <v>0.5</v>
      </c>
      <c r="Z283" s="49">
        <v>0.5</v>
      </c>
      <c r="AA283" s="71">
        <v>283</v>
      </c>
      <c r="AB283" s="71"/>
      <c r="AC283" s="72"/>
      <c r="AD283" s="78" t="s">
        <v>2374</v>
      </c>
      <c r="AE283" s="78">
        <v>509</v>
      </c>
      <c r="AF283" s="78">
        <v>11897</v>
      </c>
      <c r="AG283" s="78">
        <v>21639</v>
      </c>
      <c r="AH283" s="78">
        <v>1210</v>
      </c>
      <c r="AI283" s="78"/>
      <c r="AJ283" s="78" t="s">
        <v>2732</v>
      </c>
      <c r="AK283" s="78" t="s">
        <v>2992</v>
      </c>
      <c r="AL283" s="83" t="s">
        <v>3183</v>
      </c>
      <c r="AM283" s="78"/>
      <c r="AN283" s="80">
        <v>40254.241435185184</v>
      </c>
      <c r="AO283" s="83" t="s">
        <v>3477</v>
      </c>
      <c r="AP283" s="78" t="b">
        <v>0</v>
      </c>
      <c r="AQ283" s="78" t="b">
        <v>0</v>
      </c>
      <c r="AR283" s="78" t="b">
        <v>0</v>
      </c>
      <c r="AS283" s="78"/>
      <c r="AT283" s="78">
        <v>83</v>
      </c>
      <c r="AU283" s="83" t="s">
        <v>3561</v>
      </c>
      <c r="AV283" s="78" t="b">
        <v>0</v>
      </c>
      <c r="AW283" s="78" t="s">
        <v>3755</v>
      </c>
      <c r="AX283" s="83" t="s">
        <v>4036</v>
      </c>
      <c r="AY283" s="78" t="s">
        <v>66</v>
      </c>
      <c r="AZ283" s="78" t="str">
        <f>REPLACE(INDEX(GroupVertices[Group],MATCH(Vertices[[#This Row],[Vertex]],GroupVertices[Vertex],0)),1,1,"")</f>
        <v>28</v>
      </c>
      <c r="BA283" s="48"/>
      <c r="BB283" s="48"/>
      <c r="BC283" s="48"/>
      <c r="BD283" s="48"/>
      <c r="BE283" s="48"/>
      <c r="BF283" s="48"/>
      <c r="BG283" s="116" t="s">
        <v>5293</v>
      </c>
      <c r="BH283" s="116" t="s">
        <v>5293</v>
      </c>
      <c r="BI283" s="116" t="s">
        <v>5498</v>
      </c>
      <c r="BJ283" s="116" t="s">
        <v>5498</v>
      </c>
      <c r="BK283" s="116">
        <v>0</v>
      </c>
      <c r="BL283" s="120">
        <v>0</v>
      </c>
      <c r="BM283" s="116">
        <v>0</v>
      </c>
      <c r="BN283" s="120">
        <v>0</v>
      </c>
      <c r="BO283" s="116">
        <v>0</v>
      </c>
      <c r="BP283" s="120">
        <v>0</v>
      </c>
      <c r="BQ283" s="116">
        <v>24</v>
      </c>
      <c r="BR283" s="120">
        <v>100</v>
      </c>
      <c r="BS283" s="116">
        <v>24</v>
      </c>
      <c r="BT283" s="2"/>
      <c r="BU283" s="3"/>
      <c r="BV283" s="3"/>
      <c r="BW283" s="3"/>
      <c r="BX283" s="3"/>
    </row>
    <row r="284" spans="1:76" ht="15">
      <c r="A284" s="64" t="s">
        <v>386</v>
      </c>
      <c r="B284" s="65"/>
      <c r="C284" s="65" t="s">
        <v>64</v>
      </c>
      <c r="D284" s="66">
        <v>197.49744772407547</v>
      </c>
      <c r="E284" s="68"/>
      <c r="F284" s="100" t="s">
        <v>1190</v>
      </c>
      <c r="G284" s="65"/>
      <c r="H284" s="69" t="s">
        <v>386</v>
      </c>
      <c r="I284" s="70"/>
      <c r="J284" s="70"/>
      <c r="K284" s="69" t="s">
        <v>4416</v>
      </c>
      <c r="L284" s="73">
        <v>1</v>
      </c>
      <c r="M284" s="74">
        <v>9154.3798828125</v>
      </c>
      <c r="N284" s="74">
        <v>7375.73291015625</v>
      </c>
      <c r="O284" s="75"/>
      <c r="P284" s="76"/>
      <c r="Q284" s="76"/>
      <c r="R284" s="86"/>
      <c r="S284" s="48">
        <v>0</v>
      </c>
      <c r="T284" s="48">
        <v>2</v>
      </c>
      <c r="U284" s="49">
        <v>0</v>
      </c>
      <c r="V284" s="49">
        <v>0.5</v>
      </c>
      <c r="W284" s="49">
        <v>0</v>
      </c>
      <c r="X284" s="49">
        <v>0.999999</v>
      </c>
      <c r="Y284" s="49">
        <v>1</v>
      </c>
      <c r="Z284" s="49">
        <v>0</v>
      </c>
      <c r="AA284" s="71">
        <v>284</v>
      </c>
      <c r="AB284" s="71"/>
      <c r="AC284" s="72"/>
      <c r="AD284" s="78" t="s">
        <v>2375</v>
      </c>
      <c r="AE284" s="78">
        <v>1652</v>
      </c>
      <c r="AF284" s="78">
        <v>38903</v>
      </c>
      <c r="AG284" s="78">
        <v>136245</v>
      </c>
      <c r="AH284" s="78">
        <v>4943</v>
      </c>
      <c r="AI284" s="78"/>
      <c r="AJ284" s="78" t="s">
        <v>2733</v>
      </c>
      <c r="AK284" s="78" t="s">
        <v>2977</v>
      </c>
      <c r="AL284" s="83" t="s">
        <v>3184</v>
      </c>
      <c r="AM284" s="78"/>
      <c r="AN284" s="80">
        <v>39896.00208333333</v>
      </c>
      <c r="AO284" s="83" t="s">
        <v>3478</v>
      </c>
      <c r="AP284" s="78" t="b">
        <v>0</v>
      </c>
      <c r="AQ284" s="78" t="b">
        <v>0</v>
      </c>
      <c r="AR284" s="78" t="b">
        <v>1</v>
      </c>
      <c r="AS284" s="78"/>
      <c r="AT284" s="78">
        <v>404</v>
      </c>
      <c r="AU284" s="83" t="s">
        <v>3561</v>
      </c>
      <c r="AV284" s="78" t="b">
        <v>0</v>
      </c>
      <c r="AW284" s="78" t="s">
        <v>3755</v>
      </c>
      <c r="AX284" s="83" t="s">
        <v>4037</v>
      </c>
      <c r="AY284" s="78" t="s">
        <v>66</v>
      </c>
      <c r="AZ284" s="78" t="str">
        <f>REPLACE(INDEX(GroupVertices[Group],MATCH(Vertices[[#This Row],[Vertex]],GroupVertices[Vertex],0)),1,1,"")</f>
        <v>28</v>
      </c>
      <c r="BA284" s="48"/>
      <c r="BB284" s="48"/>
      <c r="BC284" s="48"/>
      <c r="BD284" s="48"/>
      <c r="BE284" s="48"/>
      <c r="BF284" s="48"/>
      <c r="BG284" s="116" t="s">
        <v>5293</v>
      </c>
      <c r="BH284" s="116" t="s">
        <v>5293</v>
      </c>
      <c r="BI284" s="116" t="s">
        <v>5498</v>
      </c>
      <c r="BJ284" s="116" t="s">
        <v>5498</v>
      </c>
      <c r="BK284" s="116">
        <v>0</v>
      </c>
      <c r="BL284" s="120">
        <v>0</v>
      </c>
      <c r="BM284" s="116">
        <v>0</v>
      </c>
      <c r="BN284" s="120">
        <v>0</v>
      </c>
      <c r="BO284" s="116">
        <v>0</v>
      </c>
      <c r="BP284" s="120">
        <v>0</v>
      </c>
      <c r="BQ284" s="116">
        <v>24</v>
      </c>
      <c r="BR284" s="120">
        <v>100</v>
      </c>
      <c r="BS284" s="116">
        <v>24</v>
      </c>
      <c r="BT284" s="2"/>
      <c r="BU284" s="3"/>
      <c r="BV284" s="3"/>
      <c r="BW284" s="3"/>
      <c r="BX284" s="3"/>
    </row>
    <row r="285" spans="1:76" ht="15">
      <c r="A285" s="64" t="s">
        <v>387</v>
      </c>
      <c r="B285" s="65"/>
      <c r="C285" s="65" t="s">
        <v>64</v>
      </c>
      <c r="D285" s="66">
        <v>162.2992870178006</v>
      </c>
      <c r="E285" s="68"/>
      <c r="F285" s="100" t="s">
        <v>1191</v>
      </c>
      <c r="G285" s="65"/>
      <c r="H285" s="69" t="s">
        <v>387</v>
      </c>
      <c r="I285" s="70"/>
      <c r="J285" s="70"/>
      <c r="K285" s="69" t="s">
        <v>4417</v>
      </c>
      <c r="L285" s="73">
        <v>1</v>
      </c>
      <c r="M285" s="74">
        <v>7403.41796875</v>
      </c>
      <c r="N285" s="74">
        <v>3055.57666015625</v>
      </c>
      <c r="O285" s="75"/>
      <c r="P285" s="76"/>
      <c r="Q285" s="76"/>
      <c r="R285" s="86"/>
      <c r="S285" s="48">
        <v>0</v>
      </c>
      <c r="T285" s="48">
        <v>1</v>
      </c>
      <c r="U285" s="49">
        <v>0</v>
      </c>
      <c r="V285" s="49">
        <v>1</v>
      </c>
      <c r="W285" s="49">
        <v>0</v>
      </c>
      <c r="X285" s="49">
        <v>0.999999</v>
      </c>
      <c r="Y285" s="49">
        <v>0</v>
      </c>
      <c r="Z285" s="49">
        <v>0</v>
      </c>
      <c r="AA285" s="71">
        <v>285</v>
      </c>
      <c r="AB285" s="71"/>
      <c r="AC285" s="72"/>
      <c r="AD285" s="78" t="s">
        <v>2376</v>
      </c>
      <c r="AE285" s="78">
        <v>884</v>
      </c>
      <c r="AF285" s="78">
        <v>328</v>
      </c>
      <c r="AG285" s="78">
        <v>10556</v>
      </c>
      <c r="AH285" s="78">
        <v>26959</v>
      </c>
      <c r="AI285" s="78"/>
      <c r="AJ285" s="78" t="s">
        <v>2734</v>
      </c>
      <c r="AK285" s="78" t="s">
        <v>2993</v>
      </c>
      <c r="AL285" s="78"/>
      <c r="AM285" s="78"/>
      <c r="AN285" s="80">
        <v>43306.108715277776</v>
      </c>
      <c r="AO285" s="83" t="s">
        <v>3479</v>
      </c>
      <c r="AP285" s="78" t="b">
        <v>1</v>
      </c>
      <c r="AQ285" s="78" t="b">
        <v>0</v>
      </c>
      <c r="AR285" s="78" t="b">
        <v>0</v>
      </c>
      <c r="AS285" s="78"/>
      <c r="AT285" s="78">
        <v>0</v>
      </c>
      <c r="AU285" s="78"/>
      <c r="AV285" s="78" t="b">
        <v>0</v>
      </c>
      <c r="AW285" s="78" t="s">
        <v>3755</v>
      </c>
      <c r="AX285" s="83" t="s">
        <v>4038</v>
      </c>
      <c r="AY285" s="78" t="s">
        <v>66</v>
      </c>
      <c r="AZ285" s="78" t="str">
        <f>REPLACE(INDEX(GroupVertices[Group],MATCH(Vertices[[#This Row],[Vertex]],GroupVertices[Vertex],0)),1,1,"")</f>
        <v>49</v>
      </c>
      <c r="BA285" s="48"/>
      <c r="BB285" s="48"/>
      <c r="BC285" s="48"/>
      <c r="BD285" s="48"/>
      <c r="BE285" s="48"/>
      <c r="BF285" s="48"/>
      <c r="BG285" s="116" t="s">
        <v>5294</v>
      </c>
      <c r="BH285" s="116" t="s">
        <v>5294</v>
      </c>
      <c r="BI285" s="116" t="s">
        <v>5499</v>
      </c>
      <c r="BJ285" s="116" t="s">
        <v>5499</v>
      </c>
      <c r="BK285" s="116">
        <v>2</v>
      </c>
      <c r="BL285" s="120">
        <v>3.7037037037037037</v>
      </c>
      <c r="BM285" s="116">
        <v>1</v>
      </c>
      <c r="BN285" s="120">
        <v>1.8518518518518519</v>
      </c>
      <c r="BO285" s="116">
        <v>0</v>
      </c>
      <c r="BP285" s="120">
        <v>0</v>
      </c>
      <c r="BQ285" s="116">
        <v>51</v>
      </c>
      <c r="BR285" s="120">
        <v>94.44444444444444</v>
      </c>
      <c r="BS285" s="116">
        <v>54</v>
      </c>
      <c r="BT285" s="2"/>
      <c r="BU285" s="3"/>
      <c r="BV285" s="3"/>
      <c r="BW285" s="3"/>
      <c r="BX285" s="3"/>
    </row>
    <row r="286" spans="1:76" ht="15">
      <c r="A286" s="64" t="s">
        <v>540</v>
      </c>
      <c r="B286" s="65"/>
      <c r="C286" s="65" t="s">
        <v>64</v>
      </c>
      <c r="D286" s="66">
        <v>164.6324483120571</v>
      </c>
      <c r="E286" s="68"/>
      <c r="F286" s="100" t="s">
        <v>3698</v>
      </c>
      <c r="G286" s="65"/>
      <c r="H286" s="69" t="s">
        <v>540</v>
      </c>
      <c r="I286" s="70"/>
      <c r="J286" s="70"/>
      <c r="K286" s="69" t="s">
        <v>4418</v>
      </c>
      <c r="L286" s="73">
        <v>1</v>
      </c>
      <c r="M286" s="74">
        <v>7403.41796875</v>
      </c>
      <c r="N286" s="74">
        <v>3308.49267578125</v>
      </c>
      <c r="O286" s="75"/>
      <c r="P286" s="76"/>
      <c r="Q286" s="76"/>
      <c r="R286" s="86"/>
      <c r="S286" s="48">
        <v>1</v>
      </c>
      <c r="T286" s="48">
        <v>0</v>
      </c>
      <c r="U286" s="49">
        <v>0</v>
      </c>
      <c r="V286" s="49">
        <v>1</v>
      </c>
      <c r="W286" s="49">
        <v>0</v>
      </c>
      <c r="X286" s="49">
        <v>0.999999</v>
      </c>
      <c r="Y286" s="49">
        <v>0</v>
      </c>
      <c r="Z286" s="49">
        <v>0</v>
      </c>
      <c r="AA286" s="71">
        <v>286</v>
      </c>
      <c r="AB286" s="71"/>
      <c r="AC286" s="72"/>
      <c r="AD286" s="78" t="s">
        <v>2377</v>
      </c>
      <c r="AE286" s="78">
        <v>1479</v>
      </c>
      <c r="AF286" s="78">
        <v>2885</v>
      </c>
      <c r="AG286" s="78">
        <v>35668</v>
      </c>
      <c r="AH286" s="78">
        <v>41124</v>
      </c>
      <c r="AI286" s="78"/>
      <c r="AJ286" s="78" t="s">
        <v>2735</v>
      </c>
      <c r="AK286" s="78" t="s">
        <v>2994</v>
      </c>
      <c r="AL286" s="78"/>
      <c r="AM286" s="78"/>
      <c r="AN286" s="80">
        <v>41631.110925925925</v>
      </c>
      <c r="AO286" s="83" t="s">
        <v>3480</v>
      </c>
      <c r="AP286" s="78" t="b">
        <v>0</v>
      </c>
      <c r="AQ286" s="78" t="b">
        <v>0</v>
      </c>
      <c r="AR286" s="78" t="b">
        <v>1</v>
      </c>
      <c r="AS286" s="78"/>
      <c r="AT286" s="78">
        <v>52</v>
      </c>
      <c r="AU286" s="83" t="s">
        <v>3561</v>
      </c>
      <c r="AV286" s="78" t="b">
        <v>0</v>
      </c>
      <c r="AW286" s="78" t="s">
        <v>3755</v>
      </c>
      <c r="AX286" s="83" t="s">
        <v>4039</v>
      </c>
      <c r="AY286" s="78" t="s">
        <v>65</v>
      </c>
      <c r="AZ286" s="78" t="str">
        <f>REPLACE(INDEX(GroupVertices[Group],MATCH(Vertices[[#This Row],[Vertex]],GroupVertices[Vertex],0)),1,1,"")</f>
        <v>49</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388</v>
      </c>
      <c r="B287" s="65"/>
      <c r="C287" s="65" t="s">
        <v>64</v>
      </c>
      <c r="D287" s="66">
        <v>162.0191616688226</v>
      </c>
      <c r="E287" s="68"/>
      <c r="F287" s="100" t="s">
        <v>1192</v>
      </c>
      <c r="G287" s="65"/>
      <c r="H287" s="69" t="s">
        <v>388</v>
      </c>
      <c r="I287" s="70"/>
      <c r="J287" s="70"/>
      <c r="K287" s="69" t="s">
        <v>4419</v>
      </c>
      <c r="L287" s="73">
        <v>1</v>
      </c>
      <c r="M287" s="74">
        <v>4749.36279296875</v>
      </c>
      <c r="N287" s="74">
        <v>8528.55859375</v>
      </c>
      <c r="O287" s="75"/>
      <c r="P287" s="76"/>
      <c r="Q287" s="76"/>
      <c r="R287" s="86"/>
      <c r="S287" s="48">
        <v>0</v>
      </c>
      <c r="T287" s="48">
        <v>1</v>
      </c>
      <c r="U287" s="49">
        <v>0</v>
      </c>
      <c r="V287" s="49">
        <v>0.071429</v>
      </c>
      <c r="W287" s="49">
        <v>0</v>
      </c>
      <c r="X287" s="49">
        <v>0.579118</v>
      </c>
      <c r="Y287" s="49">
        <v>0</v>
      </c>
      <c r="Z287" s="49">
        <v>0</v>
      </c>
      <c r="AA287" s="71">
        <v>287</v>
      </c>
      <c r="AB287" s="71"/>
      <c r="AC287" s="72"/>
      <c r="AD287" s="78" t="s">
        <v>2378</v>
      </c>
      <c r="AE287" s="78">
        <v>122</v>
      </c>
      <c r="AF287" s="78">
        <v>21</v>
      </c>
      <c r="AG287" s="78">
        <v>797</v>
      </c>
      <c r="AH287" s="78">
        <v>1944</v>
      </c>
      <c r="AI287" s="78"/>
      <c r="AJ287" s="78" t="s">
        <v>2736</v>
      </c>
      <c r="AK287" s="78"/>
      <c r="AL287" s="78"/>
      <c r="AM287" s="78"/>
      <c r="AN287" s="80">
        <v>40591.147199074076</v>
      </c>
      <c r="AO287" s="83" t="s">
        <v>3481</v>
      </c>
      <c r="AP287" s="78" t="b">
        <v>0</v>
      </c>
      <c r="AQ287" s="78" t="b">
        <v>0</v>
      </c>
      <c r="AR287" s="78" t="b">
        <v>0</v>
      </c>
      <c r="AS287" s="78"/>
      <c r="AT287" s="78">
        <v>0</v>
      </c>
      <c r="AU287" s="83" t="s">
        <v>3568</v>
      </c>
      <c r="AV287" s="78" t="b">
        <v>0</v>
      </c>
      <c r="AW287" s="78" t="s">
        <v>3755</v>
      </c>
      <c r="AX287" s="83" t="s">
        <v>4040</v>
      </c>
      <c r="AY287" s="78" t="s">
        <v>66</v>
      </c>
      <c r="AZ287" s="78" t="str">
        <f>REPLACE(INDEX(GroupVertices[Group],MATCH(Vertices[[#This Row],[Vertex]],GroupVertices[Vertex],0)),1,1,"")</f>
        <v>11</v>
      </c>
      <c r="BA287" s="48"/>
      <c r="BB287" s="48"/>
      <c r="BC287" s="48"/>
      <c r="BD287" s="48"/>
      <c r="BE287" s="48"/>
      <c r="BF287" s="48"/>
      <c r="BG287" s="116" t="s">
        <v>5279</v>
      </c>
      <c r="BH287" s="116" t="s">
        <v>5279</v>
      </c>
      <c r="BI287" s="116" t="s">
        <v>5484</v>
      </c>
      <c r="BJ287" s="116" t="s">
        <v>5484</v>
      </c>
      <c r="BK287" s="116">
        <v>0</v>
      </c>
      <c r="BL287" s="120">
        <v>0</v>
      </c>
      <c r="BM287" s="116">
        <v>1</v>
      </c>
      <c r="BN287" s="120">
        <v>3.8461538461538463</v>
      </c>
      <c r="BO287" s="116">
        <v>0</v>
      </c>
      <c r="BP287" s="120">
        <v>0</v>
      </c>
      <c r="BQ287" s="116">
        <v>25</v>
      </c>
      <c r="BR287" s="120">
        <v>96.15384615384616</v>
      </c>
      <c r="BS287" s="116">
        <v>26</v>
      </c>
      <c r="BT287" s="2"/>
      <c r="BU287" s="3"/>
      <c r="BV287" s="3"/>
      <c r="BW287" s="3"/>
      <c r="BX287" s="3"/>
    </row>
    <row r="288" spans="1:76" ht="15">
      <c r="A288" s="64" t="s">
        <v>405</v>
      </c>
      <c r="B288" s="65"/>
      <c r="C288" s="65" t="s">
        <v>64</v>
      </c>
      <c r="D288" s="66">
        <v>163.86324417789277</v>
      </c>
      <c r="E288" s="68"/>
      <c r="F288" s="100" t="s">
        <v>1207</v>
      </c>
      <c r="G288" s="65"/>
      <c r="H288" s="69" t="s">
        <v>405</v>
      </c>
      <c r="I288" s="70"/>
      <c r="J288" s="70"/>
      <c r="K288" s="69" t="s">
        <v>4420</v>
      </c>
      <c r="L288" s="73">
        <v>161.61044176706827</v>
      </c>
      <c r="M288" s="74">
        <v>4965.06103515625</v>
      </c>
      <c r="N288" s="74">
        <v>8760.0458984375</v>
      </c>
      <c r="O288" s="75"/>
      <c r="P288" s="76"/>
      <c r="Q288" s="76"/>
      <c r="R288" s="86"/>
      <c r="S288" s="48">
        <v>3</v>
      </c>
      <c r="T288" s="48">
        <v>1</v>
      </c>
      <c r="U288" s="49">
        <v>8</v>
      </c>
      <c r="V288" s="49">
        <v>0.1</v>
      </c>
      <c r="W288" s="49">
        <v>0</v>
      </c>
      <c r="X288" s="49">
        <v>1.514536</v>
      </c>
      <c r="Y288" s="49">
        <v>0</v>
      </c>
      <c r="Z288" s="49">
        <v>0</v>
      </c>
      <c r="AA288" s="71">
        <v>288</v>
      </c>
      <c r="AB288" s="71"/>
      <c r="AC288" s="72"/>
      <c r="AD288" s="78" t="s">
        <v>2379</v>
      </c>
      <c r="AE288" s="78">
        <v>444</v>
      </c>
      <c r="AF288" s="78">
        <v>2042</v>
      </c>
      <c r="AG288" s="78">
        <v>17143</v>
      </c>
      <c r="AH288" s="78">
        <v>39766</v>
      </c>
      <c r="AI288" s="78"/>
      <c r="AJ288" s="78" t="s">
        <v>2737</v>
      </c>
      <c r="AK288" s="78"/>
      <c r="AL288" s="78"/>
      <c r="AM288" s="78"/>
      <c r="AN288" s="80">
        <v>43428.66416666667</v>
      </c>
      <c r="AO288" s="83" t="s">
        <v>3482</v>
      </c>
      <c r="AP288" s="78" t="b">
        <v>0</v>
      </c>
      <c r="AQ288" s="78" t="b">
        <v>0</v>
      </c>
      <c r="AR288" s="78" t="b">
        <v>0</v>
      </c>
      <c r="AS288" s="78"/>
      <c r="AT288" s="78">
        <v>6</v>
      </c>
      <c r="AU288" s="83" t="s">
        <v>3561</v>
      </c>
      <c r="AV288" s="78" t="b">
        <v>0</v>
      </c>
      <c r="AW288" s="78" t="s">
        <v>3755</v>
      </c>
      <c r="AX288" s="83" t="s">
        <v>4041</v>
      </c>
      <c r="AY288" s="78" t="s">
        <v>66</v>
      </c>
      <c r="AZ288" s="78" t="str">
        <f>REPLACE(INDEX(GroupVertices[Group],MATCH(Vertices[[#This Row],[Vertex]],GroupVertices[Vertex],0)),1,1,"")</f>
        <v>11</v>
      </c>
      <c r="BA288" s="48"/>
      <c r="BB288" s="48"/>
      <c r="BC288" s="48"/>
      <c r="BD288" s="48"/>
      <c r="BE288" s="48"/>
      <c r="BF288" s="48"/>
      <c r="BG288" s="116" t="s">
        <v>5295</v>
      </c>
      <c r="BH288" s="116" t="s">
        <v>5279</v>
      </c>
      <c r="BI288" s="116" t="s">
        <v>5500</v>
      </c>
      <c r="BJ288" s="116" t="s">
        <v>5484</v>
      </c>
      <c r="BK288" s="116">
        <v>0</v>
      </c>
      <c r="BL288" s="120">
        <v>0</v>
      </c>
      <c r="BM288" s="116">
        <v>2</v>
      </c>
      <c r="BN288" s="120">
        <v>4</v>
      </c>
      <c r="BO288" s="116">
        <v>0</v>
      </c>
      <c r="BP288" s="120">
        <v>0</v>
      </c>
      <c r="BQ288" s="116">
        <v>48</v>
      </c>
      <c r="BR288" s="120">
        <v>96</v>
      </c>
      <c r="BS288" s="116">
        <v>50</v>
      </c>
      <c r="BT288" s="2"/>
      <c r="BU288" s="3"/>
      <c r="BV288" s="3"/>
      <c r="BW288" s="3"/>
      <c r="BX288" s="3"/>
    </row>
    <row r="289" spans="1:76" ht="15">
      <c r="A289" s="64" t="s">
        <v>390</v>
      </c>
      <c r="B289" s="65"/>
      <c r="C289" s="65" t="s">
        <v>64</v>
      </c>
      <c r="D289" s="66">
        <v>162.10219556705385</v>
      </c>
      <c r="E289" s="68"/>
      <c r="F289" s="100" t="s">
        <v>1194</v>
      </c>
      <c r="G289" s="65"/>
      <c r="H289" s="69" t="s">
        <v>390</v>
      </c>
      <c r="I289" s="70"/>
      <c r="J289" s="70"/>
      <c r="K289" s="69" t="s">
        <v>4421</v>
      </c>
      <c r="L289" s="73">
        <v>1</v>
      </c>
      <c r="M289" s="74">
        <v>7403.41796875</v>
      </c>
      <c r="N289" s="74">
        <v>2196.839111328125</v>
      </c>
      <c r="O289" s="75"/>
      <c r="P289" s="76"/>
      <c r="Q289" s="76"/>
      <c r="R289" s="86"/>
      <c r="S289" s="48">
        <v>0</v>
      </c>
      <c r="T289" s="48">
        <v>1</v>
      </c>
      <c r="U289" s="49">
        <v>0</v>
      </c>
      <c r="V289" s="49">
        <v>1</v>
      </c>
      <c r="W289" s="49">
        <v>0</v>
      </c>
      <c r="X289" s="49">
        <v>0.999999</v>
      </c>
      <c r="Y289" s="49">
        <v>0</v>
      </c>
      <c r="Z289" s="49">
        <v>0</v>
      </c>
      <c r="AA289" s="71">
        <v>289</v>
      </c>
      <c r="AB289" s="71"/>
      <c r="AC289" s="72"/>
      <c r="AD289" s="78" t="s">
        <v>390</v>
      </c>
      <c r="AE289" s="78">
        <v>26</v>
      </c>
      <c r="AF289" s="78">
        <v>112</v>
      </c>
      <c r="AG289" s="78">
        <v>11525</v>
      </c>
      <c r="AH289" s="78">
        <v>5</v>
      </c>
      <c r="AI289" s="78"/>
      <c r="AJ289" s="78" t="s">
        <v>2738</v>
      </c>
      <c r="AK289" s="78" t="s">
        <v>2995</v>
      </c>
      <c r="AL289" s="83" t="s">
        <v>3185</v>
      </c>
      <c r="AM289" s="78"/>
      <c r="AN289" s="80">
        <v>39589.1316087963</v>
      </c>
      <c r="AO289" s="78"/>
      <c r="AP289" s="78" t="b">
        <v>1</v>
      </c>
      <c r="AQ289" s="78" t="b">
        <v>0</v>
      </c>
      <c r="AR289" s="78" t="b">
        <v>0</v>
      </c>
      <c r="AS289" s="78"/>
      <c r="AT289" s="78">
        <v>8</v>
      </c>
      <c r="AU289" s="83" t="s">
        <v>3561</v>
      </c>
      <c r="AV289" s="78" t="b">
        <v>0</v>
      </c>
      <c r="AW289" s="78" t="s">
        <v>3755</v>
      </c>
      <c r="AX289" s="83" t="s">
        <v>4042</v>
      </c>
      <c r="AY289" s="78" t="s">
        <v>66</v>
      </c>
      <c r="AZ289" s="78" t="str">
        <f>REPLACE(INDEX(GroupVertices[Group],MATCH(Vertices[[#This Row],[Vertex]],GroupVertices[Vertex],0)),1,1,"")</f>
        <v>48</v>
      </c>
      <c r="BA289" s="48" t="s">
        <v>5124</v>
      </c>
      <c r="BB289" s="48" t="s">
        <v>5124</v>
      </c>
      <c r="BC289" s="48" t="s">
        <v>929</v>
      </c>
      <c r="BD289" s="48" t="s">
        <v>929</v>
      </c>
      <c r="BE289" s="48" t="s">
        <v>951</v>
      </c>
      <c r="BF289" s="48" t="s">
        <v>951</v>
      </c>
      <c r="BG289" s="116" t="s">
        <v>5296</v>
      </c>
      <c r="BH289" s="116" t="s">
        <v>5348</v>
      </c>
      <c r="BI289" s="116" t="s">
        <v>5501</v>
      </c>
      <c r="BJ289" s="116" t="s">
        <v>5549</v>
      </c>
      <c r="BK289" s="116">
        <v>4</v>
      </c>
      <c r="BL289" s="120">
        <v>7.6923076923076925</v>
      </c>
      <c r="BM289" s="116">
        <v>1</v>
      </c>
      <c r="BN289" s="120">
        <v>1.9230769230769231</v>
      </c>
      <c r="BO289" s="116">
        <v>0</v>
      </c>
      <c r="BP289" s="120">
        <v>0</v>
      </c>
      <c r="BQ289" s="116">
        <v>47</v>
      </c>
      <c r="BR289" s="120">
        <v>90.38461538461539</v>
      </c>
      <c r="BS289" s="116">
        <v>52</v>
      </c>
      <c r="BT289" s="2"/>
      <c r="BU289" s="3"/>
      <c r="BV289" s="3"/>
      <c r="BW289" s="3"/>
      <c r="BX289" s="3"/>
    </row>
    <row r="290" spans="1:76" ht="15">
      <c r="A290" s="64" t="s">
        <v>541</v>
      </c>
      <c r="B290" s="65"/>
      <c r="C290" s="65" t="s">
        <v>64</v>
      </c>
      <c r="D290" s="66">
        <v>802.2743892612773</v>
      </c>
      <c r="E290" s="68"/>
      <c r="F290" s="100" t="s">
        <v>3699</v>
      </c>
      <c r="G290" s="65"/>
      <c r="H290" s="69" t="s">
        <v>541</v>
      </c>
      <c r="I290" s="70"/>
      <c r="J290" s="70"/>
      <c r="K290" s="69" t="s">
        <v>4422</v>
      </c>
      <c r="L290" s="73">
        <v>1</v>
      </c>
      <c r="M290" s="74">
        <v>7403.41796875</v>
      </c>
      <c r="N290" s="74">
        <v>2449.7548828125</v>
      </c>
      <c r="O290" s="75"/>
      <c r="P290" s="76"/>
      <c r="Q290" s="76"/>
      <c r="R290" s="86"/>
      <c r="S290" s="48">
        <v>1</v>
      </c>
      <c r="T290" s="48">
        <v>0</v>
      </c>
      <c r="U290" s="49">
        <v>0</v>
      </c>
      <c r="V290" s="49">
        <v>1</v>
      </c>
      <c r="W290" s="49">
        <v>0</v>
      </c>
      <c r="X290" s="49">
        <v>0.999999</v>
      </c>
      <c r="Y290" s="49">
        <v>0</v>
      </c>
      <c r="Z290" s="49">
        <v>0</v>
      </c>
      <c r="AA290" s="71">
        <v>290</v>
      </c>
      <c r="AB290" s="71"/>
      <c r="AC290" s="72"/>
      <c r="AD290" s="78" t="s">
        <v>2380</v>
      </c>
      <c r="AE290" s="78">
        <v>1259</v>
      </c>
      <c r="AF290" s="78">
        <v>701701</v>
      </c>
      <c r="AG290" s="78">
        <v>30678</v>
      </c>
      <c r="AH290" s="78">
        <v>2324</v>
      </c>
      <c r="AI290" s="78"/>
      <c r="AJ290" s="78" t="s">
        <v>2739</v>
      </c>
      <c r="AK290" s="78" t="s">
        <v>2996</v>
      </c>
      <c r="AL290" s="83" t="s">
        <v>3186</v>
      </c>
      <c r="AM290" s="78"/>
      <c r="AN290" s="80">
        <v>39842.534479166665</v>
      </c>
      <c r="AO290" s="83" t="s">
        <v>3483</v>
      </c>
      <c r="AP290" s="78" t="b">
        <v>0</v>
      </c>
      <c r="AQ290" s="78" t="b">
        <v>0</v>
      </c>
      <c r="AR290" s="78" t="b">
        <v>1</v>
      </c>
      <c r="AS290" s="78" t="s">
        <v>2020</v>
      </c>
      <c r="AT290" s="78">
        <v>4076</v>
      </c>
      <c r="AU290" s="83" t="s">
        <v>3561</v>
      </c>
      <c r="AV290" s="78" t="b">
        <v>1</v>
      </c>
      <c r="AW290" s="78" t="s">
        <v>3755</v>
      </c>
      <c r="AX290" s="83" t="s">
        <v>4043</v>
      </c>
      <c r="AY290" s="78" t="s">
        <v>65</v>
      </c>
      <c r="AZ290" s="78" t="str">
        <f>REPLACE(INDEX(GroupVertices[Group],MATCH(Vertices[[#This Row],[Vertex]],GroupVertices[Vertex],0)),1,1,"")</f>
        <v>48</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391</v>
      </c>
      <c r="B291" s="65"/>
      <c r="C291" s="65" t="s">
        <v>64</v>
      </c>
      <c r="D291" s="66">
        <v>165.72740081620566</v>
      </c>
      <c r="E291" s="68"/>
      <c r="F291" s="100" t="s">
        <v>1195</v>
      </c>
      <c r="G291" s="65"/>
      <c r="H291" s="69" t="s">
        <v>391</v>
      </c>
      <c r="I291" s="70"/>
      <c r="J291" s="70"/>
      <c r="K291" s="69" t="s">
        <v>4423</v>
      </c>
      <c r="L291" s="73">
        <v>1</v>
      </c>
      <c r="M291" s="74">
        <v>4917.98681640625</v>
      </c>
      <c r="N291" s="74">
        <v>2729.138916015625</v>
      </c>
      <c r="O291" s="75"/>
      <c r="P291" s="76"/>
      <c r="Q291" s="76"/>
      <c r="R291" s="86"/>
      <c r="S291" s="48">
        <v>1</v>
      </c>
      <c r="T291" s="48">
        <v>1</v>
      </c>
      <c r="U291" s="49">
        <v>0</v>
      </c>
      <c r="V291" s="49">
        <v>0.25</v>
      </c>
      <c r="W291" s="49">
        <v>0</v>
      </c>
      <c r="X291" s="49">
        <v>0.98371</v>
      </c>
      <c r="Y291" s="49">
        <v>0.5</v>
      </c>
      <c r="Z291" s="49">
        <v>0</v>
      </c>
      <c r="AA291" s="71">
        <v>291</v>
      </c>
      <c r="AB291" s="71"/>
      <c r="AC291" s="72"/>
      <c r="AD291" s="78" t="s">
        <v>2381</v>
      </c>
      <c r="AE291" s="78">
        <v>842</v>
      </c>
      <c r="AF291" s="78">
        <v>4085</v>
      </c>
      <c r="AG291" s="78">
        <v>35409</v>
      </c>
      <c r="AH291" s="78">
        <v>55129</v>
      </c>
      <c r="AI291" s="78"/>
      <c r="AJ291" s="78" t="s">
        <v>2740</v>
      </c>
      <c r="AK291" s="78"/>
      <c r="AL291" s="83" t="s">
        <v>3187</v>
      </c>
      <c r="AM291" s="78"/>
      <c r="AN291" s="80">
        <v>41273.99228009259</v>
      </c>
      <c r="AO291" s="83" t="s">
        <v>3484</v>
      </c>
      <c r="AP291" s="78" t="b">
        <v>1</v>
      </c>
      <c r="AQ291" s="78" t="b">
        <v>0</v>
      </c>
      <c r="AR291" s="78" t="b">
        <v>0</v>
      </c>
      <c r="AS291" s="78"/>
      <c r="AT291" s="78">
        <v>51</v>
      </c>
      <c r="AU291" s="83" t="s">
        <v>3561</v>
      </c>
      <c r="AV291" s="78" t="b">
        <v>0</v>
      </c>
      <c r="AW291" s="78" t="s">
        <v>3755</v>
      </c>
      <c r="AX291" s="83" t="s">
        <v>4044</v>
      </c>
      <c r="AY291" s="78" t="s">
        <v>66</v>
      </c>
      <c r="AZ291" s="78" t="str">
        <f>REPLACE(INDEX(GroupVertices[Group],MATCH(Vertices[[#This Row],[Vertex]],GroupVertices[Vertex],0)),1,1,"")</f>
        <v>19</v>
      </c>
      <c r="BA291" s="48"/>
      <c r="BB291" s="48"/>
      <c r="BC291" s="48"/>
      <c r="BD291" s="48"/>
      <c r="BE291" s="48"/>
      <c r="BF291" s="48"/>
      <c r="BG291" s="116" t="s">
        <v>5297</v>
      </c>
      <c r="BH291" s="116" t="s">
        <v>5297</v>
      </c>
      <c r="BI291" s="116" t="s">
        <v>5502</v>
      </c>
      <c r="BJ291" s="116" t="s">
        <v>5502</v>
      </c>
      <c r="BK291" s="116">
        <v>0</v>
      </c>
      <c r="BL291" s="120">
        <v>0</v>
      </c>
      <c r="BM291" s="116">
        <v>0</v>
      </c>
      <c r="BN291" s="120">
        <v>0</v>
      </c>
      <c r="BO291" s="116">
        <v>0</v>
      </c>
      <c r="BP291" s="120">
        <v>0</v>
      </c>
      <c r="BQ291" s="116">
        <v>26</v>
      </c>
      <c r="BR291" s="120">
        <v>100</v>
      </c>
      <c r="BS291" s="116">
        <v>26</v>
      </c>
      <c r="BT291" s="2"/>
      <c r="BU291" s="3"/>
      <c r="BV291" s="3"/>
      <c r="BW291" s="3"/>
      <c r="BX291" s="3"/>
    </row>
    <row r="292" spans="1:76" ht="15">
      <c r="A292" s="64" t="s">
        <v>542</v>
      </c>
      <c r="B292" s="65"/>
      <c r="C292" s="65" t="s">
        <v>64</v>
      </c>
      <c r="D292" s="66">
        <v>164.88702476927165</v>
      </c>
      <c r="E292" s="68"/>
      <c r="F292" s="100" t="s">
        <v>3700</v>
      </c>
      <c r="G292" s="65"/>
      <c r="H292" s="69" t="s">
        <v>542</v>
      </c>
      <c r="I292" s="70"/>
      <c r="J292" s="70"/>
      <c r="K292" s="69" t="s">
        <v>4424</v>
      </c>
      <c r="L292" s="73">
        <v>1</v>
      </c>
      <c r="M292" s="74">
        <v>5288.6201171875</v>
      </c>
      <c r="N292" s="74">
        <v>2496.573486328125</v>
      </c>
      <c r="O292" s="75"/>
      <c r="P292" s="76"/>
      <c r="Q292" s="76"/>
      <c r="R292" s="86"/>
      <c r="S292" s="48">
        <v>2</v>
      </c>
      <c r="T292" s="48">
        <v>0</v>
      </c>
      <c r="U292" s="49">
        <v>0</v>
      </c>
      <c r="V292" s="49">
        <v>0.25</v>
      </c>
      <c r="W292" s="49">
        <v>0</v>
      </c>
      <c r="X292" s="49">
        <v>0.98371</v>
      </c>
      <c r="Y292" s="49">
        <v>0.5</v>
      </c>
      <c r="Z292" s="49">
        <v>0</v>
      </c>
      <c r="AA292" s="71">
        <v>292</v>
      </c>
      <c r="AB292" s="71"/>
      <c r="AC292" s="72"/>
      <c r="AD292" s="78" t="s">
        <v>2382</v>
      </c>
      <c r="AE292" s="78">
        <v>514</v>
      </c>
      <c r="AF292" s="78">
        <v>3164</v>
      </c>
      <c r="AG292" s="78">
        <v>83453</v>
      </c>
      <c r="AH292" s="78">
        <v>78607</v>
      </c>
      <c r="AI292" s="78"/>
      <c r="AJ292" s="78" t="s">
        <v>2741</v>
      </c>
      <c r="AK292" s="78" t="s">
        <v>2984</v>
      </c>
      <c r="AL292" s="83" t="s">
        <v>3188</v>
      </c>
      <c r="AM292" s="78"/>
      <c r="AN292" s="80">
        <v>41907.93246527778</v>
      </c>
      <c r="AO292" s="83" t="s">
        <v>3485</v>
      </c>
      <c r="AP292" s="78" t="b">
        <v>1</v>
      </c>
      <c r="AQ292" s="78" t="b">
        <v>0</v>
      </c>
      <c r="AR292" s="78" t="b">
        <v>0</v>
      </c>
      <c r="AS292" s="78"/>
      <c r="AT292" s="78">
        <v>45</v>
      </c>
      <c r="AU292" s="83" t="s">
        <v>3561</v>
      </c>
      <c r="AV292" s="78" t="b">
        <v>0</v>
      </c>
      <c r="AW292" s="78" t="s">
        <v>3755</v>
      </c>
      <c r="AX292" s="83" t="s">
        <v>4045</v>
      </c>
      <c r="AY292" s="78" t="s">
        <v>65</v>
      </c>
      <c r="AZ292" s="78" t="str">
        <f>REPLACE(INDEX(GroupVertices[Group],MATCH(Vertices[[#This Row],[Vertex]],GroupVertices[Vertex],0)),1,1,"")</f>
        <v>19</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392</v>
      </c>
      <c r="B293" s="65"/>
      <c r="C293" s="65" t="s">
        <v>64</v>
      </c>
      <c r="D293" s="66">
        <v>167.41271521217428</v>
      </c>
      <c r="E293" s="68"/>
      <c r="F293" s="100" t="s">
        <v>1196</v>
      </c>
      <c r="G293" s="65"/>
      <c r="H293" s="69" t="s">
        <v>392</v>
      </c>
      <c r="I293" s="70"/>
      <c r="J293" s="70"/>
      <c r="K293" s="69" t="s">
        <v>4425</v>
      </c>
      <c r="L293" s="73">
        <v>81.30522088353413</v>
      </c>
      <c r="M293" s="74">
        <v>4939.51806640625</v>
      </c>
      <c r="N293" s="74">
        <v>2198.30810546875</v>
      </c>
      <c r="O293" s="75"/>
      <c r="P293" s="76"/>
      <c r="Q293" s="76"/>
      <c r="R293" s="86"/>
      <c r="S293" s="48">
        <v>0</v>
      </c>
      <c r="T293" s="48">
        <v>3</v>
      </c>
      <c r="U293" s="49">
        <v>4</v>
      </c>
      <c r="V293" s="49">
        <v>0.333333</v>
      </c>
      <c r="W293" s="49">
        <v>0</v>
      </c>
      <c r="X293" s="49">
        <v>1.466941</v>
      </c>
      <c r="Y293" s="49">
        <v>0.16666666666666666</v>
      </c>
      <c r="Z293" s="49">
        <v>0</v>
      </c>
      <c r="AA293" s="71">
        <v>293</v>
      </c>
      <c r="AB293" s="71"/>
      <c r="AC293" s="72"/>
      <c r="AD293" s="78" t="s">
        <v>2383</v>
      </c>
      <c r="AE293" s="78">
        <v>3859</v>
      </c>
      <c r="AF293" s="78">
        <v>5932</v>
      </c>
      <c r="AG293" s="78">
        <v>222664</v>
      </c>
      <c r="AH293" s="78">
        <v>508346</v>
      </c>
      <c r="AI293" s="78"/>
      <c r="AJ293" s="78" t="s">
        <v>2742</v>
      </c>
      <c r="AK293" s="78" t="s">
        <v>2063</v>
      </c>
      <c r="AL293" s="78"/>
      <c r="AM293" s="78"/>
      <c r="AN293" s="80">
        <v>41243.85804398148</v>
      </c>
      <c r="AO293" s="83" t="s">
        <v>3486</v>
      </c>
      <c r="AP293" s="78" t="b">
        <v>1</v>
      </c>
      <c r="AQ293" s="78" t="b">
        <v>0</v>
      </c>
      <c r="AR293" s="78" t="b">
        <v>1</v>
      </c>
      <c r="AS293" s="78"/>
      <c r="AT293" s="78">
        <v>155</v>
      </c>
      <c r="AU293" s="83" t="s">
        <v>3561</v>
      </c>
      <c r="AV293" s="78" t="b">
        <v>0</v>
      </c>
      <c r="AW293" s="78" t="s">
        <v>3755</v>
      </c>
      <c r="AX293" s="83" t="s">
        <v>4046</v>
      </c>
      <c r="AY293" s="78" t="s">
        <v>66</v>
      </c>
      <c r="AZ293" s="78" t="str">
        <f>REPLACE(INDEX(GroupVertices[Group],MATCH(Vertices[[#This Row],[Vertex]],GroupVertices[Vertex],0)),1,1,"")</f>
        <v>19</v>
      </c>
      <c r="BA293" s="48"/>
      <c r="BB293" s="48"/>
      <c r="BC293" s="48"/>
      <c r="BD293" s="48"/>
      <c r="BE293" s="48"/>
      <c r="BF293" s="48"/>
      <c r="BG293" s="116" t="s">
        <v>5298</v>
      </c>
      <c r="BH293" s="116" t="s">
        <v>5298</v>
      </c>
      <c r="BI293" s="116" t="s">
        <v>5503</v>
      </c>
      <c r="BJ293" s="116" t="s">
        <v>5503</v>
      </c>
      <c r="BK293" s="116">
        <v>1</v>
      </c>
      <c r="BL293" s="120">
        <v>3.3333333333333335</v>
      </c>
      <c r="BM293" s="116">
        <v>3</v>
      </c>
      <c r="BN293" s="120">
        <v>10</v>
      </c>
      <c r="BO293" s="116">
        <v>0</v>
      </c>
      <c r="BP293" s="120">
        <v>0</v>
      </c>
      <c r="BQ293" s="116">
        <v>26</v>
      </c>
      <c r="BR293" s="120">
        <v>86.66666666666667</v>
      </c>
      <c r="BS293" s="116">
        <v>30</v>
      </c>
      <c r="BT293" s="2"/>
      <c r="BU293" s="3"/>
      <c r="BV293" s="3"/>
      <c r="BW293" s="3"/>
      <c r="BX293" s="3"/>
    </row>
    <row r="294" spans="1:76" ht="15">
      <c r="A294" s="64" t="s">
        <v>543</v>
      </c>
      <c r="B294" s="65"/>
      <c r="C294" s="65" t="s">
        <v>64</v>
      </c>
      <c r="D294" s="66">
        <v>162.06295976898855</v>
      </c>
      <c r="E294" s="68"/>
      <c r="F294" s="100" t="s">
        <v>3701</v>
      </c>
      <c r="G294" s="65"/>
      <c r="H294" s="69" t="s">
        <v>543</v>
      </c>
      <c r="I294" s="70"/>
      <c r="J294" s="70"/>
      <c r="K294" s="69" t="s">
        <v>4426</v>
      </c>
      <c r="L294" s="73">
        <v>1</v>
      </c>
      <c r="M294" s="74">
        <v>4749.36279296875</v>
      </c>
      <c r="N294" s="74">
        <v>1717.475341796875</v>
      </c>
      <c r="O294" s="75"/>
      <c r="P294" s="76"/>
      <c r="Q294" s="76"/>
      <c r="R294" s="86"/>
      <c r="S294" s="48">
        <v>1</v>
      </c>
      <c r="T294" s="48">
        <v>0</v>
      </c>
      <c r="U294" s="49">
        <v>0</v>
      </c>
      <c r="V294" s="49">
        <v>0.2</v>
      </c>
      <c r="W294" s="49">
        <v>0</v>
      </c>
      <c r="X294" s="49">
        <v>0.565633</v>
      </c>
      <c r="Y294" s="49">
        <v>0</v>
      </c>
      <c r="Z294" s="49">
        <v>0</v>
      </c>
      <c r="AA294" s="71">
        <v>294</v>
      </c>
      <c r="AB294" s="71"/>
      <c r="AC294" s="72"/>
      <c r="AD294" s="78" t="s">
        <v>2384</v>
      </c>
      <c r="AE294" s="78">
        <v>188</v>
      </c>
      <c r="AF294" s="78">
        <v>69</v>
      </c>
      <c r="AG294" s="78">
        <v>1922</v>
      </c>
      <c r="AH294" s="78">
        <v>4997</v>
      </c>
      <c r="AI294" s="78"/>
      <c r="AJ294" s="78" t="s">
        <v>2743</v>
      </c>
      <c r="AK294" s="78"/>
      <c r="AL294" s="78"/>
      <c r="AM294" s="78"/>
      <c r="AN294" s="80">
        <v>43012.86305555556</v>
      </c>
      <c r="AO294" s="78"/>
      <c r="AP294" s="78" t="b">
        <v>1</v>
      </c>
      <c r="AQ294" s="78" t="b">
        <v>0</v>
      </c>
      <c r="AR294" s="78" t="b">
        <v>1</v>
      </c>
      <c r="AS294" s="78"/>
      <c r="AT294" s="78">
        <v>0</v>
      </c>
      <c r="AU294" s="78"/>
      <c r="AV294" s="78" t="b">
        <v>0</v>
      </c>
      <c r="AW294" s="78" t="s">
        <v>3755</v>
      </c>
      <c r="AX294" s="83" t="s">
        <v>4047</v>
      </c>
      <c r="AY294" s="78" t="s">
        <v>65</v>
      </c>
      <c r="AZ294" s="78" t="str">
        <f>REPLACE(INDEX(GroupVertices[Group],MATCH(Vertices[[#This Row],[Vertex]],GroupVertices[Vertex],0)),1,1,"")</f>
        <v>19</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393</v>
      </c>
      <c r="B295" s="65"/>
      <c r="C295" s="65" t="s">
        <v>64</v>
      </c>
      <c r="D295" s="66">
        <v>163.49096032648225</v>
      </c>
      <c r="E295" s="68"/>
      <c r="F295" s="100" t="s">
        <v>1197</v>
      </c>
      <c r="G295" s="65"/>
      <c r="H295" s="69" t="s">
        <v>393</v>
      </c>
      <c r="I295" s="70"/>
      <c r="J295" s="70"/>
      <c r="K295" s="69" t="s">
        <v>4427</v>
      </c>
      <c r="L295" s="73">
        <v>1</v>
      </c>
      <c r="M295" s="74">
        <v>2029.25341796875</v>
      </c>
      <c r="N295" s="74">
        <v>7385.73193359375</v>
      </c>
      <c r="O295" s="75"/>
      <c r="P295" s="76"/>
      <c r="Q295" s="76"/>
      <c r="R295" s="86"/>
      <c r="S295" s="48">
        <v>1</v>
      </c>
      <c r="T295" s="48">
        <v>1</v>
      </c>
      <c r="U295" s="49">
        <v>0</v>
      </c>
      <c r="V295" s="49">
        <v>0</v>
      </c>
      <c r="W295" s="49">
        <v>0</v>
      </c>
      <c r="X295" s="49">
        <v>0.999999</v>
      </c>
      <c r="Y295" s="49">
        <v>0</v>
      </c>
      <c r="Z295" s="49" t="s">
        <v>4655</v>
      </c>
      <c r="AA295" s="71">
        <v>295</v>
      </c>
      <c r="AB295" s="71"/>
      <c r="AC295" s="72"/>
      <c r="AD295" s="78" t="s">
        <v>2385</v>
      </c>
      <c r="AE295" s="78">
        <v>1613</v>
      </c>
      <c r="AF295" s="78">
        <v>1634</v>
      </c>
      <c r="AG295" s="78">
        <v>8417</v>
      </c>
      <c r="AH295" s="78">
        <v>358</v>
      </c>
      <c r="AI295" s="78"/>
      <c r="AJ295" s="78" t="s">
        <v>2744</v>
      </c>
      <c r="AK295" s="78" t="s">
        <v>2063</v>
      </c>
      <c r="AL295" s="83" t="s">
        <v>3189</v>
      </c>
      <c r="AM295" s="78"/>
      <c r="AN295" s="80">
        <v>41388.76414351852</v>
      </c>
      <c r="AO295" s="83" t="s">
        <v>3487</v>
      </c>
      <c r="AP295" s="78" t="b">
        <v>0</v>
      </c>
      <c r="AQ295" s="78" t="b">
        <v>0</v>
      </c>
      <c r="AR295" s="78" t="b">
        <v>1</v>
      </c>
      <c r="AS295" s="78"/>
      <c r="AT295" s="78">
        <v>8</v>
      </c>
      <c r="AU295" s="83" t="s">
        <v>3584</v>
      </c>
      <c r="AV295" s="78" t="b">
        <v>0</v>
      </c>
      <c r="AW295" s="78" t="s">
        <v>3755</v>
      </c>
      <c r="AX295" s="83" t="s">
        <v>4048</v>
      </c>
      <c r="AY295" s="78" t="s">
        <v>66</v>
      </c>
      <c r="AZ295" s="78" t="str">
        <f>REPLACE(INDEX(GroupVertices[Group],MATCH(Vertices[[#This Row],[Vertex]],GroupVertices[Vertex],0)),1,1,"")</f>
        <v>1</v>
      </c>
      <c r="BA295" s="48" t="s">
        <v>894</v>
      </c>
      <c r="BB295" s="48" t="s">
        <v>894</v>
      </c>
      <c r="BC295" s="48" t="s">
        <v>940</v>
      </c>
      <c r="BD295" s="48" t="s">
        <v>940</v>
      </c>
      <c r="BE295" s="48" t="s">
        <v>974</v>
      </c>
      <c r="BF295" s="48" t="s">
        <v>974</v>
      </c>
      <c r="BG295" s="116" t="s">
        <v>5299</v>
      </c>
      <c r="BH295" s="116" t="s">
        <v>5299</v>
      </c>
      <c r="BI295" s="116" t="s">
        <v>5504</v>
      </c>
      <c r="BJ295" s="116" t="s">
        <v>5504</v>
      </c>
      <c r="BK295" s="116">
        <v>1</v>
      </c>
      <c r="BL295" s="120">
        <v>9.090909090909092</v>
      </c>
      <c r="BM295" s="116">
        <v>1</v>
      </c>
      <c r="BN295" s="120">
        <v>9.090909090909092</v>
      </c>
      <c r="BO295" s="116">
        <v>0</v>
      </c>
      <c r="BP295" s="120">
        <v>0</v>
      </c>
      <c r="BQ295" s="116">
        <v>9</v>
      </c>
      <c r="BR295" s="120">
        <v>81.81818181818181</v>
      </c>
      <c r="BS295" s="116">
        <v>11</v>
      </c>
      <c r="BT295" s="2"/>
      <c r="BU295" s="3"/>
      <c r="BV295" s="3"/>
      <c r="BW295" s="3"/>
      <c r="BX295" s="3"/>
    </row>
    <row r="296" spans="1:76" ht="15">
      <c r="A296" s="64" t="s">
        <v>394</v>
      </c>
      <c r="B296" s="65"/>
      <c r="C296" s="65" t="s">
        <v>64</v>
      </c>
      <c r="D296" s="66">
        <v>162.11040771083498</v>
      </c>
      <c r="E296" s="68"/>
      <c r="F296" s="100" t="s">
        <v>1198</v>
      </c>
      <c r="G296" s="65"/>
      <c r="H296" s="69" t="s">
        <v>394</v>
      </c>
      <c r="I296" s="70"/>
      <c r="J296" s="70"/>
      <c r="K296" s="69" t="s">
        <v>4428</v>
      </c>
      <c r="L296" s="73">
        <v>41.15261044176707</v>
      </c>
      <c r="M296" s="74">
        <v>6204.70751953125</v>
      </c>
      <c r="N296" s="74">
        <v>5240.65234375</v>
      </c>
      <c r="O296" s="75"/>
      <c r="P296" s="76"/>
      <c r="Q296" s="76"/>
      <c r="R296" s="86"/>
      <c r="S296" s="48">
        <v>0</v>
      </c>
      <c r="T296" s="48">
        <v>2</v>
      </c>
      <c r="U296" s="49">
        <v>2</v>
      </c>
      <c r="V296" s="49">
        <v>0.5</v>
      </c>
      <c r="W296" s="49">
        <v>0</v>
      </c>
      <c r="X296" s="49">
        <v>1.459457</v>
      </c>
      <c r="Y296" s="49">
        <v>0</v>
      </c>
      <c r="Z296" s="49">
        <v>0</v>
      </c>
      <c r="AA296" s="71">
        <v>296</v>
      </c>
      <c r="AB296" s="71"/>
      <c r="AC296" s="72"/>
      <c r="AD296" s="78" t="s">
        <v>2386</v>
      </c>
      <c r="AE296" s="78">
        <v>333</v>
      </c>
      <c r="AF296" s="78">
        <v>121</v>
      </c>
      <c r="AG296" s="78">
        <v>9200</v>
      </c>
      <c r="AH296" s="78">
        <v>11253</v>
      </c>
      <c r="AI296" s="78"/>
      <c r="AJ296" s="78"/>
      <c r="AK296" s="78"/>
      <c r="AL296" s="78"/>
      <c r="AM296" s="78"/>
      <c r="AN296" s="80">
        <v>41335.662094907406</v>
      </c>
      <c r="AO296" s="78"/>
      <c r="AP296" s="78" t="b">
        <v>1</v>
      </c>
      <c r="AQ296" s="78" t="b">
        <v>0</v>
      </c>
      <c r="AR296" s="78" t="b">
        <v>0</v>
      </c>
      <c r="AS296" s="78"/>
      <c r="AT296" s="78">
        <v>0</v>
      </c>
      <c r="AU296" s="83" t="s">
        <v>3561</v>
      </c>
      <c r="AV296" s="78" t="b">
        <v>0</v>
      </c>
      <c r="AW296" s="78" t="s">
        <v>3755</v>
      </c>
      <c r="AX296" s="83" t="s">
        <v>4049</v>
      </c>
      <c r="AY296" s="78" t="s">
        <v>66</v>
      </c>
      <c r="AZ296" s="78" t="str">
        <f>REPLACE(INDEX(GroupVertices[Group],MATCH(Vertices[[#This Row],[Vertex]],GroupVertices[Vertex],0)),1,1,"")</f>
        <v>27</v>
      </c>
      <c r="BA296" s="48"/>
      <c r="BB296" s="48"/>
      <c r="BC296" s="48"/>
      <c r="BD296" s="48"/>
      <c r="BE296" s="48"/>
      <c r="BF296" s="48"/>
      <c r="BG296" s="116" t="s">
        <v>5300</v>
      </c>
      <c r="BH296" s="116" t="s">
        <v>5300</v>
      </c>
      <c r="BI296" s="116" t="s">
        <v>5505</v>
      </c>
      <c r="BJ296" s="116" t="s">
        <v>5505</v>
      </c>
      <c r="BK296" s="116">
        <v>1</v>
      </c>
      <c r="BL296" s="120">
        <v>2.7027027027027026</v>
      </c>
      <c r="BM296" s="116">
        <v>2</v>
      </c>
      <c r="BN296" s="120">
        <v>5.405405405405405</v>
      </c>
      <c r="BO296" s="116">
        <v>0</v>
      </c>
      <c r="BP296" s="120">
        <v>0</v>
      </c>
      <c r="BQ296" s="116">
        <v>34</v>
      </c>
      <c r="BR296" s="120">
        <v>91.89189189189189</v>
      </c>
      <c r="BS296" s="116">
        <v>37</v>
      </c>
      <c r="BT296" s="2"/>
      <c r="BU296" s="3"/>
      <c r="BV296" s="3"/>
      <c r="BW296" s="3"/>
      <c r="BX296" s="3"/>
    </row>
    <row r="297" spans="1:76" ht="15">
      <c r="A297" s="64" t="s">
        <v>544</v>
      </c>
      <c r="B297" s="65"/>
      <c r="C297" s="65" t="s">
        <v>64</v>
      </c>
      <c r="D297" s="66">
        <v>297.09980226394714</v>
      </c>
      <c r="E297" s="68"/>
      <c r="F297" s="100" t="s">
        <v>3702</v>
      </c>
      <c r="G297" s="65"/>
      <c r="H297" s="69" t="s">
        <v>544</v>
      </c>
      <c r="I297" s="70"/>
      <c r="J297" s="70"/>
      <c r="K297" s="69" t="s">
        <v>4429</v>
      </c>
      <c r="L297" s="73">
        <v>1</v>
      </c>
      <c r="M297" s="74">
        <v>6204.70751953125</v>
      </c>
      <c r="N297" s="74">
        <v>5652.3759765625</v>
      </c>
      <c r="O297" s="75"/>
      <c r="P297" s="76"/>
      <c r="Q297" s="76"/>
      <c r="R297" s="86"/>
      <c r="S297" s="48">
        <v>1</v>
      </c>
      <c r="T297" s="48">
        <v>0</v>
      </c>
      <c r="U297" s="49">
        <v>0</v>
      </c>
      <c r="V297" s="49">
        <v>0.333333</v>
      </c>
      <c r="W297" s="49">
        <v>0</v>
      </c>
      <c r="X297" s="49">
        <v>0.770269</v>
      </c>
      <c r="Y297" s="49">
        <v>0</v>
      </c>
      <c r="Z297" s="49">
        <v>0</v>
      </c>
      <c r="AA297" s="71">
        <v>297</v>
      </c>
      <c r="AB297" s="71"/>
      <c r="AC297" s="72"/>
      <c r="AD297" s="78" t="s">
        <v>2387</v>
      </c>
      <c r="AE297" s="78">
        <v>5131</v>
      </c>
      <c r="AF297" s="78">
        <v>148061</v>
      </c>
      <c r="AG297" s="78">
        <v>301853</v>
      </c>
      <c r="AH297" s="78">
        <v>250013</v>
      </c>
      <c r="AI297" s="78"/>
      <c r="AJ297" s="78" t="s">
        <v>2745</v>
      </c>
      <c r="AK297" s="78" t="s">
        <v>2997</v>
      </c>
      <c r="AL297" s="83" t="s">
        <v>3190</v>
      </c>
      <c r="AM297" s="78"/>
      <c r="AN297" s="80">
        <v>39751.220868055556</v>
      </c>
      <c r="AO297" s="83" t="s">
        <v>3488</v>
      </c>
      <c r="AP297" s="78" t="b">
        <v>0</v>
      </c>
      <c r="AQ297" s="78" t="b">
        <v>0</v>
      </c>
      <c r="AR297" s="78" t="b">
        <v>0</v>
      </c>
      <c r="AS297" s="78"/>
      <c r="AT297" s="78">
        <v>2148</v>
      </c>
      <c r="AU297" s="83" t="s">
        <v>3561</v>
      </c>
      <c r="AV297" s="78" t="b">
        <v>0</v>
      </c>
      <c r="AW297" s="78" t="s">
        <v>3755</v>
      </c>
      <c r="AX297" s="83" t="s">
        <v>4050</v>
      </c>
      <c r="AY297" s="78" t="s">
        <v>65</v>
      </c>
      <c r="AZ297" s="78" t="str">
        <f>REPLACE(INDEX(GroupVertices[Group],MATCH(Vertices[[#This Row],[Vertex]],GroupVertices[Vertex],0)),1,1,"")</f>
        <v>27</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545</v>
      </c>
      <c r="B298" s="65"/>
      <c r="C298" s="65" t="s">
        <v>64</v>
      </c>
      <c r="D298" s="66">
        <v>162.184317004865</v>
      </c>
      <c r="E298" s="68"/>
      <c r="F298" s="100" t="s">
        <v>3703</v>
      </c>
      <c r="G298" s="65"/>
      <c r="H298" s="69" t="s">
        <v>545</v>
      </c>
      <c r="I298" s="70"/>
      <c r="J298" s="70"/>
      <c r="K298" s="69" t="s">
        <v>4430</v>
      </c>
      <c r="L298" s="73">
        <v>1</v>
      </c>
      <c r="M298" s="74">
        <v>6425.6083984375</v>
      </c>
      <c r="N298" s="74">
        <v>5652.3759765625</v>
      </c>
      <c r="O298" s="75"/>
      <c r="P298" s="76"/>
      <c r="Q298" s="76"/>
      <c r="R298" s="86"/>
      <c r="S298" s="48">
        <v>1</v>
      </c>
      <c r="T298" s="48">
        <v>0</v>
      </c>
      <c r="U298" s="49">
        <v>0</v>
      </c>
      <c r="V298" s="49">
        <v>0.333333</v>
      </c>
      <c r="W298" s="49">
        <v>0</v>
      </c>
      <c r="X298" s="49">
        <v>0.770269</v>
      </c>
      <c r="Y298" s="49">
        <v>0</v>
      </c>
      <c r="Z298" s="49">
        <v>0</v>
      </c>
      <c r="AA298" s="71">
        <v>298</v>
      </c>
      <c r="AB298" s="71"/>
      <c r="AC298" s="72"/>
      <c r="AD298" s="78" t="s">
        <v>2388</v>
      </c>
      <c r="AE298" s="78">
        <v>733</v>
      </c>
      <c r="AF298" s="78">
        <v>202</v>
      </c>
      <c r="AG298" s="78">
        <v>3165</v>
      </c>
      <c r="AH298" s="78">
        <v>16678</v>
      </c>
      <c r="AI298" s="78"/>
      <c r="AJ298" s="78" t="s">
        <v>2746</v>
      </c>
      <c r="AK298" s="78"/>
      <c r="AL298" s="78"/>
      <c r="AM298" s="78"/>
      <c r="AN298" s="80">
        <v>42643.139965277776</v>
      </c>
      <c r="AO298" s="78"/>
      <c r="AP298" s="78" t="b">
        <v>1</v>
      </c>
      <c r="AQ298" s="78" t="b">
        <v>0</v>
      </c>
      <c r="AR298" s="78" t="b">
        <v>0</v>
      </c>
      <c r="AS298" s="78"/>
      <c r="AT298" s="78">
        <v>1</v>
      </c>
      <c r="AU298" s="78"/>
      <c r="AV298" s="78" t="b">
        <v>0</v>
      </c>
      <c r="AW298" s="78" t="s">
        <v>3755</v>
      </c>
      <c r="AX298" s="83" t="s">
        <v>4051</v>
      </c>
      <c r="AY298" s="78" t="s">
        <v>65</v>
      </c>
      <c r="AZ298" s="78" t="str">
        <f>REPLACE(INDEX(GroupVertices[Group],MATCH(Vertices[[#This Row],[Vertex]],GroupVertices[Vertex],0)),1,1,"")</f>
        <v>27</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395</v>
      </c>
      <c r="B299" s="65"/>
      <c r="C299" s="65" t="s">
        <v>64</v>
      </c>
      <c r="D299" s="66">
        <v>165.25018401648092</v>
      </c>
      <c r="E299" s="68"/>
      <c r="F299" s="100" t="s">
        <v>1199</v>
      </c>
      <c r="G299" s="65"/>
      <c r="H299" s="69" t="s">
        <v>395</v>
      </c>
      <c r="I299" s="70"/>
      <c r="J299" s="70"/>
      <c r="K299" s="69" t="s">
        <v>4431</v>
      </c>
      <c r="L299" s="73">
        <v>1</v>
      </c>
      <c r="M299" s="74">
        <v>1028.7037353515625</v>
      </c>
      <c r="N299" s="74">
        <v>6739.9140625</v>
      </c>
      <c r="O299" s="75"/>
      <c r="P299" s="76"/>
      <c r="Q299" s="76"/>
      <c r="R299" s="86"/>
      <c r="S299" s="48">
        <v>1</v>
      </c>
      <c r="T299" s="48">
        <v>1</v>
      </c>
      <c r="U299" s="49">
        <v>0</v>
      </c>
      <c r="V299" s="49">
        <v>0</v>
      </c>
      <c r="W299" s="49">
        <v>0</v>
      </c>
      <c r="X299" s="49">
        <v>0.999999</v>
      </c>
      <c r="Y299" s="49">
        <v>0</v>
      </c>
      <c r="Z299" s="49" t="s">
        <v>4655</v>
      </c>
      <c r="AA299" s="71">
        <v>299</v>
      </c>
      <c r="AB299" s="71"/>
      <c r="AC299" s="72"/>
      <c r="AD299" s="78" t="s">
        <v>2389</v>
      </c>
      <c r="AE299" s="78">
        <v>4311</v>
      </c>
      <c r="AF299" s="78">
        <v>3562</v>
      </c>
      <c r="AG299" s="78">
        <v>47277</v>
      </c>
      <c r="AH299" s="78">
        <v>91648</v>
      </c>
      <c r="AI299" s="78"/>
      <c r="AJ299" s="78" t="s">
        <v>2747</v>
      </c>
      <c r="AK299" s="78" t="s">
        <v>2829</v>
      </c>
      <c r="AL299" s="83" t="s">
        <v>3191</v>
      </c>
      <c r="AM299" s="78"/>
      <c r="AN299" s="80">
        <v>42170.75206018519</v>
      </c>
      <c r="AO299" s="83" t="s">
        <v>3489</v>
      </c>
      <c r="AP299" s="78" t="b">
        <v>0</v>
      </c>
      <c r="AQ299" s="78" t="b">
        <v>0</v>
      </c>
      <c r="AR299" s="78" t="b">
        <v>1</v>
      </c>
      <c r="AS299" s="78"/>
      <c r="AT299" s="78">
        <v>40</v>
      </c>
      <c r="AU299" s="83" t="s">
        <v>3561</v>
      </c>
      <c r="AV299" s="78" t="b">
        <v>0</v>
      </c>
      <c r="AW299" s="78" t="s">
        <v>3755</v>
      </c>
      <c r="AX299" s="83" t="s">
        <v>4052</v>
      </c>
      <c r="AY299" s="78" t="s">
        <v>66</v>
      </c>
      <c r="AZ299" s="78" t="str">
        <f>REPLACE(INDEX(GroupVertices[Group],MATCH(Vertices[[#This Row],[Vertex]],GroupVertices[Vertex],0)),1,1,"")</f>
        <v>1</v>
      </c>
      <c r="BA299" s="48"/>
      <c r="BB299" s="48"/>
      <c r="BC299" s="48"/>
      <c r="BD299" s="48"/>
      <c r="BE299" s="48"/>
      <c r="BF299" s="48"/>
      <c r="BG299" s="116" t="s">
        <v>5301</v>
      </c>
      <c r="BH299" s="116" t="s">
        <v>5301</v>
      </c>
      <c r="BI299" s="116" t="s">
        <v>5506</v>
      </c>
      <c r="BJ299" s="116" t="s">
        <v>5506</v>
      </c>
      <c r="BK299" s="116">
        <v>1</v>
      </c>
      <c r="BL299" s="120">
        <v>6.666666666666667</v>
      </c>
      <c r="BM299" s="116">
        <v>0</v>
      </c>
      <c r="BN299" s="120">
        <v>0</v>
      </c>
      <c r="BO299" s="116">
        <v>0</v>
      </c>
      <c r="BP299" s="120">
        <v>0</v>
      </c>
      <c r="BQ299" s="116">
        <v>14</v>
      </c>
      <c r="BR299" s="120">
        <v>93.33333333333333</v>
      </c>
      <c r="BS299" s="116">
        <v>15</v>
      </c>
      <c r="BT299" s="2"/>
      <c r="BU299" s="3"/>
      <c r="BV299" s="3"/>
      <c r="BW299" s="3"/>
      <c r="BX299" s="3"/>
    </row>
    <row r="300" spans="1:76" ht="15">
      <c r="A300" s="64" t="s">
        <v>396</v>
      </c>
      <c r="B300" s="65"/>
      <c r="C300" s="65" t="s">
        <v>64</v>
      </c>
      <c r="D300" s="66">
        <v>162.58944943139997</v>
      </c>
      <c r="E300" s="68"/>
      <c r="F300" s="100" t="s">
        <v>1200</v>
      </c>
      <c r="G300" s="65"/>
      <c r="H300" s="69" t="s">
        <v>396</v>
      </c>
      <c r="I300" s="70"/>
      <c r="J300" s="70"/>
      <c r="K300" s="69" t="s">
        <v>4432</v>
      </c>
      <c r="L300" s="73">
        <v>1</v>
      </c>
      <c r="M300" s="74">
        <v>2029.25341796875</v>
      </c>
      <c r="N300" s="74">
        <v>6739.9140625</v>
      </c>
      <c r="O300" s="75"/>
      <c r="P300" s="76"/>
      <c r="Q300" s="76"/>
      <c r="R300" s="86"/>
      <c r="S300" s="48">
        <v>1</v>
      </c>
      <c r="T300" s="48">
        <v>1</v>
      </c>
      <c r="U300" s="49">
        <v>0</v>
      </c>
      <c r="V300" s="49">
        <v>0</v>
      </c>
      <c r="W300" s="49">
        <v>0</v>
      </c>
      <c r="X300" s="49">
        <v>0.999999</v>
      </c>
      <c r="Y300" s="49">
        <v>0</v>
      </c>
      <c r="Z300" s="49" t="s">
        <v>4655</v>
      </c>
      <c r="AA300" s="71">
        <v>300</v>
      </c>
      <c r="AB300" s="71"/>
      <c r="AC300" s="72"/>
      <c r="AD300" s="78" t="s">
        <v>2390</v>
      </c>
      <c r="AE300" s="78">
        <v>1368</v>
      </c>
      <c r="AF300" s="78">
        <v>646</v>
      </c>
      <c r="AG300" s="78">
        <v>5340</v>
      </c>
      <c r="AH300" s="78">
        <v>26893</v>
      </c>
      <c r="AI300" s="78"/>
      <c r="AJ300" s="78" t="s">
        <v>2748</v>
      </c>
      <c r="AK300" s="78" t="s">
        <v>2829</v>
      </c>
      <c r="AL300" s="83" t="s">
        <v>3192</v>
      </c>
      <c r="AM300" s="78"/>
      <c r="AN300" s="80">
        <v>41032.743680555555</v>
      </c>
      <c r="AO300" s="83" t="s">
        <v>3490</v>
      </c>
      <c r="AP300" s="78" t="b">
        <v>0</v>
      </c>
      <c r="AQ300" s="78" t="b">
        <v>0</v>
      </c>
      <c r="AR300" s="78" t="b">
        <v>1</v>
      </c>
      <c r="AS300" s="78"/>
      <c r="AT300" s="78">
        <v>0</v>
      </c>
      <c r="AU300" s="83" t="s">
        <v>3561</v>
      </c>
      <c r="AV300" s="78" t="b">
        <v>0</v>
      </c>
      <c r="AW300" s="78" t="s">
        <v>3755</v>
      </c>
      <c r="AX300" s="83" t="s">
        <v>4053</v>
      </c>
      <c r="AY300" s="78" t="s">
        <v>66</v>
      </c>
      <c r="AZ300" s="78" t="str">
        <f>REPLACE(INDEX(GroupVertices[Group],MATCH(Vertices[[#This Row],[Vertex]],GroupVertices[Vertex],0)),1,1,"")</f>
        <v>1</v>
      </c>
      <c r="BA300" s="48"/>
      <c r="BB300" s="48"/>
      <c r="BC300" s="48"/>
      <c r="BD300" s="48"/>
      <c r="BE300" s="48"/>
      <c r="BF300" s="48"/>
      <c r="BG300" s="116" t="s">
        <v>5302</v>
      </c>
      <c r="BH300" s="116" t="s">
        <v>5302</v>
      </c>
      <c r="BI300" s="116" t="s">
        <v>5507</v>
      </c>
      <c r="BJ300" s="116" t="s">
        <v>5507</v>
      </c>
      <c r="BK300" s="116">
        <v>0</v>
      </c>
      <c r="BL300" s="120">
        <v>0</v>
      </c>
      <c r="BM300" s="116">
        <v>0</v>
      </c>
      <c r="BN300" s="120">
        <v>0</v>
      </c>
      <c r="BO300" s="116">
        <v>0</v>
      </c>
      <c r="BP300" s="120">
        <v>0</v>
      </c>
      <c r="BQ300" s="116">
        <v>5</v>
      </c>
      <c r="BR300" s="120">
        <v>100</v>
      </c>
      <c r="BS300" s="116">
        <v>5</v>
      </c>
      <c r="BT300" s="2"/>
      <c r="BU300" s="3"/>
      <c r="BV300" s="3"/>
      <c r="BW300" s="3"/>
      <c r="BX300" s="3"/>
    </row>
    <row r="301" spans="1:76" ht="15">
      <c r="A301" s="64" t="s">
        <v>397</v>
      </c>
      <c r="B301" s="65"/>
      <c r="C301" s="65" t="s">
        <v>64</v>
      </c>
      <c r="D301" s="66">
        <v>162.75642968828262</v>
      </c>
      <c r="E301" s="68"/>
      <c r="F301" s="100" t="s">
        <v>1201</v>
      </c>
      <c r="G301" s="65"/>
      <c r="H301" s="69" t="s">
        <v>397</v>
      </c>
      <c r="I301" s="70"/>
      <c r="J301" s="70"/>
      <c r="K301" s="69" t="s">
        <v>4433</v>
      </c>
      <c r="L301" s="73">
        <v>1</v>
      </c>
      <c r="M301" s="74">
        <v>1695.73681640625</v>
      </c>
      <c r="N301" s="74">
        <v>6739.9140625</v>
      </c>
      <c r="O301" s="75"/>
      <c r="P301" s="76"/>
      <c r="Q301" s="76"/>
      <c r="R301" s="86"/>
      <c r="S301" s="48">
        <v>1</v>
      </c>
      <c r="T301" s="48">
        <v>1</v>
      </c>
      <c r="U301" s="49">
        <v>0</v>
      </c>
      <c r="V301" s="49">
        <v>0</v>
      </c>
      <c r="W301" s="49">
        <v>0</v>
      </c>
      <c r="X301" s="49">
        <v>0.999999</v>
      </c>
      <c r="Y301" s="49">
        <v>0</v>
      </c>
      <c r="Z301" s="49" t="s">
        <v>4655</v>
      </c>
      <c r="AA301" s="71">
        <v>301</v>
      </c>
      <c r="AB301" s="71"/>
      <c r="AC301" s="72"/>
      <c r="AD301" s="78" t="s">
        <v>2391</v>
      </c>
      <c r="AE301" s="78">
        <v>1224</v>
      </c>
      <c r="AF301" s="78">
        <v>829</v>
      </c>
      <c r="AG301" s="78">
        <v>84826</v>
      </c>
      <c r="AH301" s="78">
        <v>1782</v>
      </c>
      <c r="AI301" s="78"/>
      <c r="AJ301" s="78" t="s">
        <v>2749</v>
      </c>
      <c r="AK301" s="78" t="s">
        <v>2998</v>
      </c>
      <c r="AL301" s="83" t="s">
        <v>3193</v>
      </c>
      <c r="AM301" s="78"/>
      <c r="AN301" s="80">
        <v>42283.923854166664</v>
      </c>
      <c r="AO301" s="83" t="s">
        <v>3491</v>
      </c>
      <c r="AP301" s="78" t="b">
        <v>0</v>
      </c>
      <c r="AQ301" s="78" t="b">
        <v>0</v>
      </c>
      <c r="AR301" s="78" t="b">
        <v>0</v>
      </c>
      <c r="AS301" s="78"/>
      <c r="AT301" s="78">
        <v>7</v>
      </c>
      <c r="AU301" s="83" t="s">
        <v>3569</v>
      </c>
      <c r="AV301" s="78" t="b">
        <v>0</v>
      </c>
      <c r="AW301" s="78" t="s">
        <v>3755</v>
      </c>
      <c r="AX301" s="83" t="s">
        <v>4054</v>
      </c>
      <c r="AY301" s="78" t="s">
        <v>66</v>
      </c>
      <c r="AZ301" s="78" t="str">
        <f>REPLACE(INDEX(GroupVertices[Group],MATCH(Vertices[[#This Row],[Vertex]],GroupVertices[Vertex],0)),1,1,"")</f>
        <v>1</v>
      </c>
      <c r="BA301" s="48" t="s">
        <v>5125</v>
      </c>
      <c r="BB301" s="48" t="s">
        <v>5125</v>
      </c>
      <c r="BC301" s="48" t="s">
        <v>924</v>
      </c>
      <c r="BD301" s="48" t="s">
        <v>924</v>
      </c>
      <c r="BE301" s="48"/>
      <c r="BF301" s="48"/>
      <c r="BG301" s="116" t="s">
        <v>5303</v>
      </c>
      <c r="BH301" s="116" t="s">
        <v>5349</v>
      </c>
      <c r="BI301" s="116" t="s">
        <v>5508</v>
      </c>
      <c r="BJ301" s="116" t="s">
        <v>5550</v>
      </c>
      <c r="BK301" s="116">
        <v>1</v>
      </c>
      <c r="BL301" s="120">
        <v>6.25</v>
      </c>
      <c r="BM301" s="116">
        <v>0</v>
      </c>
      <c r="BN301" s="120">
        <v>0</v>
      </c>
      <c r="BO301" s="116">
        <v>0</v>
      </c>
      <c r="BP301" s="120">
        <v>0</v>
      </c>
      <c r="BQ301" s="116">
        <v>15</v>
      </c>
      <c r="BR301" s="120">
        <v>93.75</v>
      </c>
      <c r="BS301" s="116">
        <v>16</v>
      </c>
      <c r="BT301" s="2"/>
      <c r="BU301" s="3"/>
      <c r="BV301" s="3"/>
      <c r="BW301" s="3"/>
      <c r="BX301" s="3"/>
    </row>
    <row r="302" spans="1:76" ht="15">
      <c r="A302" s="64" t="s">
        <v>398</v>
      </c>
      <c r="B302" s="65"/>
      <c r="C302" s="65" t="s">
        <v>64</v>
      </c>
      <c r="D302" s="66">
        <v>163.85411957369152</v>
      </c>
      <c r="E302" s="68"/>
      <c r="F302" s="100" t="s">
        <v>1202</v>
      </c>
      <c r="G302" s="65"/>
      <c r="H302" s="69" t="s">
        <v>398</v>
      </c>
      <c r="I302" s="70"/>
      <c r="J302" s="70"/>
      <c r="K302" s="69" t="s">
        <v>4434</v>
      </c>
      <c r="L302" s="73">
        <v>121.4578313253012</v>
      </c>
      <c r="M302" s="74">
        <v>4984.947265625</v>
      </c>
      <c r="N302" s="74">
        <v>951.7359008789062</v>
      </c>
      <c r="O302" s="75"/>
      <c r="P302" s="76"/>
      <c r="Q302" s="76"/>
      <c r="R302" s="86"/>
      <c r="S302" s="48">
        <v>0</v>
      </c>
      <c r="T302" s="48">
        <v>3</v>
      </c>
      <c r="U302" s="49">
        <v>6</v>
      </c>
      <c r="V302" s="49">
        <v>0.333333</v>
      </c>
      <c r="W302" s="49">
        <v>0</v>
      </c>
      <c r="X302" s="49">
        <v>1.918916</v>
      </c>
      <c r="Y302" s="49">
        <v>0</v>
      </c>
      <c r="Z302" s="49">
        <v>0</v>
      </c>
      <c r="AA302" s="71">
        <v>302</v>
      </c>
      <c r="AB302" s="71"/>
      <c r="AC302" s="72"/>
      <c r="AD302" s="78" t="s">
        <v>2392</v>
      </c>
      <c r="AE302" s="78">
        <v>2989</v>
      </c>
      <c r="AF302" s="78">
        <v>2032</v>
      </c>
      <c r="AG302" s="78">
        <v>8576</v>
      </c>
      <c r="AH302" s="78">
        <v>7563</v>
      </c>
      <c r="AI302" s="78"/>
      <c r="AJ302" s="78" t="s">
        <v>2750</v>
      </c>
      <c r="AK302" s="78" t="s">
        <v>2999</v>
      </c>
      <c r="AL302" s="78"/>
      <c r="AM302" s="78"/>
      <c r="AN302" s="80">
        <v>41028.813252314816</v>
      </c>
      <c r="AO302" s="83" t="s">
        <v>3492</v>
      </c>
      <c r="AP302" s="78" t="b">
        <v>0</v>
      </c>
      <c r="AQ302" s="78" t="b">
        <v>0</v>
      </c>
      <c r="AR302" s="78" t="b">
        <v>1</v>
      </c>
      <c r="AS302" s="78"/>
      <c r="AT302" s="78">
        <v>36</v>
      </c>
      <c r="AU302" s="83" t="s">
        <v>3561</v>
      </c>
      <c r="AV302" s="78" t="b">
        <v>0</v>
      </c>
      <c r="AW302" s="78" t="s">
        <v>3755</v>
      </c>
      <c r="AX302" s="83" t="s">
        <v>4055</v>
      </c>
      <c r="AY302" s="78" t="s">
        <v>66</v>
      </c>
      <c r="AZ302" s="78" t="str">
        <f>REPLACE(INDEX(GroupVertices[Group],MATCH(Vertices[[#This Row],[Vertex]],GroupVertices[Vertex],0)),1,1,"")</f>
        <v>18</v>
      </c>
      <c r="BA302" s="48" t="s">
        <v>897</v>
      </c>
      <c r="BB302" s="48" t="s">
        <v>897</v>
      </c>
      <c r="BC302" s="48" t="s">
        <v>941</v>
      </c>
      <c r="BD302" s="48" t="s">
        <v>941</v>
      </c>
      <c r="BE302" s="48" t="s">
        <v>4733</v>
      </c>
      <c r="BF302" s="48" t="s">
        <v>4733</v>
      </c>
      <c r="BG302" s="116" t="s">
        <v>5304</v>
      </c>
      <c r="BH302" s="116" t="s">
        <v>5350</v>
      </c>
      <c r="BI302" s="116" t="s">
        <v>5509</v>
      </c>
      <c r="BJ302" s="116" t="s">
        <v>5551</v>
      </c>
      <c r="BK302" s="116">
        <v>4</v>
      </c>
      <c r="BL302" s="120">
        <v>4.761904761904762</v>
      </c>
      <c r="BM302" s="116">
        <v>2</v>
      </c>
      <c r="BN302" s="120">
        <v>2.380952380952381</v>
      </c>
      <c r="BO302" s="116">
        <v>0</v>
      </c>
      <c r="BP302" s="120">
        <v>0</v>
      </c>
      <c r="BQ302" s="116">
        <v>78</v>
      </c>
      <c r="BR302" s="120">
        <v>92.85714285714286</v>
      </c>
      <c r="BS302" s="116">
        <v>84</v>
      </c>
      <c r="BT302" s="2"/>
      <c r="BU302" s="3"/>
      <c r="BV302" s="3"/>
      <c r="BW302" s="3"/>
      <c r="BX302" s="3"/>
    </row>
    <row r="303" spans="1:76" ht="15">
      <c r="A303" s="64" t="s">
        <v>546</v>
      </c>
      <c r="B303" s="65"/>
      <c r="C303" s="65" t="s">
        <v>64</v>
      </c>
      <c r="D303" s="66">
        <v>175.6440206621109</v>
      </c>
      <c r="E303" s="68"/>
      <c r="F303" s="100" t="s">
        <v>3704</v>
      </c>
      <c r="G303" s="65"/>
      <c r="H303" s="69" t="s">
        <v>546</v>
      </c>
      <c r="I303" s="70"/>
      <c r="J303" s="70"/>
      <c r="K303" s="69" t="s">
        <v>4435</v>
      </c>
      <c r="L303" s="73">
        <v>1</v>
      </c>
      <c r="M303" s="74">
        <v>4916.85791015625</v>
      </c>
      <c r="N303" s="74">
        <v>352.9058837890625</v>
      </c>
      <c r="O303" s="75"/>
      <c r="P303" s="76"/>
      <c r="Q303" s="76"/>
      <c r="R303" s="86"/>
      <c r="S303" s="48">
        <v>1</v>
      </c>
      <c r="T303" s="48">
        <v>0</v>
      </c>
      <c r="U303" s="49">
        <v>0</v>
      </c>
      <c r="V303" s="49">
        <v>0.2</v>
      </c>
      <c r="W303" s="49">
        <v>0</v>
      </c>
      <c r="X303" s="49">
        <v>0.693693</v>
      </c>
      <c r="Y303" s="49">
        <v>0</v>
      </c>
      <c r="Z303" s="49">
        <v>0</v>
      </c>
      <c r="AA303" s="71">
        <v>303</v>
      </c>
      <c r="AB303" s="71"/>
      <c r="AC303" s="72"/>
      <c r="AD303" s="78" t="s">
        <v>2393</v>
      </c>
      <c r="AE303" s="78">
        <v>746</v>
      </c>
      <c r="AF303" s="78">
        <v>14953</v>
      </c>
      <c r="AG303" s="78">
        <v>9745</v>
      </c>
      <c r="AH303" s="78">
        <v>2311</v>
      </c>
      <c r="AI303" s="78"/>
      <c r="AJ303" s="78" t="s">
        <v>2751</v>
      </c>
      <c r="AK303" s="78" t="s">
        <v>3000</v>
      </c>
      <c r="AL303" s="83" t="s">
        <v>3194</v>
      </c>
      <c r="AM303" s="78"/>
      <c r="AN303" s="80">
        <v>40442.41575231482</v>
      </c>
      <c r="AO303" s="83" t="s">
        <v>3493</v>
      </c>
      <c r="AP303" s="78" t="b">
        <v>0</v>
      </c>
      <c r="AQ303" s="78" t="b">
        <v>0</v>
      </c>
      <c r="AR303" s="78" t="b">
        <v>0</v>
      </c>
      <c r="AS303" s="78"/>
      <c r="AT303" s="78">
        <v>164</v>
      </c>
      <c r="AU303" s="83" t="s">
        <v>3561</v>
      </c>
      <c r="AV303" s="78" t="b">
        <v>0</v>
      </c>
      <c r="AW303" s="78" t="s">
        <v>3755</v>
      </c>
      <c r="AX303" s="83" t="s">
        <v>4056</v>
      </c>
      <c r="AY303" s="78" t="s">
        <v>65</v>
      </c>
      <c r="AZ303" s="78" t="str">
        <f>REPLACE(INDEX(GroupVertices[Group],MATCH(Vertices[[#This Row],[Vertex]],GroupVertices[Vertex],0)),1,1,"")</f>
        <v>18</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547</v>
      </c>
      <c r="B304" s="65"/>
      <c r="C304" s="65" t="s">
        <v>64</v>
      </c>
      <c r="D304" s="66">
        <v>162.82303929895164</v>
      </c>
      <c r="E304" s="68"/>
      <c r="F304" s="100" t="s">
        <v>3705</v>
      </c>
      <c r="G304" s="65"/>
      <c r="H304" s="69" t="s">
        <v>547</v>
      </c>
      <c r="I304" s="70"/>
      <c r="J304" s="70"/>
      <c r="K304" s="69" t="s">
        <v>4436</v>
      </c>
      <c r="L304" s="73">
        <v>1</v>
      </c>
      <c r="M304" s="74">
        <v>5288.6201171875</v>
      </c>
      <c r="N304" s="74">
        <v>1137.740234375</v>
      </c>
      <c r="O304" s="75"/>
      <c r="P304" s="76"/>
      <c r="Q304" s="76"/>
      <c r="R304" s="86"/>
      <c r="S304" s="48">
        <v>1</v>
      </c>
      <c r="T304" s="48">
        <v>0</v>
      </c>
      <c r="U304" s="49">
        <v>0</v>
      </c>
      <c r="V304" s="49">
        <v>0.2</v>
      </c>
      <c r="W304" s="49">
        <v>0</v>
      </c>
      <c r="X304" s="49">
        <v>0.693693</v>
      </c>
      <c r="Y304" s="49">
        <v>0</v>
      </c>
      <c r="Z304" s="49">
        <v>0</v>
      </c>
      <c r="AA304" s="71">
        <v>304</v>
      </c>
      <c r="AB304" s="71"/>
      <c r="AC304" s="72"/>
      <c r="AD304" s="78" t="s">
        <v>2394</v>
      </c>
      <c r="AE304" s="78">
        <v>244</v>
      </c>
      <c r="AF304" s="78">
        <v>902</v>
      </c>
      <c r="AG304" s="78">
        <v>277</v>
      </c>
      <c r="AH304" s="78">
        <v>462</v>
      </c>
      <c r="AI304" s="78"/>
      <c r="AJ304" s="78" t="s">
        <v>2752</v>
      </c>
      <c r="AK304" s="78" t="s">
        <v>2882</v>
      </c>
      <c r="AL304" s="78"/>
      <c r="AM304" s="78"/>
      <c r="AN304" s="80">
        <v>42564.666817129626</v>
      </c>
      <c r="AO304" s="78"/>
      <c r="AP304" s="78" t="b">
        <v>1</v>
      </c>
      <c r="AQ304" s="78" t="b">
        <v>0</v>
      </c>
      <c r="AR304" s="78" t="b">
        <v>0</v>
      </c>
      <c r="AS304" s="78" t="s">
        <v>2020</v>
      </c>
      <c r="AT304" s="78">
        <v>2</v>
      </c>
      <c r="AU304" s="78"/>
      <c r="AV304" s="78" t="b">
        <v>0</v>
      </c>
      <c r="AW304" s="78" t="s">
        <v>3755</v>
      </c>
      <c r="AX304" s="83" t="s">
        <v>4057</v>
      </c>
      <c r="AY304" s="78" t="s">
        <v>65</v>
      </c>
      <c r="AZ304" s="78" t="str">
        <f>REPLACE(INDEX(GroupVertices[Group],MATCH(Vertices[[#This Row],[Vertex]],GroupVertices[Vertex],0)),1,1,"")</f>
        <v>18</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548</v>
      </c>
      <c r="B305" s="65"/>
      <c r="C305" s="65" t="s">
        <v>64</v>
      </c>
      <c r="D305" s="66">
        <v>174.54450585586173</v>
      </c>
      <c r="E305" s="68"/>
      <c r="F305" s="100" t="s">
        <v>3706</v>
      </c>
      <c r="G305" s="65"/>
      <c r="H305" s="69" t="s">
        <v>548</v>
      </c>
      <c r="I305" s="70"/>
      <c r="J305" s="70"/>
      <c r="K305" s="69" t="s">
        <v>4437</v>
      </c>
      <c r="L305" s="73">
        <v>1</v>
      </c>
      <c r="M305" s="74">
        <v>4749.36279296875</v>
      </c>
      <c r="N305" s="74">
        <v>1364.5694580078125</v>
      </c>
      <c r="O305" s="75"/>
      <c r="P305" s="76"/>
      <c r="Q305" s="76"/>
      <c r="R305" s="86"/>
      <c r="S305" s="48">
        <v>1</v>
      </c>
      <c r="T305" s="48">
        <v>0</v>
      </c>
      <c r="U305" s="49">
        <v>0</v>
      </c>
      <c r="V305" s="49">
        <v>0.2</v>
      </c>
      <c r="W305" s="49">
        <v>0</v>
      </c>
      <c r="X305" s="49">
        <v>0.693693</v>
      </c>
      <c r="Y305" s="49">
        <v>0</v>
      </c>
      <c r="Z305" s="49">
        <v>0</v>
      </c>
      <c r="AA305" s="71">
        <v>305</v>
      </c>
      <c r="AB305" s="71"/>
      <c r="AC305" s="72"/>
      <c r="AD305" s="78" t="s">
        <v>2395</v>
      </c>
      <c r="AE305" s="78">
        <v>11964</v>
      </c>
      <c r="AF305" s="78">
        <v>13748</v>
      </c>
      <c r="AG305" s="78">
        <v>145641</v>
      </c>
      <c r="AH305" s="78">
        <v>90208</v>
      </c>
      <c r="AI305" s="78"/>
      <c r="AJ305" s="78" t="s">
        <v>2753</v>
      </c>
      <c r="AK305" s="78" t="s">
        <v>3001</v>
      </c>
      <c r="AL305" s="83" t="s">
        <v>3195</v>
      </c>
      <c r="AM305" s="78"/>
      <c r="AN305" s="80">
        <v>39849.67313657407</v>
      </c>
      <c r="AO305" s="83" t="s">
        <v>3494</v>
      </c>
      <c r="AP305" s="78" t="b">
        <v>1</v>
      </c>
      <c r="AQ305" s="78" t="b">
        <v>0</v>
      </c>
      <c r="AR305" s="78" t="b">
        <v>1</v>
      </c>
      <c r="AS305" s="78"/>
      <c r="AT305" s="78">
        <v>379</v>
      </c>
      <c r="AU305" s="83" t="s">
        <v>3561</v>
      </c>
      <c r="AV305" s="78" t="b">
        <v>0</v>
      </c>
      <c r="AW305" s="78" t="s">
        <v>3755</v>
      </c>
      <c r="AX305" s="83" t="s">
        <v>4058</v>
      </c>
      <c r="AY305" s="78" t="s">
        <v>65</v>
      </c>
      <c r="AZ305" s="78" t="str">
        <f>REPLACE(INDEX(GroupVertices[Group],MATCH(Vertices[[#This Row],[Vertex]],GroupVertices[Vertex],0)),1,1,"")</f>
        <v>18</v>
      </c>
      <c r="BA305" s="48"/>
      <c r="BB305" s="48"/>
      <c r="BC305" s="48"/>
      <c r="BD305" s="48"/>
      <c r="BE305" s="48"/>
      <c r="BF305" s="48"/>
      <c r="BG305" s="48"/>
      <c r="BH305" s="48"/>
      <c r="BI305" s="48"/>
      <c r="BJ305" s="48"/>
      <c r="BK305" s="48"/>
      <c r="BL305" s="49"/>
      <c r="BM305" s="48"/>
      <c r="BN305" s="49"/>
      <c r="BO305" s="48"/>
      <c r="BP305" s="49"/>
      <c r="BQ305" s="48"/>
      <c r="BR305" s="49"/>
      <c r="BS305" s="48"/>
      <c r="BT305" s="2"/>
      <c r="BU305" s="3"/>
      <c r="BV305" s="3"/>
      <c r="BW305" s="3"/>
      <c r="BX305" s="3"/>
    </row>
    <row r="306" spans="1:76" ht="15">
      <c r="A306" s="64" t="s">
        <v>399</v>
      </c>
      <c r="B306" s="65"/>
      <c r="C306" s="65" t="s">
        <v>64</v>
      </c>
      <c r="D306" s="66">
        <v>162.07847159613064</v>
      </c>
      <c r="E306" s="68"/>
      <c r="F306" s="100" t="s">
        <v>1203</v>
      </c>
      <c r="G306" s="65"/>
      <c r="H306" s="69" t="s">
        <v>399</v>
      </c>
      <c r="I306" s="70"/>
      <c r="J306" s="70"/>
      <c r="K306" s="69" t="s">
        <v>4438</v>
      </c>
      <c r="L306" s="73">
        <v>1</v>
      </c>
      <c r="M306" s="74">
        <v>8520.9150390625</v>
      </c>
      <c r="N306" s="74">
        <v>3879.02392578125</v>
      </c>
      <c r="O306" s="75"/>
      <c r="P306" s="76"/>
      <c r="Q306" s="76"/>
      <c r="R306" s="86"/>
      <c r="S306" s="48">
        <v>0</v>
      </c>
      <c r="T306" s="48">
        <v>1</v>
      </c>
      <c r="U306" s="49">
        <v>0</v>
      </c>
      <c r="V306" s="49">
        <v>1</v>
      </c>
      <c r="W306" s="49">
        <v>0</v>
      </c>
      <c r="X306" s="49">
        <v>0.999999</v>
      </c>
      <c r="Y306" s="49">
        <v>0</v>
      </c>
      <c r="Z306" s="49">
        <v>0</v>
      </c>
      <c r="AA306" s="71">
        <v>306</v>
      </c>
      <c r="AB306" s="71"/>
      <c r="AC306" s="72"/>
      <c r="AD306" s="78" t="s">
        <v>2396</v>
      </c>
      <c r="AE306" s="78">
        <v>159</v>
      </c>
      <c r="AF306" s="78">
        <v>86</v>
      </c>
      <c r="AG306" s="78">
        <v>9813</v>
      </c>
      <c r="AH306" s="78">
        <v>12840</v>
      </c>
      <c r="AI306" s="78"/>
      <c r="AJ306" s="78" t="s">
        <v>2754</v>
      </c>
      <c r="AK306" s="78"/>
      <c r="AL306" s="78"/>
      <c r="AM306" s="78"/>
      <c r="AN306" s="80">
        <v>41705.11494212963</v>
      </c>
      <c r="AO306" s="83" t="s">
        <v>3495</v>
      </c>
      <c r="AP306" s="78" t="b">
        <v>0</v>
      </c>
      <c r="AQ306" s="78" t="b">
        <v>0</v>
      </c>
      <c r="AR306" s="78" t="b">
        <v>1</v>
      </c>
      <c r="AS306" s="78"/>
      <c r="AT306" s="78">
        <v>4</v>
      </c>
      <c r="AU306" s="83" t="s">
        <v>3561</v>
      </c>
      <c r="AV306" s="78" t="b">
        <v>0</v>
      </c>
      <c r="AW306" s="78" t="s">
        <v>3755</v>
      </c>
      <c r="AX306" s="83" t="s">
        <v>4059</v>
      </c>
      <c r="AY306" s="78" t="s">
        <v>66</v>
      </c>
      <c r="AZ306" s="78" t="str">
        <f>REPLACE(INDEX(GroupVertices[Group],MATCH(Vertices[[#This Row],[Vertex]],GroupVertices[Vertex],0)),1,1,"")</f>
        <v>47</v>
      </c>
      <c r="BA306" s="48"/>
      <c r="BB306" s="48"/>
      <c r="BC306" s="48"/>
      <c r="BD306" s="48"/>
      <c r="BE306" s="48"/>
      <c r="BF306" s="48"/>
      <c r="BG306" s="116" t="s">
        <v>5305</v>
      </c>
      <c r="BH306" s="116" t="s">
        <v>5305</v>
      </c>
      <c r="BI306" s="116" t="s">
        <v>5510</v>
      </c>
      <c r="BJ306" s="116" t="s">
        <v>5510</v>
      </c>
      <c r="BK306" s="116">
        <v>1</v>
      </c>
      <c r="BL306" s="120">
        <v>6.25</v>
      </c>
      <c r="BM306" s="116">
        <v>1</v>
      </c>
      <c r="BN306" s="120">
        <v>6.25</v>
      </c>
      <c r="BO306" s="116">
        <v>0</v>
      </c>
      <c r="BP306" s="120">
        <v>0</v>
      </c>
      <c r="BQ306" s="116">
        <v>14</v>
      </c>
      <c r="BR306" s="120">
        <v>87.5</v>
      </c>
      <c r="BS306" s="116">
        <v>16</v>
      </c>
      <c r="BT306" s="2"/>
      <c r="BU306" s="3"/>
      <c r="BV306" s="3"/>
      <c r="BW306" s="3"/>
      <c r="BX306" s="3"/>
    </row>
    <row r="307" spans="1:76" ht="15">
      <c r="A307" s="64" t="s">
        <v>549</v>
      </c>
      <c r="B307" s="65"/>
      <c r="C307" s="65" t="s">
        <v>64</v>
      </c>
      <c r="D307" s="66">
        <v>162.0155118271421</v>
      </c>
      <c r="E307" s="68"/>
      <c r="F307" s="100" t="s">
        <v>3707</v>
      </c>
      <c r="G307" s="65"/>
      <c r="H307" s="69" t="s">
        <v>549</v>
      </c>
      <c r="I307" s="70"/>
      <c r="J307" s="70"/>
      <c r="K307" s="69" t="s">
        <v>4439</v>
      </c>
      <c r="L307" s="73">
        <v>1</v>
      </c>
      <c r="M307" s="74">
        <v>8520.9150390625</v>
      </c>
      <c r="N307" s="74">
        <v>4155.466796875</v>
      </c>
      <c r="O307" s="75"/>
      <c r="P307" s="76"/>
      <c r="Q307" s="76"/>
      <c r="R307" s="86"/>
      <c r="S307" s="48">
        <v>1</v>
      </c>
      <c r="T307" s="48">
        <v>0</v>
      </c>
      <c r="U307" s="49">
        <v>0</v>
      </c>
      <c r="V307" s="49">
        <v>1</v>
      </c>
      <c r="W307" s="49">
        <v>0</v>
      </c>
      <c r="X307" s="49">
        <v>0.999999</v>
      </c>
      <c r="Y307" s="49">
        <v>0</v>
      </c>
      <c r="Z307" s="49">
        <v>0</v>
      </c>
      <c r="AA307" s="71">
        <v>307</v>
      </c>
      <c r="AB307" s="71"/>
      <c r="AC307" s="72"/>
      <c r="AD307" s="78" t="s">
        <v>2397</v>
      </c>
      <c r="AE307" s="78">
        <v>26</v>
      </c>
      <c r="AF307" s="78">
        <v>17</v>
      </c>
      <c r="AG307" s="78">
        <v>356</v>
      </c>
      <c r="AH307" s="78">
        <v>328</v>
      </c>
      <c r="AI307" s="78">
        <v>-28800</v>
      </c>
      <c r="AJ307" s="78" t="s">
        <v>2755</v>
      </c>
      <c r="AK307" s="78" t="s">
        <v>3002</v>
      </c>
      <c r="AL307" s="78"/>
      <c r="AM307" s="78" t="s">
        <v>3241</v>
      </c>
      <c r="AN307" s="80">
        <v>42599.222905092596</v>
      </c>
      <c r="AO307" s="83" t="s">
        <v>3496</v>
      </c>
      <c r="AP307" s="78" t="b">
        <v>0</v>
      </c>
      <c r="AQ307" s="78" t="b">
        <v>0</v>
      </c>
      <c r="AR307" s="78" t="b">
        <v>1</v>
      </c>
      <c r="AS307" s="78" t="s">
        <v>2020</v>
      </c>
      <c r="AT307" s="78">
        <v>0</v>
      </c>
      <c r="AU307" s="83" t="s">
        <v>3561</v>
      </c>
      <c r="AV307" s="78" t="b">
        <v>0</v>
      </c>
      <c r="AW307" s="78" t="s">
        <v>3755</v>
      </c>
      <c r="AX307" s="83" t="s">
        <v>4060</v>
      </c>
      <c r="AY307" s="78" t="s">
        <v>65</v>
      </c>
      <c r="AZ307" s="78" t="str">
        <f>REPLACE(INDEX(GroupVertices[Group],MATCH(Vertices[[#This Row],[Vertex]],GroupVertices[Vertex],0)),1,1,"")</f>
        <v>47</v>
      </c>
      <c r="BA307" s="48"/>
      <c r="BB307" s="48"/>
      <c r="BC307" s="48"/>
      <c r="BD307" s="48"/>
      <c r="BE307" s="48"/>
      <c r="BF307" s="48"/>
      <c r="BG307" s="48"/>
      <c r="BH307" s="48"/>
      <c r="BI307" s="48"/>
      <c r="BJ307" s="48"/>
      <c r="BK307" s="48"/>
      <c r="BL307" s="49"/>
      <c r="BM307" s="48"/>
      <c r="BN307" s="49"/>
      <c r="BO307" s="48"/>
      <c r="BP307" s="49"/>
      <c r="BQ307" s="48"/>
      <c r="BR307" s="49"/>
      <c r="BS307" s="48"/>
      <c r="BT307" s="2"/>
      <c r="BU307" s="3"/>
      <c r="BV307" s="3"/>
      <c r="BW307" s="3"/>
      <c r="BX307" s="3"/>
    </row>
    <row r="308" spans="1:76" ht="15">
      <c r="A308" s="64" t="s">
        <v>400</v>
      </c>
      <c r="B308" s="65"/>
      <c r="C308" s="65" t="s">
        <v>64</v>
      </c>
      <c r="D308" s="66">
        <v>162.15876811310153</v>
      </c>
      <c r="E308" s="68"/>
      <c r="F308" s="100" t="s">
        <v>1204</v>
      </c>
      <c r="G308" s="65"/>
      <c r="H308" s="69" t="s">
        <v>400</v>
      </c>
      <c r="I308" s="70"/>
      <c r="J308" s="70"/>
      <c r="K308" s="69" t="s">
        <v>4440</v>
      </c>
      <c r="L308" s="73">
        <v>603.289156626506</v>
      </c>
      <c r="M308" s="74">
        <v>4171.12109375</v>
      </c>
      <c r="N308" s="74">
        <v>4476.02099609375</v>
      </c>
      <c r="O308" s="75"/>
      <c r="P308" s="76"/>
      <c r="Q308" s="76"/>
      <c r="R308" s="86"/>
      <c r="S308" s="48">
        <v>0</v>
      </c>
      <c r="T308" s="48">
        <v>6</v>
      </c>
      <c r="U308" s="49">
        <v>30</v>
      </c>
      <c r="V308" s="49">
        <v>0.166667</v>
      </c>
      <c r="W308" s="49">
        <v>0</v>
      </c>
      <c r="X308" s="49">
        <v>3.297292</v>
      </c>
      <c r="Y308" s="49">
        <v>0</v>
      </c>
      <c r="Z308" s="49">
        <v>0</v>
      </c>
      <c r="AA308" s="71">
        <v>308</v>
      </c>
      <c r="AB308" s="71"/>
      <c r="AC308" s="72"/>
      <c r="AD308" s="78" t="s">
        <v>2398</v>
      </c>
      <c r="AE308" s="78">
        <v>203</v>
      </c>
      <c r="AF308" s="78">
        <v>174</v>
      </c>
      <c r="AG308" s="78">
        <v>4762</v>
      </c>
      <c r="AH308" s="78">
        <v>15243</v>
      </c>
      <c r="AI308" s="78"/>
      <c r="AJ308" s="78" t="s">
        <v>2756</v>
      </c>
      <c r="AK308" s="78" t="s">
        <v>3003</v>
      </c>
      <c r="AL308" s="78"/>
      <c r="AM308" s="78"/>
      <c r="AN308" s="80">
        <v>41788.02658564815</v>
      </c>
      <c r="AO308" s="78"/>
      <c r="AP308" s="78" t="b">
        <v>1</v>
      </c>
      <c r="AQ308" s="78" t="b">
        <v>0</v>
      </c>
      <c r="AR308" s="78" t="b">
        <v>0</v>
      </c>
      <c r="AS308" s="78"/>
      <c r="AT308" s="78">
        <v>0</v>
      </c>
      <c r="AU308" s="83" t="s">
        <v>3561</v>
      </c>
      <c r="AV308" s="78" t="b">
        <v>0</v>
      </c>
      <c r="AW308" s="78" t="s">
        <v>3755</v>
      </c>
      <c r="AX308" s="83" t="s">
        <v>4061</v>
      </c>
      <c r="AY308" s="78" t="s">
        <v>66</v>
      </c>
      <c r="AZ308" s="78" t="str">
        <f>REPLACE(INDEX(GroupVertices[Group],MATCH(Vertices[[#This Row],[Vertex]],GroupVertices[Vertex],0)),1,1,"")</f>
        <v>10</v>
      </c>
      <c r="BA308" s="48"/>
      <c r="BB308" s="48"/>
      <c r="BC308" s="48"/>
      <c r="BD308" s="48"/>
      <c r="BE308" s="48"/>
      <c r="BF308" s="48"/>
      <c r="BG308" s="116" t="s">
        <v>5306</v>
      </c>
      <c r="BH308" s="116" t="s">
        <v>5306</v>
      </c>
      <c r="BI308" s="116" t="s">
        <v>5511</v>
      </c>
      <c r="BJ308" s="116" t="s">
        <v>5511</v>
      </c>
      <c r="BK308" s="116">
        <v>1</v>
      </c>
      <c r="BL308" s="120">
        <v>2.6315789473684212</v>
      </c>
      <c r="BM308" s="116">
        <v>0</v>
      </c>
      <c r="BN308" s="120">
        <v>0</v>
      </c>
      <c r="BO308" s="116">
        <v>0</v>
      </c>
      <c r="BP308" s="120">
        <v>0</v>
      </c>
      <c r="BQ308" s="116">
        <v>37</v>
      </c>
      <c r="BR308" s="120">
        <v>97.36842105263158</v>
      </c>
      <c r="BS308" s="116">
        <v>38</v>
      </c>
      <c r="BT308" s="2"/>
      <c r="BU308" s="3"/>
      <c r="BV308" s="3"/>
      <c r="BW308" s="3"/>
      <c r="BX308" s="3"/>
    </row>
    <row r="309" spans="1:76" ht="15">
      <c r="A309" s="64" t="s">
        <v>550</v>
      </c>
      <c r="B309" s="65"/>
      <c r="C309" s="65" t="s">
        <v>64</v>
      </c>
      <c r="D309" s="66">
        <v>162.8932987513012</v>
      </c>
      <c r="E309" s="68"/>
      <c r="F309" s="100" t="s">
        <v>3708</v>
      </c>
      <c r="G309" s="65"/>
      <c r="H309" s="69" t="s">
        <v>550</v>
      </c>
      <c r="I309" s="70"/>
      <c r="J309" s="70"/>
      <c r="K309" s="69" t="s">
        <v>4441</v>
      </c>
      <c r="L309" s="73">
        <v>1</v>
      </c>
      <c r="M309" s="74">
        <v>3900.398681640625</v>
      </c>
      <c r="N309" s="74">
        <v>3918.54052734375</v>
      </c>
      <c r="O309" s="75"/>
      <c r="P309" s="76"/>
      <c r="Q309" s="76"/>
      <c r="R309" s="86"/>
      <c r="S309" s="48">
        <v>1</v>
      </c>
      <c r="T309" s="48">
        <v>0</v>
      </c>
      <c r="U309" s="49">
        <v>0</v>
      </c>
      <c r="V309" s="49">
        <v>0.090909</v>
      </c>
      <c r="W309" s="49">
        <v>0</v>
      </c>
      <c r="X309" s="49">
        <v>0.617116</v>
      </c>
      <c r="Y309" s="49">
        <v>0</v>
      </c>
      <c r="Z309" s="49">
        <v>0</v>
      </c>
      <c r="AA309" s="71">
        <v>309</v>
      </c>
      <c r="AB309" s="71"/>
      <c r="AC309" s="72"/>
      <c r="AD309" s="78" t="s">
        <v>2399</v>
      </c>
      <c r="AE309" s="78">
        <v>380</v>
      </c>
      <c r="AF309" s="78">
        <v>979</v>
      </c>
      <c r="AG309" s="78">
        <v>19613</v>
      </c>
      <c r="AH309" s="78">
        <v>136945</v>
      </c>
      <c r="AI309" s="78"/>
      <c r="AJ309" s="78" t="s">
        <v>2757</v>
      </c>
      <c r="AK309" s="78"/>
      <c r="AL309" s="83" t="s">
        <v>3196</v>
      </c>
      <c r="AM309" s="78"/>
      <c r="AN309" s="80">
        <v>42420.10375</v>
      </c>
      <c r="AO309" s="83" t="s">
        <v>3497</v>
      </c>
      <c r="AP309" s="78" t="b">
        <v>1</v>
      </c>
      <c r="AQ309" s="78" t="b">
        <v>0</v>
      </c>
      <c r="AR309" s="78" t="b">
        <v>0</v>
      </c>
      <c r="AS309" s="78"/>
      <c r="AT309" s="78">
        <v>18</v>
      </c>
      <c r="AU309" s="78"/>
      <c r="AV309" s="78" t="b">
        <v>0</v>
      </c>
      <c r="AW309" s="78" t="s">
        <v>3755</v>
      </c>
      <c r="AX309" s="83" t="s">
        <v>4062</v>
      </c>
      <c r="AY309" s="78" t="s">
        <v>65</v>
      </c>
      <c r="AZ309" s="78" t="str">
        <f>REPLACE(INDEX(GroupVertices[Group],MATCH(Vertices[[#This Row],[Vertex]],GroupVertices[Vertex],0)),1,1,"")</f>
        <v>10</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row r="310" spans="1:76" ht="15">
      <c r="A310" s="64" t="s">
        <v>551</v>
      </c>
      <c r="B310" s="65"/>
      <c r="C310" s="65" t="s">
        <v>64</v>
      </c>
      <c r="D310" s="66">
        <v>162.1423438255393</v>
      </c>
      <c r="E310" s="68"/>
      <c r="F310" s="100" t="s">
        <v>3709</v>
      </c>
      <c r="G310" s="65"/>
      <c r="H310" s="69" t="s">
        <v>551</v>
      </c>
      <c r="I310" s="70"/>
      <c r="J310" s="70"/>
      <c r="K310" s="69" t="s">
        <v>4442</v>
      </c>
      <c r="L310" s="73">
        <v>1</v>
      </c>
      <c r="M310" s="74">
        <v>4554.4501953125</v>
      </c>
      <c r="N310" s="74">
        <v>4298.2763671875</v>
      </c>
      <c r="O310" s="75"/>
      <c r="P310" s="76"/>
      <c r="Q310" s="76"/>
      <c r="R310" s="86"/>
      <c r="S310" s="48">
        <v>1</v>
      </c>
      <c r="T310" s="48">
        <v>0</v>
      </c>
      <c r="U310" s="49">
        <v>0</v>
      </c>
      <c r="V310" s="49">
        <v>0.090909</v>
      </c>
      <c r="W310" s="49">
        <v>0</v>
      </c>
      <c r="X310" s="49">
        <v>0.617116</v>
      </c>
      <c r="Y310" s="49">
        <v>0</v>
      </c>
      <c r="Z310" s="49">
        <v>0</v>
      </c>
      <c r="AA310" s="71">
        <v>310</v>
      </c>
      <c r="AB310" s="71"/>
      <c r="AC310" s="72"/>
      <c r="AD310" s="78" t="s">
        <v>2400</v>
      </c>
      <c r="AE310" s="78">
        <v>160</v>
      </c>
      <c r="AF310" s="78">
        <v>156</v>
      </c>
      <c r="AG310" s="78">
        <v>619</v>
      </c>
      <c r="AH310" s="78">
        <v>482</v>
      </c>
      <c r="AI310" s="78"/>
      <c r="AJ310" s="78" t="s">
        <v>2758</v>
      </c>
      <c r="AK310" s="78"/>
      <c r="AL310" s="78"/>
      <c r="AM310" s="78"/>
      <c r="AN310" s="80">
        <v>43612.369837962964</v>
      </c>
      <c r="AO310" s="83" t="s">
        <v>3498</v>
      </c>
      <c r="AP310" s="78" t="b">
        <v>1</v>
      </c>
      <c r="AQ310" s="78" t="b">
        <v>0</v>
      </c>
      <c r="AR310" s="78" t="b">
        <v>0</v>
      </c>
      <c r="AS310" s="78"/>
      <c r="AT310" s="78">
        <v>1</v>
      </c>
      <c r="AU310" s="78"/>
      <c r="AV310" s="78" t="b">
        <v>0</v>
      </c>
      <c r="AW310" s="78" t="s">
        <v>3755</v>
      </c>
      <c r="AX310" s="83" t="s">
        <v>4063</v>
      </c>
      <c r="AY310" s="78" t="s">
        <v>65</v>
      </c>
      <c r="AZ310" s="78" t="str">
        <f>REPLACE(INDEX(GroupVertices[Group],MATCH(Vertices[[#This Row],[Vertex]],GroupVertices[Vertex],0)),1,1,"")</f>
        <v>10</v>
      </c>
      <c r="BA310" s="48"/>
      <c r="BB310" s="48"/>
      <c r="BC310" s="48"/>
      <c r="BD310" s="48"/>
      <c r="BE310" s="48"/>
      <c r="BF310" s="48"/>
      <c r="BG310" s="48"/>
      <c r="BH310" s="48"/>
      <c r="BI310" s="48"/>
      <c r="BJ310" s="48"/>
      <c r="BK310" s="48"/>
      <c r="BL310" s="49"/>
      <c r="BM310" s="48"/>
      <c r="BN310" s="49"/>
      <c r="BO310" s="48"/>
      <c r="BP310" s="49"/>
      <c r="BQ310" s="48"/>
      <c r="BR310" s="49"/>
      <c r="BS310" s="48"/>
      <c r="BT310" s="2"/>
      <c r="BU310" s="3"/>
      <c r="BV310" s="3"/>
      <c r="BW310" s="3"/>
      <c r="BX310" s="3"/>
    </row>
    <row r="311" spans="1:76" ht="15">
      <c r="A311" s="64" t="s">
        <v>552</v>
      </c>
      <c r="B311" s="65"/>
      <c r="C311" s="65" t="s">
        <v>64</v>
      </c>
      <c r="D311" s="66">
        <v>162.1952665299065</v>
      </c>
      <c r="E311" s="68"/>
      <c r="F311" s="100" t="s">
        <v>3710</v>
      </c>
      <c r="G311" s="65"/>
      <c r="H311" s="69" t="s">
        <v>552</v>
      </c>
      <c r="I311" s="70"/>
      <c r="J311" s="70"/>
      <c r="K311" s="69" t="s">
        <v>4443</v>
      </c>
      <c r="L311" s="73">
        <v>1</v>
      </c>
      <c r="M311" s="74">
        <v>4058.518798828125</v>
      </c>
      <c r="N311" s="74">
        <v>5211.24365234375</v>
      </c>
      <c r="O311" s="75"/>
      <c r="P311" s="76"/>
      <c r="Q311" s="76"/>
      <c r="R311" s="86"/>
      <c r="S311" s="48">
        <v>1</v>
      </c>
      <c r="T311" s="48">
        <v>0</v>
      </c>
      <c r="U311" s="49">
        <v>0</v>
      </c>
      <c r="V311" s="49">
        <v>0.090909</v>
      </c>
      <c r="W311" s="49">
        <v>0</v>
      </c>
      <c r="X311" s="49">
        <v>0.617116</v>
      </c>
      <c r="Y311" s="49">
        <v>0</v>
      </c>
      <c r="Z311" s="49">
        <v>0</v>
      </c>
      <c r="AA311" s="71">
        <v>311</v>
      </c>
      <c r="AB311" s="71"/>
      <c r="AC311" s="72"/>
      <c r="AD311" s="78" t="s">
        <v>2401</v>
      </c>
      <c r="AE311" s="78">
        <v>502</v>
      </c>
      <c r="AF311" s="78">
        <v>214</v>
      </c>
      <c r="AG311" s="78">
        <v>5987</v>
      </c>
      <c r="AH311" s="78">
        <v>62183</v>
      </c>
      <c r="AI311" s="78"/>
      <c r="AJ311" s="78"/>
      <c r="AK311" s="78"/>
      <c r="AL311" s="78"/>
      <c r="AM311" s="78"/>
      <c r="AN311" s="80">
        <v>40356.70111111111</v>
      </c>
      <c r="AO311" s="83" t="s">
        <v>3499</v>
      </c>
      <c r="AP311" s="78" t="b">
        <v>0</v>
      </c>
      <c r="AQ311" s="78" t="b">
        <v>0</v>
      </c>
      <c r="AR311" s="78" t="b">
        <v>0</v>
      </c>
      <c r="AS311" s="78"/>
      <c r="AT311" s="78">
        <v>4</v>
      </c>
      <c r="AU311" s="83" t="s">
        <v>3561</v>
      </c>
      <c r="AV311" s="78" t="b">
        <v>0</v>
      </c>
      <c r="AW311" s="78" t="s">
        <v>3755</v>
      </c>
      <c r="AX311" s="83" t="s">
        <v>4064</v>
      </c>
      <c r="AY311" s="78" t="s">
        <v>65</v>
      </c>
      <c r="AZ311" s="78" t="str">
        <f>REPLACE(INDEX(GroupVertices[Group],MATCH(Vertices[[#This Row],[Vertex]],GroupVertices[Vertex],0)),1,1,"")</f>
        <v>10</v>
      </c>
      <c r="BA311" s="48"/>
      <c r="BB311" s="48"/>
      <c r="BC311" s="48"/>
      <c r="BD311" s="48"/>
      <c r="BE311" s="48"/>
      <c r="BF311" s="48"/>
      <c r="BG311" s="48"/>
      <c r="BH311" s="48"/>
      <c r="BI311" s="48"/>
      <c r="BJ311" s="48"/>
      <c r="BK311" s="48"/>
      <c r="BL311" s="49"/>
      <c r="BM311" s="48"/>
      <c r="BN311" s="49"/>
      <c r="BO311" s="48"/>
      <c r="BP311" s="49"/>
      <c r="BQ311" s="48"/>
      <c r="BR311" s="49"/>
      <c r="BS311" s="48"/>
      <c r="BT311" s="2"/>
      <c r="BU311" s="3"/>
      <c r="BV311" s="3"/>
      <c r="BW311" s="3"/>
      <c r="BX311" s="3"/>
    </row>
    <row r="312" spans="1:76" ht="15">
      <c r="A312" s="64" t="s">
        <v>553</v>
      </c>
      <c r="B312" s="65"/>
      <c r="C312" s="65" t="s">
        <v>64</v>
      </c>
      <c r="D312" s="66">
        <v>163.15243751061632</v>
      </c>
      <c r="E312" s="68"/>
      <c r="F312" s="100" t="s">
        <v>3711</v>
      </c>
      <c r="G312" s="65"/>
      <c r="H312" s="69" t="s">
        <v>553</v>
      </c>
      <c r="I312" s="70"/>
      <c r="J312" s="70"/>
      <c r="K312" s="69" t="s">
        <v>4444</v>
      </c>
      <c r="L312" s="73">
        <v>1</v>
      </c>
      <c r="M312" s="74">
        <v>4283.72607421875</v>
      </c>
      <c r="N312" s="74">
        <v>3740.80224609375</v>
      </c>
      <c r="O312" s="75"/>
      <c r="P312" s="76"/>
      <c r="Q312" s="76"/>
      <c r="R312" s="86"/>
      <c r="S312" s="48">
        <v>1</v>
      </c>
      <c r="T312" s="48">
        <v>0</v>
      </c>
      <c r="U312" s="49">
        <v>0</v>
      </c>
      <c r="V312" s="49">
        <v>0.090909</v>
      </c>
      <c r="W312" s="49">
        <v>0</v>
      </c>
      <c r="X312" s="49">
        <v>0.617116</v>
      </c>
      <c r="Y312" s="49">
        <v>0</v>
      </c>
      <c r="Z312" s="49">
        <v>0</v>
      </c>
      <c r="AA312" s="71">
        <v>312</v>
      </c>
      <c r="AB312" s="71"/>
      <c r="AC312" s="72"/>
      <c r="AD312" s="78" t="s">
        <v>2402</v>
      </c>
      <c r="AE312" s="78">
        <v>517</v>
      </c>
      <c r="AF312" s="78">
        <v>1263</v>
      </c>
      <c r="AG312" s="78">
        <v>14990</v>
      </c>
      <c r="AH312" s="78">
        <v>27925</v>
      </c>
      <c r="AI312" s="78"/>
      <c r="AJ312" s="78" t="s">
        <v>2759</v>
      </c>
      <c r="AK312" s="78" t="s">
        <v>2829</v>
      </c>
      <c r="AL312" s="78"/>
      <c r="AM312" s="78"/>
      <c r="AN312" s="80">
        <v>42385.74197916667</v>
      </c>
      <c r="AO312" s="83" t="s">
        <v>3500</v>
      </c>
      <c r="AP312" s="78" t="b">
        <v>0</v>
      </c>
      <c r="AQ312" s="78" t="b">
        <v>0</v>
      </c>
      <c r="AR312" s="78" t="b">
        <v>1</v>
      </c>
      <c r="AS312" s="78"/>
      <c r="AT312" s="78">
        <v>20</v>
      </c>
      <c r="AU312" s="83" t="s">
        <v>3561</v>
      </c>
      <c r="AV312" s="78" t="b">
        <v>0</v>
      </c>
      <c r="AW312" s="78" t="s">
        <v>3755</v>
      </c>
      <c r="AX312" s="83" t="s">
        <v>4065</v>
      </c>
      <c r="AY312" s="78" t="s">
        <v>65</v>
      </c>
      <c r="AZ312" s="78" t="str">
        <f>REPLACE(INDEX(GroupVertices[Group],MATCH(Vertices[[#This Row],[Vertex]],GroupVertices[Vertex],0)),1,1,"")</f>
        <v>10</v>
      </c>
      <c r="BA312" s="48"/>
      <c r="BB312" s="48"/>
      <c r="BC312" s="48"/>
      <c r="BD312" s="48"/>
      <c r="BE312" s="48"/>
      <c r="BF312" s="48"/>
      <c r="BG312" s="48"/>
      <c r="BH312" s="48"/>
      <c r="BI312" s="48"/>
      <c r="BJ312" s="48"/>
      <c r="BK312" s="48"/>
      <c r="BL312" s="49"/>
      <c r="BM312" s="48"/>
      <c r="BN312" s="49"/>
      <c r="BO312" s="48"/>
      <c r="BP312" s="49"/>
      <c r="BQ312" s="48"/>
      <c r="BR312" s="49"/>
      <c r="BS312" s="48"/>
      <c r="BT312" s="2"/>
      <c r="BU312" s="3"/>
      <c r="BV312" s="3"/>
      <c r="BW312" s="3"/>
      <c r="BX312" s="3"/>
    </row>
    <row r="313" spans="1:76" ht="15">
      <c r="A313" s="64" t="s">
        <v>554</v>
      </c>
      <c r="B313" s="65"/>
      <c r="C313" s="65" t="s">
        <v>64</v>
      </c>
      <c r="D313" s="66">
        <v>162.0383233376452</v>
      </c>
      <c r="E313" s="68"/>
      <c r="F313" s="100" t="s">
        <v>1050</v>
      </c>
      <c r="G313" s="65"/>
      <c r="H313" s="69" t="s">
        <v>554</v>
      </c>
      <c r="I313" s="70"/>
      <c r="J313" s="70"/>
      <c r="K313" s="69" t="s">
        <v>4445</v>
      </c>
      <c r="L313" s="73">
        <v>1</v>
      </c>
      <c r="M313" s="74">
        <v>3787.79541015625</v>
      </c>
      <c r="N313" s="74">
        <v>4653.76513671875</v>
      </c>
      <c r="O313" s="75"/>
      <c r="P313" s="76"/>
      <c r="Q313" s="76"/>
      <c r="R313" s="86"/>
      <c r="S313" s="48">
        <v>1</v>
      </c>
      <c r="T313" s="48">
        <v>0</v>
      </c>
      <c r="U313" s="49">
        <v>0</v>
      </c>
      <c r="V313" s="49">
        <v>0.090909</v>
      </c>
      <c r="W313" s="49">
        <v>0</v>
      </c>
      <c r="X313" s="49">
        <v>0.617116</v>
      </c>
      <c r="Y313" s="49">
        <v>0</v>
      </c>
      <c r="Z313" s="49">
        <v>0</v>
      </c>
      <c r="AA313" s="71">
        <v>313</v>
      </c>
      <c r="AB313" s="71"/>
      <c r="AC313" s="72"/>
      <c r="AD313" s="78" t="s">
        <v>2403</v>
      </c>
      <c r="AE313" s="78">
        <v>179</v>
      </c>
      <c r="AF313" s="78">
        <v>42</v>
      </c>
      <c r="AG313" s="78">
        <v>471</v>
      </c>
      <c r="AH313" s="78">
        <v>4702</v>
      </c>
      <c r="AI313" s="78"/>
      <c r="AJ313" s="78" t="s">
        <v>2760</v>
      </c>
      <c r="AK313" s="78" t="s">
        <v>3002</v>
      </c>
      <c r="AL313" s="78"/>
      <c r="AM313" s="78"/>
      <c r="AN313" s="80">
        <v>43365.243113425924</v>
      </c>
      <c r="AO313" s="78"/>
      <c r="AP313" s="78" t="b">
        <v>1</v>
      </c>
      <c r="AQ313" s="78" t="b">
        <v>1</v>
      </c>
      <c r="AR313" s="78" t="b">
        <v>0</v>
      </c>
      <c r="AS313" s="78"/>
      <c r="AT313" s="78">
        <v>0</v>
      </c>
      <c r="AU313" s="78"/>
      <c r="AV313" s="78" t="b">
        <v>0</v>
      </c>
      <c r="AW313" s="78" t="s">
        <v>3755</v>
      </c>
      <c r="AX313" s="83" t="s">
        <v>4066</v>
      </c>
      <c r="AY313" s="78" t="s">
        <v>65</v>
      </c>
      <c r="AZ313" s="78" t="str">
        <f>REPLACE(INDEX(GroupVertices[Group],MATCH(Vertices[[#This Row],[Vertex]],GroupVertices[Vertex],0)),1,1,"")</f>
        <v>10</v>
      </c>
      <c r="BA313" s="48"/>
      <c r="BB313" s="48"/>
      <c r="BC313" s="48"/>
      <c r="BD313" s="48"/>
      <c r="BE313" s="48"/>
      <c r="BF313" s="48"/>
      <c r="BG313" s="48"/>
      <c r="BH313" s="48"/>
      <c r="BI313" s="48"/>
      <c r="BJ313" s="48"/>
      <c r="BK313" s="48"/>
      <c r="BL313" s="49"/>
      <c r="BM313" s="48"/>
      <c r="BN313" s="49"/>
      <c r="BO313" s="48"/>
      <c r="BP313" s="49"/>
      <c r="BQ313" s="48"/>
      <c r="BR313" s="49"/>
      <c r="BS313" s="48"/>
      <c r="BT313" s="2"/>
      <c r="BU313" s="3"/>
      <c r="BV313" s="3"/>
      <c r="BW313" s="3"/>
      <c r="BX313" s="3"/>
    </row>
    <row r="314" spans="1:76" ht="15">
      <c r="A314" s="64" t="s">
        <v>555</v>
      </c>
      <c r="B314" s="65"/>
      <c r="C314" s="65" t="s">
        <v>64</v>
      </c>
      <c r="D314" s="66">
        <v>162.27738796771763</v>
      </c>
      <c r="E314" s="68"/>
      <c r="F314" s="100" t="s">
        <v>3712</v>
      </c>
      <c r="G314" s="65"/>
      <c r="H314" s="69" t="s">
        <v>555</v>
      </c>
      <c r="I314" s="70"/>
      <c r="J314" s="70"/>
      <c r="K314" s="69" t="s">
        <v>4446</v>
      </c>
      <c r="L314" s="73">
        <v>1</v>
      </c>
      <c r="M314" s="74">
        <v>4441.845703125</v>
      </c>
      <c r="N314" s="74">
        <v>5033.498046875</v>
      </c>
      <c r="O314" s="75"/>
      <c r="P314" s="76"/>
      <c r="Q314" s="76"/>
      <c r="R314" s="86"/>
      <c r="S314" s="48">
        <v>1</v>
      </c>
      <c r="T314" s="48">
        <v>0</v>
      </c>
      <c r="U314" s="49">
        <v>0</v>
      </c>
      <c r="V314" s="49">
        <v>0.090909</v>
      </c>
      <c r="W314" s="49">
        <v>0</v>
      </c>
      <c r="X314" s="49">
        <v>0.617116</v>
      </c>
      <c r="Y314" s="49">
        <v>0</v>
      </c>
      <c r="Z314" s="49">
        <v>0</v>
      </c>
      <c r="AA314" s="71">
        <v>314</v>
      </c>
      <c r="AB314" s="71"/>
      <c r="AC314" s="72"/>
      <c r="AD314" s="78" t="s">
        <v>2404</v>
      </c>
      <c r="AE314" s="78">
        <v>376</v>
      </c>
      <c r="AF314" s="78">
        <v>304</v>
      </c>
      <c r="AG314" s="78">
        <v>17499</v>
      </c>
      <c r="AH314" s="78">
        <v>15048</v>
      </c>
      <c r="AI314" s="78"/>
      <c r="AJ314" s="78" t="s">
        <v>2761</v>
      </c>
      <c r="AK314" s="78" t="s">
        <v>3004</v>
      </c>
      <c r="AL314" s="83" t="s">
        <v>3197</v>
      </c>
      <c r="AM314" s="78"/>
      <c r="AN314" s="80">
        <v>40041.64336805556</v>
      </c>
      <c r="AO314" s="83" t="s">
        <v>3501</v>
      </c>
      <c r="AP314" s="78" t="b">
        <v>0</v>
      </c>
      <c r="AQ314" s="78" t="b">
        <v>0</v>
      </c>
      <c r="AR314" s="78" t="b">
        <v>1</v>
      </c>
      <c r="AS314" s="78"/>
      <c r="AT314" s="78">
        <v>8</v>
      </c>
      <c r="AU314" s="83" t="s">
        <v>3568</v>
      </c>
      <c r="AV314" s="78" t="b">
        <v>0</v>
      </c>
      <c r="AW314" s="78" t="s">
        <v>3755</v>
      </c>
      <c r="AX314" s="83" t="s">
        <v>4067</v>
      </c>
      <c r="AY314" s="78" t="s">
        <v>65</v>
      </c>
      <c r="AZ314" s="78" t="str">
        <f>REPLACE(INDEX(GroupVertices[Group],MATCH(Vertices[[#This Row],[Vertex]],GroupVertices[Vertex],0)),1,1,"")</f>
        <v>10</v>
      </c>
      <c r="BA314" s="48"/>
      <c r="BB314" s="48"/>
      <c r="BC314" s="48"/>
      <c r="BD314" s="48"/>
      <c r="BE314" s="48"/>
      <c r="BF314" s="48"/>
      <c r="BG314" s="48"/>
      <c r="BH314" s="48"/>
      <c r="BI314" s="48"/>
      <c r="BJ314" s="48"/>
      <c r="BK314" s="48"/>
      <c r="BL314" s="49"/>
      <c r="BM314" s="48"/>
      <c r="BN314" s="49"/>
      <c r="BO314" s="48"/>
      <c r="BP314" s="49"/>
      <c r="BQ314" s="48"/>
      <c r="BR314" s="49"/>
      <c r="BS314" s="48"/>
      <c r="BT314" s="2"/>
      <c r="BU314" s="3"/>
      <c r="BV314" s="3"/>
      <c r="BW314" s="3"/>
      <c r="BX314" s="3"/>
    </row>
    <row r="315" spans="1:76" ht="15">
      <c r="A315" s="64" t="s">
        <v>401</v>
      </c>
      <c r="B315" s="65"/>
      <c r="C315" s="65" t="s">
        <v>64</v>
      </c>
      <c r="D315" s="66">
        <v>162.7746788966851</v>
      </c>
      <c r="E315" s="68"/>
      <c r="F315" s="100" t="s">
        <v>3713</v>
      </c>
      <c r="G315" s="65"/>
      <c r="H315" s="69" t="s">
        <v>401</v>
      </c>
      <c r="I315" s="70"/>
      <c r="J315" s="70"/>
      <c r="K315" s="69" t="s">
        <v>4447</v>
      </c>
      <c r="L315" s="73">
        <v>1</v>
      </c>
      <c r="M315" s="74">
        <v>3072.59423828125</v>
      </c>
      <c r="N315" s="74">
        <v>2317.415283203125</v>
      </c>
      <c r="O315" s="75"/>
      <c r="P315" s="76"/>
      <c r="Q315" s="76"/>
      <c r="R315" s="86"/>
      <c r="S315" s="48">
        <v>2</v>
      </c>
      <c r="T315" s="48">
        <v>1</v>
      </c>
      <c r="U315" s="49">
        <v>0</v>
      </c>
      <c r="V315" s="49">
        <v>0.038462</v>
      </c>
      <c r="W315" s="49">
        <v>0</v>
      </c>
      <c r="X315" s="49">
        <v>0.736555</v>
      </c>
      <c r="Y315" s="49">
        <v>0</v>
      </c>
      <c r="Z315" s="49">
        <v>0</v>
      </c>
      <c r="AA315" s="71">
        <v>315</v>
      </c>
      <c r="AB315" s="71"/>
      <c r="AC315" s="72"/>
      <c r="AD315" s="78" t="s">
        <v>2405</v>
      </c>
      <c r="AE315" s="78">
        <v>1436</v>
      </c>
      <c r="AF315" s="78">
        <v>849</v>
      </c>
      <c r="AG315" s="78">
        <v>944</v>
      </c>
      <c r="AH315" s="78">
        <v>1122</v>
      </c>
      <c r="AI315" s="78"/>
      <c r="AJ315" s="78" t="s">
        <v>2762</v>
      </c>
      <c r="AK315" s="78" t="s">
        <v>3005</v>
      </c>
      <c r="AL315" s="83" t="s">
        <v>3198</v>
      </c>
      <c r="AM315" s="78"/>
      <c r="AN315" s="80">
        <v>41480.65930555556</v>
      </c>
      <c r="AO315" s="83" t="s">
        <v>3502</v>
      </c>
      <c r="AP315" s="78" t="b">
        <v>0</v>
      </c>
      <c r="AQ315" s="78" t="b">
        <v>0</v>
      </c>
      <c r="AR315" s="78" t="b">
        <v>0</v>
      </c>
      <c r="AS315" s="78"/>
      <c r="AT315" s="78">
        <v>8</v>
      </c>
      <c r="AU315" s="83" t="s">
        <v>3561</v>
      </c>
      <c r="AV315" s="78" t="b">
        <v>0</v>
      </c>
      <c r="AW315" s="78" t="s">
        <v>3755</v>
      </c>
      <c r="AX315" s="83" t="s">
        <v>4068</v>
      </c>
      <c r="AY315" s="78" t="s">
        <v>66</v>
      </c>
      <c r="AZ315" s="78" t="str">
        <f>REPLACE(INDEX(GroupVertices[Group],MATCH(Vertices[[#This Row],[Vertex]],GroupVertices[Vertex],0)),1,1,"")</f>
        <v>5</v>
      </c>
      <c r="BA315" s="48" t="s">
        <v>898</v>
      </c>
      <c r="BB315" s="48" t="s">
        <v>898</v>
      </c>
      <c r="BC315" s="48" t="s">
        <v>921</v>
      </c>
      <c r="BD315" s="48" t="s">
        <v>921</v>
      </c>
      <c r="BE315" s="48"/>
      <c r="BF315" s="48"/>
      <c r="BG315" s="116" t="s">
        <v>5307</v>
      </c>
      <c r="BH315" s="116" t="s">
        <v>5307</v>
      </c>
      <c r="BI315" s="116" t="s">
        <v>5512</v>
      </c>
      <c r="BJ315" s="116" t="s">
        <v>5512</v>
      </c>
      <c r="BK315" s="116">
        <v>0</v>
      </c>
      <c r="BL315" s="120">
        <v>0</v>
      </c>
      <c r="BM315" s="116">
        <v>0</v>
      </c>
      <c r="BN315" s="120">
        <v>0</v>
      </c>
      <c r="BO315" s="116">
        <v>0</v>
      </c>
      <c r="BP315" s="120">
        <v>0</v>
      </c>
      <c r="BQ315" s="116">
        <v>40</v>
      </c>
      <c r="BR315" s="120">
        <v>100</v>
      </c>
      <c r="BS315" s="116">
        <v>40</v>
      </c>
      <c r="BT315" s="2"/>
      <c r="BU315" s="3"/>
      <c r="BV315" s="3"/>
      <c r="BW315" s="3"/>
      <c r="BX315" s="3"/>
    </row>
    <row r="316" spans="1:76" ht="15">
      <c r="A316" s="64" t="s">
        <v>556</v>
      </c>
      <c r="B316" s="65"/>
      <c r="C316" s="65" t="s">
        <v>64</v>
      </c>
      <c r="D316" s="66">
        <v>413.19305397671593</v>
      </c>
      <c r="E316" s="68"/>
      <c r="F316" s="100" t="s">
        <v>3714</v>
      </c>
      <c r="G316" s="65"/>
      <c r="H316" s="69" t="s">
        <v>556</v>
      </c>
      <c r="I316" s="70"/>
      <c r="J316" s="70"/>
      <c r="K316" s="69" t="s">
        <v>4448</v>
      </c>
      <c r="L316" s="73">
        <v>1</v>
      </c>
      <c r="M316" s="74">
        <v>2738.844970703125</v>
      </c>
      <c r="N316" s="74">
        <v>3724.315185546875</v>
      </c>
      <c r="O316" s="75"/>
      <c r="P316" s="76"/>
      <c r="Q316" s="76"/>
      <c r="R316" s="86"/>
      <c r="S316" s="48">
        <v>1</v>
      </c>
      <c r="T316" s="48">
        <v>0</v>
      </c>
      <c r="U316" s="49">
        <v>0</v>
      </c>
      <c r="V316" s="49">
        <v>0.038462</v>
      </c>
      <c r="W316" s="49">
        <v>0</v>
      </c>
      <c r="X316" s="49">
        <v>0.423519</v>
      </c>
      <c r="Y316" s="49">
        <v>0</v>
      </c>
      <c r="Z316" s="49">
        <v>0</v>
      </c>
      <c r="AA316" s="71">
        <v>316</v>
      </c>
      <c r="AB316" s="71"/>
      <c r="AC316" s="72"/>
      <c r="AD316" s="78" t="s">
        <v>2406</v>
      </c>
      <c r="AE316" s="78">
        <v>40129</v>
      </c>
      <c r="AF316" s="78">
        <v>275292</v>
      </c>
      <c r="AG316" s="78">
        <v>39106</v>
      </c>
      <c r="AH316" s="78">
        <v>24462</v>
      </c>
      <c r="AI316" s="78"/>
      <c r="AJ316" s="78" t="s">
        <v>2763</v>
      </c>
      <c r="AK316" s="78" t="s">
        <v>2940</v>
      </c>
      <c r="AL316" s="83" t="s">
        <v>3199</v>
      </c>
      <c r="AM316" s="78"/>
      <c r="AN316" s="80">
        <v>39201.29454861111</v>
      </c>
      <c r="AO316" s="83" t="s">
        <v>3503</v>
      </c>
      <c r="AP316" s="78" t="b">
        <v>0</v>
      </c>
      <c r="AQ316" s="78" t="b">
        <v>0</v>
      </c>
      <c r="AR316" s="78" t="b">
        <v>1</v>
      </c>
      <c r="AS316" s="78"/>
      <c r="AT316" s="78">
        <v>3875</v>
      </c>
      <c r="AU316" s="83" t="s">
        <v>3561</v>
      </c>
      <c r="AV316" s="78" t="b">
        <v>1</v>
      </c>
      <c r="AW316" s="78" t="s">
        <v>3755</v>
      </c>
      <c r="AX316" s="83" t="s">
        <v>4069</v>
      </c>
      <c r="AY316" s="78" t="s">
        <v>65</v>
      </c>
      <c r="AZ316" s="78" t="str">
        <f>REPLACE(INDEX(GroupVertices[Group],MATCH(Vertices[[#This Row],[Vertex]],GroupVertices[Vertex],0)),1,1,"")</f>
        <v>5</v>
      </c>
      <c r="BA316" s="48"/>
      <c r="BB316" s="48"/>
      <c r="BC316" s="48"/>
      <c r="BD316" s="48"/>
      <c r="BE316" s="48"/>
      <c r="BF316" s="48"/>
      <c r="BG316" s="48"/>
      <c r="BH316" s="48"/>
      <c r="BI316" s="48"/>
      <c r="BJ316" s="48"/>
      <c r="BK316" s="48"/>
      <c r="BL316" s="49"/>
      <c r="BM316" s="48"/>
      <c r="BN316" s="49"/>
      <c r="BO316" s="48"/>
      <c r="BP316" s="49"/>
      <c r="BQ316" s="48"/>
      <c r="BR316" s="49"/>
      <c r="BS316" s="48"/>
      <c r="BT316" s="2"/>
      <c r="BU316" s="3"/>
      <c r="BV316" s="3"/>
      <c r="BW316" s="3"/>
      <c r="BX316" s="3"/>
    </row>
    <row r="317" spans="1:76" ht="15">
      <c r="A317" s="64" t="s">
        <v>403</v>
      </c>
      <c r="B317" s="65"/>
      <c r="C317" s="65" t="s">
        <v>64</v>
      </c>
      <c r="D317" s="66">
        <v>162.00821214378112</v>
      </c>
      <c r="E317" s="68"/>
      <c r="F317" s="100" t="s">
        <v>3715</v>
      </c>
      <c r="G317" s="65"/>
      <c r="H317" s="69" t="s">
        <v>403</v>
      </c>
      <c r="I317" s="70"/>
      <c r="J317" s="70"/>
      <c r="K317" s="69" t="s">
        <v>4449</v>
      </c>
      <c r="L317" s="73">
        <v>1</v>
      </c>
      <c r="M317" s="74">
        <v>1362.22021484375</v>
      </c>
      <c r="N317" s="74">
        <v>6739.9140625</v>
      </c>
      <c r="O317" s="75"/>
      <c r="P317" s="76"/>
      <c r="Q317" s="76"/>
      <c r="R317" s="86"/>
      <c r="S317" s="48">
        <v>1</v>
      </c>
      <c r="T317" s="48">
        <v>1</v>
      </c>
      <c r="U317" s="49">
        <v>0</v>
      </c>
      <c r="V317" s="49">
        <v>0</v>
      </c>
      <c r="W317" s="49">
        <v>0</v>
      </c>
      <c r="X317" s="49">
        <v>0.999999</v>
      </c>
      <c r="Y317" s="49">
        <v>0</v>
      </c>
      <c r="Z317" s="49" t="s">
        <v>4655</v>
      </c>
      <c r="AA317" s="71">
        <v>317</v>
      </c>
      <c r="AB317" s="71"/>
      <c r="AC317" s="72"/>
      <c r="AD317" s="78" t="s">
        <v>2407</v>
      </c>
      <c r="AE317" s="78">
        <v>110</v>
      </c>
      <c r="AF317" s="78">
        <v>9</v>
      </c>
      <c r="AG317" s="78">
        <v>43</v>
      </c>
      <c r="AH317" s="78">
        <v>8</v>
      </c>
      <c r="AI317" s="78"/>
      <c r="AJ317" s="78" t="s">
        <v>2764</v>
      </c>
      <c r="AK317" s="78" t="s">
        <v>3006</v>
      </c>
      <c r="AL317" s="83" t="s">
        <v>3200</v>
      </c>
      <c r="AM317" s="78"/>
      <c r="AN317" s="80">
        <v>43661.38763888889</v>
      </c>
      <c r="AO317" s="83" t="s">
        <v>3504</v>
      </c>
      <c r="AP317" s="78" t="b">
        <v>1</v>
      </c>
      <c r="AQ317" s="78" t="b">
        <v>0</v>
      </c>
      <c r="AR317" s="78" t="b">
        <v>0</v>
      </c>
      <c r="AS317" s="78"/>
      <c r="AT317" s="78">
        <v>0</v>
      </c>
      <c r="AU317" s="78"/>
      <c r="AV317" s="78" t="b">
        <v>0</v>
      </c>
      <c r="AW317" s="78" t="s">
        <v>3755</v>
      </c>
      <c r="AX317" s="83" t="s">
        <v>4070</v>
      </c>
      <c r="AY317" s="78" t="s">
        <v>66</v>
      </c>
      <c r="AZ317" s="78" t="str">
        <f>REPLACE(INDEX(GroupVertices[Group],MATCH(Vertices[[#This Row],[Vertex]],GroupVertices[Vertex],0)),1,1,"")</f>
        <v>1</v>
      </c>
      <c r="BA317" s="48"/>
      <c r="BB317" s="48"/>
      <c r="BC317" s="48"/>
      <c r="BD317" s="48"/>
      <c r="BE317" s="48" t="s">
        <v>978</v>
      </c>
      <c r="BF317" s="48" t="s">
        <v>978</v>
      </c>
      <c r="BG317" s="116" t="s">
        <v>5308</v>
      </c>
      <c r="BH317" s="116" t="s">
        <v>5308</v>
      </c>
      <c r="BI317" s="116" t="s">
        <v>5513</v>
      </c>
      <c r="BJ317" s="116" t="s">
        <v>5513</v>
      </c>
      <c r="BK317" s="116">
        <v>1</v>
      </c>
      <c r="BL317" s="120">
        <v>2.857142857142857</v>
      </c>
      <c r="BM317" s="116">
        <v>0</v>
      </c>
      <c r="BN317" s="120">
        <v>0</v>
      </c>
      <c r="BO317" s="116">
        <v>0</v>
      </c>
      <c r="BP317" s="120">
        <v>0</v>
      </c>
      <c r="BQ317" s="116">
        <v>34</v>
      </c>
      <c r="BR317" s="120">
        <v>97.14285714285714</v>
      </c>
      <c r="BS317" s="116">
        <v>35</v>
      </c>
      <c r="BT317" s="2"/>
      <c r="BU317" s="3"/>
      <c r="BV317" s="3"/>
      <c r="BW317" s="3"/>
      <c r="BX317" s="3"/>
    </row>
    <row r="318" spans="1:76" ht="15">
      <c r="A318" s="64" t="s">
        <v>404</v>
      </c>
      <c r="B318" s="65"/>
      <c r="C318" s="65" t="s">
        <v>64</v>
      </c>
      <c r="D318" s="66">
        <v>162.0611348481483</v>
      </c>
      <c r="E318" s="68"/>
      <c r="F318" s="100" t="s">
        <v>1206</v>
      </c>
      <c r="G318" s="65"/>
      <c r="H318" s="69" t="s">
        <v>404</v>
      </c>
      <c r="I318" s="70"/>
      <c r="J318" s="70"/>
      <c r="K318" s="69" t="s">
        <v>4450</v>
      </c>
      <c r="L318" s="73">
        <v>1</v>
      </c>
      <c r="M318" s="74">
        <v>7988.15478515625</v>
      </c>
      <c r="N318" s="74">
        <v>2170.37109375</v>
      </c>
      <c r="O318" s="75"/>
      <c r="P318" s="76"/>
      <c r="Q318" s="76"/>
      <c r="R318" s="86"/>
      <c r="S318" s="48">
        <v>0</v>
      </c>
      <c r="T318" s="48">
        <v>1</v>
      </c>
      <c r="U318" s="49">
        <v>0</v>
      </c>
      <c r="V318" s="49">
        <v>1</v>
      </c>
      <c r="W318" s="49">
        <v>0</v>
      </c>
      <c r="X318" s="49">
        <v>0.999999</v>
      </c>
      <c r="Y318" s="49">
        <v>0</v>
      </c>
      <c r="Z318" s="49">
        <v>0</v>
      </c>
      <c r="AA318" s="71">
        <v>318</v>
      </c>
      <c r="AB318" s="71"/>
      <c r="AC318" s="72"/>
      <c r="AD318" s="78" t="s">
        <v>2408</v>
      </c>
      <c r="AE318" s="78">
        <v>398</v>
      </c>
      <c r="AF318" s="78">
        <v>67</v>
      </c>
      <c r="AG318" s="78">
        <v>3731</v>
      </c>
      <c r="AH318" s="78">
        <v>28553</v>
      </c>
      <c r="AI318" s="78"/>
      <c r="AJ318" s="78" t="s">
        <v>2765</v>
      </c>
      <c r="AK318" s="78"/>
      <c r="AL318" s="78"/>
      <c r="AM318" s="78"/>
      <c r="AN318" s="80">
        <v>40215.559953703705</v>
      </c>
      <c r="AO318" s="83" t="s">
        <v>3505</v>
      </c>
      <c r="AP318" s="78" t="b">
        <v>0</v>
      </c>
      <c r="AQ318" s="78" t="b">
        <v>0</v>
      </c>
      <c r="AR318" s="78" t="b">
        <v>0</v>
      </c>
      <c r="AS318" s="78"/>
      <c r="AT318" s="78">
        <v>1</v>
      </c>
      <c r="AU318" s="83" t="s">
        <v>3577</v>
      </c>
      <c r="AV318" s="78" t="b">
        <v>0</v>
      </c>
      <c r="AW318" s="78" t="s">
        <v>3755</v>
      </c>
      <c r="AX318" s="83" t="s">
        <v>4071</v>
      </c>
      <c r="AY318" s="78" t="s">
        <v>66</v>
      </c>
      <c r="AZ318" s="78" t="str">
        <f>REPLACE(INDEX(GroupVertices[Group],MATCH(Vertices[[#This Row],[Vertex]],GroupVertices[Vertex],0)),1,1,"")</f>
        <v>46</v>
      </c>
      <c r="BA318" s="48"/>
      <c r="BB318" s="48"/>
      <c r="BC318" s="48"/>
      <c r="BD318" s="48"/>
      <c r="BE318" s="48"/>
      <c r="BF318" s="48"/>
      <c r="BG318" s="116" t="s">
        <v>5309</v>
      </c>
      <c r="BH318" s="116" t="s">
        <v>5309</v>
      </c>
      <c r="BI318" s="116" t="s">
        <v>5514</v>
      </c>
      <c r="BJ318" s="116" t="s">
        <v>5514</v>
      </c>
      <c r="BK318" s="116">
        <v>0</v>
      </c>
      <c r="BL318" s="120">
        <v>0</v>
      </c>
      <c r="BM318" s="116">
        <v>0</v>
      </c>
      <c r="BN318" s="120">
        <v>0</v>
      </c>
      <c r="BO318" s="116">
        <v>0</v>
      </c>
      <c r="BP318" s="120">
        <v>0</v>
      </c>
      <c r="BQ318" s="116">
        <v>12</v>
      </c>
      <c r="BR318" s="120">
        <v>100</v>
      </c>
      <c r="BS318" s="116">
        <v>12</v>
      </c>
      <c r="BT318" s="2"/>
      <c r="BU318" s="3"/>
      <c r="BV318" s="3"/>
      <c r="BW318" s="3"/>
      <c r="BX318" s="3"/>
    </row>
    <row r="319" spans="1:76" ht="15">
      <c r="A319" s="64" t="s">
        <v>557</v>
      </c>
      <c r="B319" s="65"/>
      <c r="C319" s="65" t="s">
        <v>64</v>
      </c>
      <c r="D319" s="66">
        <v>363.0205053157897</v>
      </c>
      <c r="E319" s="68"/>
      <c r="F319" s="100" t="s">
        <v>3716</v>
      </c>
      <c r="G319" s="65"/>
      <c r="H319" s="69" t="s">
        <v>557</v>
      </c>
      <c r="I319" s="70"/>
      <c r="J319" s="70"/>
      <c r="K319" s="69" t="s">
        <v>4451</v>
      </c>
      <c r="L319" s="73">
        <v>1</v>
      </c>
      <c r="M319" s="74">
        <v>7988.15478515625</v>
      </c>
      <c r="N319" s="74">
        <v>2417.4052734375</v>
      </c>
      <c r="O319" s="75"/>
      <c r="P319" s="76"/>
      <c r="Q319" s="76"/>
      <c r="R319" s="86"/>
      <c r="S319" s="48">
        <v>1</v>
      </c>
      <c r="T319" s="48">
        <v>0</v>
      </c>
      <c r="U319" s="49">
        <v>0</v>
      </c>
      <c r="V319" s="49">
        <v>1</v>
      </c>
      <c r="W319" s="49">
        <v>0</v>
      </c>
      <c r="X319" s="49">
        <v>0.999999</v>
      </c>
      <c r="Y319" s="49">
        <v>0</v>
      </c>
      <c r="Z319" s="49">
        <v>0</v>
      </c>
      <c r="AA319" s="71">
        <v>319</v>
      </c>
      <c r="AB319" s="71"/>
      <c r="AC319" s="72"/>
      <c r="AD319" s="78" t="s">
        <v>2409</v>
      </c>
      <c r="AE319" s="78">
        <v>1913</v>
      </c>
      <c r="AF319" s="78">
        <v>220306</v>
      </c>
      <c r="AG319" s="78">
        <v>16221</v>
      </c>
      <c r="AH319" s="78">
        <v>52627</v>
      </c>
      <c r="AI319" s="78"/>
      <c r="AJ319" s="78" t="s">
        <v>2766</v>
      </c>
      <c r="AK319" s="78" t="s">
        <v>3007</v>
      </c>
      <c r="AL319" s="78"/>
      <c r="AM319" s="78"/>
      <c r="AN319" s="80">
        <v>39708.50751157408</v>
      </c>
      <c r="AO319" s="83" t="s">
        <v>3506</v>
      </c>
      <c r="AP319" s="78" t="b">
        <v>0</v>
      </c>
      <c r="AQ319" s="78" t="b">
        <v>0</v>
      </c>
      <c r="AR319" s="78" t="b">
        <v>0</v>
      </c>
      <c r="AS319" s="78"/>
      <c r="AT319" s="78">
        <v>4532</v>
      </c>
      <c r="AU319" s="83" t="s">
        <v>3561</v>
      </c>
      <c r="AV319" s="78" t="b">
        <v>1</v>
      </c>
      <c r="AW319" s="78" t="s">
        <v>3755</v>
      </c>
      <c r="AX319" s="83" t="s">
        <v>4072</v>
      </c>
      <c r="AY319" s="78" t="s">
        <v>65</v>
      </c>
      <c r="AZ319" s="78" t="str">
        <f>REPLACE(INDEX(GroupVertices[Group],MATCH(Vertices[[#This Row],[Vertex]],GroupVertices[Vertex],0)),1,1,"")</f>
        <v>46</v>
      </c>
      <c r="BA319" s="48"/>
      <c r="BB319" s="48"/>
      <c r="BC319" s="48"/>
      <c r="BD319" s="48"/>
      <c r="BE319" s="48"/>
      <c r="BF319" s="48"/>
      <c r="BG319" s="48"/>
      <c r="BH319" s="48"/>
      <c r="BI319" s="48"/>
      <c r="BJ319" s="48"/>
      <c r="BK319" s="48"/>
      <c r="BL319" s="49"/>
      <c r="BM319" s="48"/>
      <c r="BN319" s="49"/>
      <c r="BO319" s="48"/>
      <c r="BP319" s="49"/>
      <c r="BQ319" s="48"/>
      <c r="BR319" s="49"/>
      <c r="BS319" s="48"/>
      <c r="BT319" s="2"/>
      <c r="BU319" s="3"/>
      <c r="BV319" s="3"/>
      <c r="BW319" s="3"/>
      <c r="BX319" s="3"/>
    </row>
    <row r="320" spans="1:76" ht="15">
      <c r="A320" s="64" t="s">
        <v>406</v>
      </c>
      <c r="B320" s="65"/>
      <c r="C320" s="65" t="s">
        <v>64</v>
      </c>
      <c r="D320" s="66">
        <v>162.02098658966284</v>
      </c>
      <c r="E320" s="68"/>
      <c r="F320" s="100" t="s">
        <v>1208</v>
      </c>
      <c r="G320" s="65"/>
      <c r="H320" s="69" t="s">
        <v>406</v>
      </c>
      <c r="I320" s="70"/>
      <c r="J320" s="70"/>
      <c r="K320" s="69" t="s">
        <v>4452</v>
      </c>
      <c r="L320" s="73">
        <v>1</v>
      </c>
      <c r="M320" s="74">
        <v>1695.73681640625</v>
      </c>
      <c r="N320" s="74">
        <v>7385.73193359375</v>
      </c>
      <c r="O320" s="75"/>
      <c r="P320" s="76"/>
      <c r="Q320" s="76"/>
      <c r="R320" s="86"/>
      <c r="S320" s="48">
        <v>1</v>
      </c>
      <c r="T320" s="48">
        <v>1</v>
      </c>
      <c r="U320" s="49">
        <v>0</v>
      </c>
      <c r="V320" s="49">
        <v>0</v>
      </c>
      <c r="W320" s="49">
        <v>0</v>
      </c>
      <c r="X320" s="49">
        <v>0.999999</v>
      </c>
      <c r="Y320" s="49">
        <v>0</v>
      </c>
      <c r="Z320" s="49" t="s">
        <v>4655</v>
      </c>
      <c r="AA320" s="71">
        <v>320</v>
      </c>
      <c r="AB320" s="71"/>
      <c r="AC320" s="72"/>
      <c r="AD320" s="78" t="s">
        <v>2410</v>
      </c>
      <c r="AE320" s="78">
        <v>73</v>
      </c>
      <c r="AF320" s="78">
        <v>23</v>
      </c>
      <c r="AG320" s="78">
        <v>513</v>
      </c>
      <c r="AH320" s="78">
        <v>263</v>
      </c>
      <c r="AI320" s="78"/>
      <c r="AJ320" s="78" t="s">
        <v>2767</v>
      </c>
      <c r="AK320" s="78" t="s">
        <v>3008</v>
      </c>
      <c r="AL320" s="78"/>
      <c r="AM320" s="78"/>
      <c r="AN320" s="80">
        <v>43630.99853009259</v>
      </c>
      <c r="AO320" s="78"/>
      <c r="AP320" s="78" t="b">
        <v>1</v>
      </c>
      <c r="AQ320" s="78" t="b">
        <v>0</v>
      </c>
      <c r="AR320" s="78" t="b">
        <v>0</v>
      </c>
      <c r="AS320" s="78"/>
      <c r="AT320" s="78">
        <v>0</v>
      </c>
      <c r="AU320" s="78"/>
      <c r="AV320" s="78" t="b">
        <v>0</v>
      </c>
      <c r="AW320" s="78" t="s">
        <v>3755</v>
      </c>
      <c r="AX320" s="83" t="s">
        <v>4073</v>
      </c>
      <c r="AY320" s="78" t="s">
        <v>66</v>
      </c>
      <c r="AZ320" s="78" t="str">
        <f>REPLACE(INDEX(GroupVertices[Group],MATCH(Vertices[[#This Row],[Vertex]],GroupVertices[Vertex],0)),1,1,"")</f>
        <v>1</v>
      </c>
      <c r="BA320" s="48"/>
      <c r="BB320" s="48"/>
      <c r="BC320" s="48"/>
      <c r="BD320" s="48"/>
      <c r="BE320" s="48"/>
      <c r="BF320" s="48"/>
      <c r="BG320" s="116" t="s">
        <v>5310</v>
      </c>
      <c r="BH320" s="116" t="s">
        <v>5310</v>
      </c>
      <c r="BI320" s="116" t="s">
        <v>5515</v>
      </c>
      <c r="BJ320" s="116" t="s">
        <v>5515</v>
      </c>
      <c r="BK320" s="116">
        <v>2</v>
      </c>
      <c r="BL320" s="120">
        <v>5.405405405405405</v>
      </c>
      <c r="BM320" s="116">
        <v>0</v>
      </c>
      <c r="BN320" s="120">
        <v>0</v>
      </c>
      <c r="BO320" s="116">
        <v>0</v>
      </c>
      <c r="BP320" s="120">
        <v>0</v>
      </c>
      <c r="BQ320" s="116">
        <v>35</v>
      </c>
      <c r="BR320" s="120">
        <v>94.5945945945946</v>
      </c>
      <c r="BS320" s="116">
        <v>37</v>
      </c>
      <c r="BT320" s="2"/>
      <c r="BU320" s="3"/>
      <c r="BV320" s="3"/>
      <c r="BW320" s="3"/>
      <c r="BX320" s="3"/>
    </row>
    <row r="321" spans="1:76" ht="15">
      <c r="A321" s="64" t="s">
        <v>407</v>
      </c>
      <c r="B321" s="65"/>
      <c r="C321" s="65" t="s">
        <v>64</v>
      </c>
      <c r="D321" s="66">
        <v>162.87139970121822</v>
      </c>
      <c r="E321" s="68"/>
      <c r="F321" s="100" t="s">
        <v>1209</v>
      </c>
      <c r="G321" s="65"/>
      <c r="H321" s="69" t="s">
        <v>407</v>
      </c>
      <c r="I321" s="70"/>
      <c r="J321" s="70"/>
      <c r="K321" s="69" t="s">
        <v>4453</v>
      </c>
      <c r="L321" s="73">
        <v>1</v>
      </c>
      <c r="M321" s="74">
        <v>7988.15478515625</v>
      </c>
      <c r="N321" s="74">
        <v>1323.3970947265625</v>
      </c>
      <c r="O321" s="75"/>
      <c r="P321" s="76"/>
      <c r="Q321" s="76"/>
      <c r="R321" s="86"/>
      <c r="S321" s="48">
        <v>0</v>
      </c>
      <c r="T321" s="48">
        <v>1</v>
      </c>
      <c r="U321" s="49">
        <v>0</v>
      </c>
      <c r="V321" s="49">
        <v>1</v>
      </c>
      <c r="W321" s="49">
        <v>0</v>
      </c>
      <c r="X321" s="49">
        <v>0.999999</v>
      </c>
      <c r="Y321" s="49">
        <v>0</v>
      </c>
      <c r="Z321" s="49">
        <v>0</v>
      </c>
      <c r="AA321" s="71">
        <v>321</v>
      </c>
      <c r="AB321" s="71"/>
      <c r="AC321" s="72"/>
      <c r="AD321" s="78" t="s">
        <v>2411</v>
      </c>
      <c r="AE321" s="78">
        <v>4999</v>
      </c>
      <c r="AF321" s="78">
        <v>955</v>
      </c>
      <c r="AG321" s="78">
        <v>86473</v>
      </c>
      <c r="AH321" s="78">
        <v>17752</v>
      </c>
      <c r="AI321" s="78"/>
      <c r="AJ321" s="78" t="s">
        <v>2768</v>
      </c>
      <c r="AK321" s="78" t="s">
        <v>3009</v>
      </c>
      <c r="AL321" s="78"/>
      <c r="AM321" s="78"/>
      <c r="AN321" s="80">
        <v>42541.04341435185</v>
      </c>
      <c r="AO321" s="83" t="s">
        <v>3507</v>
      </c>
      <c r="AP321" s="78" t="b">
        <v>0</v>
      </c>
      <c r="AQ321" s="78" t="b">
        <v>0</v>
      </c>
      <c r="AR321" s="78" t="b">
        <v>0</v>
      </c>
      <c r="AS321" s="78"/>
      <c r="AT321" s="78">
        <v>24</v>
      </c>
      <c r="AU321" s="83" t="s">
        <v>3561</v>
      </c>
      <c r="AV321" s="78" t="b">
        <v>0</v>
      </c>
      <c r="AW321" s="78" t="s">
        <v>3755</v>
      </c>
      <c r="AX321" s="83" t="s">
        <v>4074</v>
      </c>
      <c r="AY321" s="78" t="s">
        <v>66</v>
      </c>
      <c r="AZ321" s="78" t="str">
        <f>REPLACE(INDEX(GroupVertices[Group],MATCH(Vertices[[#This Row],[Vertex]],GroupVertices[Vertex],0)),1,1,"")</f>
        <v>45</v>
      </c>
      <c r="BA321" s="48"/>
      <c r="BB321" s="48"/>
      <c r="BC321" s="48"/>
      <c r="BD321" s="48"/>
      <c r="BE321" s="48"/>
      <c r="BF321" s="48"/>
      <c r="BG321" s="116" t="s">
        <v>5311</v>
      </c>
      <c r="BH321" s="116" t="s">
        <v>5311</v>
      </c>
      <c r="BI321" s="116" t="s">
        <v>5516</v>
      </c>
      <c r="BJ321" s="116" t="s">
        <v>5516</v>
      </c>
      <c r="BK321" s="116">
        <v>0</v>
      </c>
      <c r="BL321" s="120">
        <v>0</v>
      </c>
      <c r="BM321" s="116">
        <v>0</v>
      </c>
      <c r="BN321" s="120">
        <v>0</v>
      </c>
      <c r="BO321" s="116">
        <v>0</v>
      </c>
      <c r="BP321" s="120">
        <v>0</v>
      </c>
      <c r="BQ321" s="116">
        <v>4</v>
      </c>
      <c r="BR321" s="120">
        <v>100</v>
      </c>
      <c r="BS321" s="116">
        <v>4</v>
      </c>
      <c r="BT321" s="2"/>
      <c r="BU321" s="3"/>
      <c r="BV321" s="3"/>
      <c r="BW321" s="3"/>
      <c r="BX321" s="3"/>
    </row>
    <row r="322" spans="1:76" ht="15">
      <c r="A322" s="64" t="s">
        <v>558</v>
      </c>
      <c r="B322" s="65"/>
      <c r="C322" s="65" t="s">
        <v>64</v>
      </c>
      <c r="D322" s="66">
        <v>228.77476600507842</v>
      </c>
      <c r="E322" s="68"/>
      <c r="F322" s="100" t="s">
        <v>3717</v>
      </c>
      <c r="G322" s="65"/>
      <c r="H322" s="69" t="s">
        <v>558</v>
      </c>
      <c r="I322" s="70"/>
      <c r="J322" s="70"/>
      <c r="K322" s="69" t="s">
        <v>4454</v>
      </c>
      <c r="L322" s="73">
        <v>1</v>
      </c>
      <c r="M322" s="74">
        <v>7988.15478515625</v>
      </c>
      <c r="N322" s="74">
        <v>1570.43115234375</v>
      </c>
      <c r="O322" s="75"/>
      <c r="P322" s="76"/>
      <c r="Q322" s="76"/>
      <c r="R322" s="86"/>
      <c r="S322" s="48">
        <v>1</v>
      </c>
      <c r="T322" s="48">
        <v>0</v>
      </c>
      <c r="U322" s="49">
        <v>0</v>
      </c>
      <c r="V322" s="49">
        <v>1</v>
      </c>
      <c r="W322" s="49">
        <v>0</v>
      </c>
      <c r="X322" s="49">
        <v>0.999999</v>
      </c>
      <c r="Y322" s="49">
        <v>0</v>
      </c>
      <c r="Z322" s="49">
        <v>0</v>
      </c>
      <c r="AA322" s="71">
        <v>322</v>
      </c>
      <c r="AB322" s="71"/>
      <c r="AC322" s="72"/>
      <c r="AD322" s="78" t="s">
        <v>2412</v>
      </c>
      <c r="AE322" s="78">
        <v>24694</v>
      </c>
      <c r="AF322" s="78">
        <v>73181</v>
      </c>
      <c r="AG322" s="78">
        <v>169837</v>
      </c>
      <c r="AH322" s="78">
        <v>66272</v>
      </c>
      <c r="AI322" s="78"/>
      <c r="AJ322" s="78" t="s">
        <v>2769</v>
      </c>
      <c r="AK322" s="78" t="s">
        <v>3010</v>
      </c>
      <c r="AL322" s="83" t="s">
        <v>3201</v>
      </c>
      <c r="AM322" s="78"/>
      <c r="AN322" s="80">
        <v>39874.170381944445</v>
      </c>
      <c r="AO322" s="83" t="s">
        <v>3508</v>
      </c>
      <c r="AP322" s="78" t="b">
        <v>0</v>
      </c>
      <c r="AQ322" s="78" t="b">
        <v>0</v>
      </c>
      <c r="AR322" s="78" t="b">
        <v>1</v>
      </c>
      <c r="AS322" s="78"/>
      <c r="AT322" s="78">
        <v>2728</v>
      </c>
      <c r="AU322" s="83" t="s">
        <v>3564</v>
      </c>
      <c r="AV322" s="78" t="b">
        <v>1</v>
      </c>
      <c r="AW322" s="78" t="s">
        <v>3755</v>
      </c>
      <c r="AX322" s="83" t="s">
        <v>4075</v>
      </c>
      <c r="AY322" s="78" t="s">
        <v>65</v>
      </c>
      <c r="AZ322" s="78" t="str">
        <f>REPLACE(INDEX(GroupVertices[Group],MATCH(Vertices[[#This Row],[Vertex]],GroupVertices[Vertex],0)),1,1,"")</f>
        <v>45</v>
      </c>
      <c r="BA322" s="48"/>
      <c r="BB322" s="48"/>
      <c r="BC322" s="48"/>
      <c r="BD322" s="48"/>
      <c r="BE322" s="48"/>
      <c r="BF322" s="48"/>
      <c r="BG322" s="48"/>
      <c r="BH322" s="48"/>
      <c r="BI322" s="48"/>
      <c r="BJ322" s="48"/>
      <c r="BK322" s="48"/>
      <c r="BL322" s="49"/>
      <c r="BM322" s="48"/>
      <c r="BN322" s="49"/>
      <c r="BO322" s="48"/>
      <c r="BP322" s="49"/>
      <c r="BQ322" s="48"/>
      <c r="BR322" s="49"/>
      <c r="BS322" s="48"/>
      <c r="BT322" s="2"/>
      <c r="BU322" s="3"/>
      <c r="BV322" s="3"/>
      <c r="BW322" s="3"/>
      <c r="BX322" s="3"/>
    </row>
    <row r="323" spans="1:76" ht="15">
      <c r="A323" s="64" t="s">
        <v>408</v>
      </c>
      <c r="B323" s="65"/>
      <c r="C323" s="65" t="s">
        <v>64</v>
      </c>
      <c r="D323" s="66">
        <v>162.63051015030553</v>
      </c>
      <c r="E323" s="68"/>
      <c r="F323" s="100" t="s">
        <v>3718</v>
      </c>
      <c r="G323" s="65"/>
      <c r="H323" s="69" t="s">
        <v>408</v>
      </c>
      <c r="I323" s="70"/>
      <c r="J323" s="70"/>
      <c r="K323" s="69" t="s">
        <v>4455</v>
      </c>
      <c r="L323" s="73">
        <v>1</v>
      </c>
      <c r="M323" s="74">
        <v>3448.937255859375</v>
      </c>
      <c r="N323" s="74">
        <v>5389.529296875</v>
      </c>
      <c r="O323" s="75"/>
      <c r="P323" s="76"/>
      <c r="Q323" s="76"/>
      <c r="R323" s="86"/>
      <c r="S323" s="48">
        <v>1</v>
      </c>
      <c r="T323" s="48">
        <v>1</v>
      </c>
      <c r="U323" s="49">
        <v>0</v>
      </c>
      <c r="V323" s="49">
        <v>0.038462</v>
      </c>
      <c r="W323" s="49">
        <v>0</v>
      </c>
      <c r="X323" s="49">
        <v>0.692471</v>
      </c>
      <c r="Y323" s="49">
        <v>0.5</v>
      </c>
      <c r="Z323" s="49">
        <v>0</v>
      </c>
      <c r="AA323" s="71">
        <v>323</v>
      </c>
      <c r="AB323" s="71"/>
      <c r="AC323" s="72"/>
      <c r="AD323" s="78" t="s">
        <v>2413</v>
      </c>
      <c r="AE323" s="78">
        <v>51</v>
      </c>
      <c r="AF323" s="78">
        <v>691</v>
      </c>
      <c r="AG323" s="78">
        <v>27</v>
      </c>
      <c r="AH323" s="78">
        <v>56</v>
      </c>
      <c r="AI323" s="78"/>
      <c r="AJ323" s="78" t="s">
        <v>2770</v>
      </c>
      <c r="AK323" s="78"/>
      <c r="AL323" s="78"/>
      <c r="AM323" s="78"/>
      <c r="AN323" s="80">
        <v>43600.64502314815</v>
      </c>
      <c r="AO323" s="78"/>
      <c r="AP323" s="78" t="b">
        <v>1</v>
      </c>
      <c r="AQ323" s="78" t="b">
        <v>0</v>
      </c>
      <c r="AR323" s="78" t="b">
        <v>0</v>
      </c>
      <c r="AS323" s="78"/>
      <c r="AT323" s="78">
        <v>1</v>
      </c>
      <c r="AU323" s="78"/>
      <c r="AV323" s="78" t="b">
        <v>0</v>
      </c>
      <c r="AW323" s="78" t="s">
        <v>3755</v>
      </c>
      <c r="AX323" s="83" t="s">
        <v>4076</v>
      </c>
      <c r="AY323" s="78" t="s">
        <v>66</v>
      </c>
      <c r="AZ323" s="78" t="str">
        <f>REPLACE(INDEX(GroupVertices[Group],MATCH(Vertices[[#This Row],[Vertex]],GroupVertices[Vertex],0)),1,1,"")</f>
        <v>4</v>
      </c>
      <c r="BA323" s="48"/>
      <c r="BB323" s="48"/>
      <c r="BC323" s="48"/>
      <c r="BD323" s="48"/>
      <c r="BE323" s="48"/>
      <c r="BF323" s="48"/>
      <c r="BG323" s="116" t="s">
        <v>5312</v>
      </c>
      <c r="BH323" s="116" t="s">
        <v>5312</v>
      </c>
      <c r="BI323" s="116" t="s">
        <v>5517</v>
      </c>
      <c r="BJ323" s="116" t="s">
        <v>5517</v>
      </c>
      <c r="BK323" s="116">
        <v>1</v>
      </c>
      <c r="BL323" s="120">
        <v>11.11111111111111</v>
      </c>
      <c r="BM323" s="116">
        <v>0</v>
      </c>
      <c r="BN323" s="120">
        <v>0</v>
      </c>
      <c r="BO323" s="116">
        <v>0</v>
      </c>
      <c r="BP323" s="120">
        <v>0</v>
      </c>
      <c r="BQ323" s="116">
        <v>8</v>
      </c>
      <c r="BR323" s="120">
        <v>88.88888888888889</v>
      </c>
      <c r="BS323" s="116">
        <v>9</v>
      </c>
      <c r="BT323" s="2"/>
      <c r="BU323" s="3"/>
      <c r="BV323" s="3"/>
      <c r="BW323" s="3"/>
      <c r="BX323" s="3"/>
    </row>
    <row r="324" spans="1:76" ht="15">
      <c r="A324" s="64" t="s">
        <v>418</v>
      </c>
      <c r="B324" s="65"/>
      <c r="C324" s="65" t="s">
        <v>64</v>
      </c>
      <c r="D324" s="66">
        <v>354.47713840217074</v>
      </c>
      <c r="E324" s="68"/>
      <c r="F324" s="100" t="s">
        <v>1217</v>
      </c>
      <c r="G324" s="65"/>
      <c r="H324" s="69" t="s">
        <v>418</v>
      </c>
      <c r="I324" s="70"/>
      <c r="J324" s="70"/>
      <c r="K324" s="69" t="s">
        <v>4456</v>
      </c>
      <c r="L324" s="73">
        <v>1</v>
      </c>
      <c r="M324" s="74">
        <v>3487.835693359375</v>
      </c>
      <c r="N324" s="74">
        <v>4966.91455078125</v>
      </c>
      <c r="O324" s="75"/>
      <c r="P324" s="76"/>
      <c r="Q324" s="76"/>
      <c r="R324" s="86"/>
      <c r="S324" s="48">
        <v>3</v>
      </c>
      <c r="T324" s="48">
        <v>1</v>
      </c>
      <c r="U324" s="49">
        <v>0</v>
      </c>
      <c r="V324" s="49">
        <v>0.038462</v>
      </c>
      <c r="W324" s="49">
        <v>0</v>
      </c>
      <c r="X324" s="49">
        <v>0.986771</v>
      </c>
      <c r="Y324" s="49">
        <v>0.5</v>
      </c>
      <c r="Z324" s="49">
        <v>0</v>
      </c>
      <c r="AA324" s="71">
        <v>324</v>
      </c>
      <c r="AB324" s="71"/>
      <c r="AC324" s="72"/>
      <c r="AD324" s="78" t="s">
        <v>2414</v>
      </c>
      <c r="AE324" s="78">
        <v>750</v>
      </c>
      <c r="AF324" s="78">
        <v>210943</v>
      </c>
      <c r="AG324" s="78">
        <v>1923</v>
      </c>
      <c r="AH324" s="78">
        <v>2067</v>
      </c>
      <c r="AI324" s="78"/>
      <c r="AJ324" s="78" t="s">
        <v>2771</v>
      </c>
      <c r="AK324" s="78" t="s">
        <v>3011</v>
      </c>
      <c r="AL324" s="83" t="s">
        <v>3202</v>
      </c>
      <c r="AM324" s="78"/>
      <c r="AN324" s="80">
        <v>42363.36587962963</v>
      </c>
      <c r="AO324" s="83" t="s">
        <v>3509</v>
      </c>
      <c r="AP324" s="78" t="b">
        <v>0</v>
      </c>
      <c r="AQ324" s="78" t="b">
        <v>0</v>
      </c>
      <c r="AR324" s="78" t="b">
        <v>1</v>
      </c>
      <c r="AS324" s="78"/>
      <c r="AT324" s="78">
        <v>108</v>
      </c>
      <c r="AU324" s="83" t="s">
        <v>3561</v>
      </c>
      <c r="AV324" s="78" t="b">
        <v>0</v>
      </c>
      <c r="AW324" s="78" t="s">
        <v>3755</v>
      </c>
      <c r="AX324" s="83" t="s">
        <v>4077</v>
      </c>
      <c r="AY324" s="78" t="s">
        <v>66</v>
      </c>
      <c r="AZ324" s="78" t="str">
        <f>REPLACE(INDEX(GroupVertices[Group],MATCH(Vertices[[#This Row],[Vertex]],GroupVertices[Vertex],0)),1,1,"")</f>
        <v>4</v>
      </c>
      <c r="BA324" s="48"/>
      <c r="BB324" s="48"/>
      <c r="BC324" s="48"/>
      <c r="BD324" s="48"/>
      <c r="BE324" s="48"/>
      <c r="BF324" s="48"/>
      <c r="BG324" s="116" t="s">
        <v>5313</v>
      </c>
      <c r="BH324" s="116" t="s">
        <v>5313</v>
      </c>
      <c r="BI324" s="116" t="s">
        <v>5518</v>
      </c>
      <c r="BJ324" s="116" t="s">
        <v>5518</v>
      </c>
      <c r="BK324" s="116">
        <v>2</v>
      </c>
      <c r="BL324" s="120">
        <v>9.090909090909092</v>
      </c>
      <c r="BM324" s="116">
        <v>0</v>
      </c>
      <c r="BN324" s="120">
        <v>0</v>
      </c>
      <c r="BO324" s="116">
        <v>0</v>
      </c>
      <c r="BP324" s="120">
        <v>0</v>
      </c>
      <c r="BQ324" s="116">
        <v>20</v>
      </c>
      <c r="BR324" s="120">
        <v>90.9090909090909</v>
      </c>
      <c r="BS324" s="116">
        <v>22</v>
      </c>
      <c r="BT324" s="2"/>
      <c r="BU324" s="3"/>
      <c r="BV324" s="3"/>
      <c r="BW324" s="3"/>
      <c r="BX324" s="3"/>
    </row>
    <row r="325" spans="1:76" ht="15">
      <c r="A325" s="64" t="s">
        <v>409</v>
      </c>
      <c r="B325" s="65"/>
      <c r="C325" s="65" t="s">
        <v>64</v>
      </c>
      <c r="D325" s="66">
        <v>162.00091246042012</v>
      </c>
      <c r="E325" s="68"/>
      <c r="F325" s="100" t="s">
        <v>1211</v>
      </c>
      <c r="G325" s="65"/>
      <c r="H325" s="69" t="s">
        <v>409</v>
      </c>
      <c r="I325" s="70"/>
      <c r="J325" s="70"/>
      <c r="K325" s="69" t="s">
        <v>4457</v>
      </c>
      <c r="L325" s="73">
        <v>3434.0481927710844</v>
      </c>
      <c r="M325" s="74">
        <v>2996.62158203125</v>
      </c>
      <c r="N325" s="74">
        <v>5704.39453125</v>
      </c>
      <c r="O325" s="75"/>
      <c r="P325" s="76"/>
      <c r="Q325" s="76"/>
      <c r="R325" s="86"/>
      <c r="S325" s="48">
        <v>0</v>
      </c>
      <c r="T325" s="48">
        <v>14</v>
      </c>
      <c r="U325" s="49">
        <v>171</v>
      </c>
      <c r="V325" s="49">
        <v>0.071429</v>
      </c>
      <c r="W325" s="49">
        <v>0</v>
      </c>
      <c r="X325" s="49">
        <v>4.329888</v>
      </c>
      <c r="Y325" s="49">
        <v>0.02197802197802198</v>
      </c>
      <c r="Z325" s="49">
        <v>0</v>
      </c>
      <c r="AA325" s="71">
        <v>325</v>
      </c>
      <c r="AB325" s="71"/>
      <c r="AC325" s="72"/>
      <c r="AD325" s="78" t="s">
        <v>2415</v>
      </c>
      <c r="AE325" s="78">
        <v>117</v>
      </c>
      <c r="AF325" s="78">
        <v>1</v>
      </c>
      <c r="AG325" s="78">
        <v>222</v>
      </c>
      <c r="AH325" s="78">
        <v>180</v>
      </c>
      <c r="AI325" s="78"/>
      <c r="AJ325" s="78"/>
      <c r="AK325" s="78" t="s">
        <v>2841</v>
      </c>
      <c r="AL325" s="78"/>
      <c r="AM325" s="78"/>
      <c r="AN325" s="80">
        <v>43446.91465277778</v>
      </c>
      <c r="AO325" s="83" t="s">
        <v>3510</v>
      </c>
      <c r="AP325" s="78" t="b">
        <v>1</v>
      </c>
      <c r="AQ325" s="78" t="b">
        <v>0</v>
      </c>
      <c r="AR325" s="78" t="b">
        <v>0</v>
      </c>
      <c r="AS325" s="78"/>
      <c r="AT325" s="78">
        <v>0</v>
      </c>
      <c r="AU325" s="78"/>
      <c r="AV325" s="78" t="b">
        <v>0</v>
      </c>
      <c r="AW325" s="78" t="s">
        <v>3755</v>
      </c>
      <c r="AX325" s="83" t="s">
        <v>4078</v>
      </c>
      <c r="AY325" s="78" t="s">
        <v>66</v>
      </c>
      <c r="AZ325" s="78" t="str">
        <f>REPLACE(INDEX(GroupVertices[Group],MATCH(Vertices[[#This Row],[Vertex]],GroupVertices[Vertex],0)),1,1,"")</f>
        <v>4</v>
      </c>
      <c r="BA325" s="48"/>
      <c r="BB325" s="48"/>
      <c r="BC325" s="48"/>
      <c r="BD325" s="48"/>
      <c r="BE325" s="48"/>
      <c r="BF325" s="48"/>
      <c r="BG325" s="116" t="s">
        <v>5314</v>
      </c>
      <c r="BH325" s="116" t="s">
        <v>5351</v>
      </c>
      <c r="BI325" s="116" t="s">
        <v>5519</v>
      </c>
      <c r="BJ325" s="116" t="s">
        <v>5519</v>
      </c>
      <c r="BK325" s="116">
        <v>7</v>
      </c>
      <c r="BL325" s="120">
        <v>3.0837004405286343</v>
      </c>
      <c r="BM325" s="116">
        <v>3</v>
      </c>
      <c r="BN325" s="120">
        <v>1.3215859030837005</v>
      </c>
      <c r="BO325" s="116">
        <v>0</v>
      </c>
      <c r="BP325" s="120">
        <v>0</v>
      </c>
      <c r="BQ325" s="116">
        <v>217</v>
      </c>
      <c r="BR325" s="120">
        <v>95.59471365638767</v>
      </c>
      <c r="BS325" s="116">
        <v>227</v>
      </c>
      <c r="BT325" s="2"/>
      <c r="BU325" s="3"/>
      <c r="BV325" s="3"/>
      <c r="BW325" s="3"/>
      <c r="BX325" s="3"/>
    </row>
    <row r="326" spans="1:76" ht="15">
      <c r="A326" s="64" t="s">
        <v>410</v>
      </c>
      <c r="B326" s="65"/>
      <c r="C326" s="65" t="s">
        <v>64</v>
      </c>
      <c r="D326" s="66">
        <v>407.84056115226986</v>
      </c>
      <c r="E326" s="68"/>
      <c r="F326" s="100" t="s">
        <v>1210</v>
      </c>
      <c r="G326" s="65"/>
      <c r="H326" s="69" t="s">
        <v>410</v>
      </c>
      <c r="I326" s="70"/>
      <c r="J326" s="70"/>
      <c r="K326" s="69" t="s">
        <v>4458</v>
      </c>
      <c r="L326" s="73">
        <v>1</v>
      </c>
      <c r="M326" s="74">
        <v>3230.752685546875</v>
      </c>
      <c r="N326" s="74">
        <v>6701.31787109375</v>
      </c>
      <c r="O326" s="75"/>
      <c r="P326" s="76"/>
      <c r="Q326" s="76"/>
      <c r="R326" s="86"/>
      <c r="S326" s="48">
        <v>2</v>
      </c>
      <c r="T326" s="48">
        <v>1</v>
      </c>
      <c r="U326" s="49">
        <v>0</v>
      </c>
      <c r="V326" s="49">
        <v>0.037037</v>
      </c>
      <c r="W326" s="49">
        <v>0</v>
      </c>
      <c r="X326" s="49">
        <v>0.718062</v>
      </c>
      <c r="Y326" s="49">
        <v>0</v>
      </c>
      <c r="Z326" s="49">
        <v>0</v>
      </c>
      <c r="AA326" s="71">
        <v>326</v>
      </c>
      <c r="AB326" s="71"/>
      <c r="AC326" s="72"/>
      <c r="AD326" s="78" t="s">
        <v>410</v>
      </c>
      <c r="AE326" s="78">
        <v>830</v>
      </c>
      <c r="AF326" s="78">
        <v>269426</v>
      </c>
      <c r="AG326" s="78">
        <v>3728</v>
      </c>
      <c r="AH326" s="78">
        <v>10977</v>
      </c>
      <c r="AI326" s="78"/>
      <c r="AJ326" s="78" t="s">
        <v>2772</v>
      </c>
      <c r="AK326" s="78" t="s">
        <v>3012</v>
      </c>
      <c r="AL326" s="78"/>
      <c r="AM326" s="78"/>
      <c r="AN326" s="80">
        <v>42504.717777777776</v>
      </c>
      <c r="AO326" s="83" t="s">
        <v>3511</v>
      </c>
      <c r="AP326" s="78" t="b">
        <v>0</v>
      </c>
      <c r="AQ326" s="78" t="b">
        <v>0</v>
      </c>
      <c r="AR326" s="78" t="b">
        <v>0</v>
      </c>
      <c r="AS326" s="78"/>
      <c r="AT326" s="78">
        <v>113</v>
      </c>
      <c r="AU326" s="83" t="s">
        <v>3561</v>
      </c>
      <c r="AV326" s="78" t="b">
        <v>1</v>
      </c>
      <c r="AW326" s="78" t="s">
        <v>3755</v>
      </c>
      <c r="AX326" s="83" t="s">
        <v>4079</v>
      </c>
      <c r="AY326" s="78" t="s">
        <v>66</v>
      </c>
      <c r="AZ326" s="78" t="str">
        <f>REPLACE(INDEX(GroupVertices[Group],MATCH(Vertices[[#This Row],[Vertex]],GroupVertices[Vertex],0)),1,1,"")</f>
        <v>4</v>
      </c>
      <c r="BA326" s="48"/>
      <c r="BB326" s="48"/>
      <c r="BC326" s="48"/>
      <c r="BD326" s="48"/>
      <c r="BE326" s="48"/>
      <c r="BF326" s="48"/>
      <c r="BG326" s="116" t="s">
        <v>5315</v>
      </c>
      <c r="BH326" s="116" t="s">
        <v>5315</v>
      </c>
      <c r="BI326" s="116" t="s">
        <v>5520</v>
      </c>
      <c r="BJ326" s="116" t="s">
        <v>5520</v>
      </c>
      <c r="BK326" s="116">
        <v>1</v>
      </c>
      <c r="BL326" s="120">
        <v>7.142857142857143</v>
      </c>
      <c r="BM326" s="116">
        <v>0</v>
      </c>
      <c r="BN326" s="120">
        <v>0</v>
      </c>
      <c r="BO326" s="116">
        <v>0</v>
      </c>
      <c r="BP326" s="120">
        <v>0</v>
      </c>
      <c r="BQ326" s="116">
        <v>13</v>
      </c>
      <c r="BR326" s="120">
        <v>92.85714285714286</v>
      </c>
      <c r="BS326" s="116">
        <v>14</v>
      </c>
      <c r="BT326" s="2"/>
      <c r="BU326" s="3"/>
      <c r="BV326" s="3"/>
      <c r="BW326" s="3"/>
      <c r="BX326" s="3"/>
    </row>
    <row r="327" spans="1:76" ht="15">
      <c r="A327" s="64" t="s">
        <v>411</v>
      </c>
      <c r="B327" s="65"/>
      <c r="C327" s="65" t="s">
        <v>64</v>
      </c>
      <c r="D327" s="66">
        <v>162.01003706462137</v>
      </c>
      <c r="E327" s="68"/>
      <c r="F327" s="100" t="s">
        <v>3622</v>
      </c>
      <c r="G327" s="65"/>
      <c r="H327" s="69" t="s">
        <v>411</v>
      </c>
      <c r="I327" s="70"/>
      <c r="J327" s="70"/>
      <c r="K327" s="69" t="s">
        <v>4459</v>
      </c>
      <c r="L327" s="73">
        <v>1</v>
      </c>
      <c r="M327" s="74">
        <v>2449.361572265625</v>
      </c>
      <c r="N327" s="74">
        <v>5005.4072265625</v>
      </c>
      <c r="O327" s="75"/>
      <c r="P327" s="76"/>
      <c r="Q327" s="76"/>
      <c r="R327" s="86"/>
      <c r="S327" s="48">
        <v>2</v>
      </c>
      <c r="T327" s="48">
        <v>1</v>
      </c>
      <c r="U327" s="49">
        <v>0</v>
      </c>
      <c r="V327" s="49">
        <v>0.037037</v>
      </c>
      <c r="W327" s="49">
        <v>0</v>
      </c>
      <c r="X327" s="49">
        <v>0.718062</v>
      </c>
      <c r="Y327" s="49">
        <v>0</v>
      </c>
      <c r="Z327" s="49">
        <v>0</v>
      </c>
      <c r="AA327" s="71">
        <v>327</v>
      </c>
      <c r="AB327" s="71"/>
      <c r="AC327" s="72"/>
      <c r="AD327" s="78" t="s">
        <v>2416</v>
      </c>
      <c r="AE327" s="78">
        <v>0</v>
      </c>
      <c r="AF327" s="78">
        <v>11</v>
      </c>
      <c r="AG327" s="78">
        <v>0</v>
      </c>
      <c r="AH327" s="78">
        <v>0</v>
      </c>
      <c r="AI327" s="78"/>
      <c r="AJ327" s="78"/>
      <c r="AK327" s="78"/>
      <c r="AL327" s="78"/>
      <c r="AM327" s="78"/>
      <c r="AN327" s="80">
        <v>40626.24790509259</v>
      </c>
      <c r="AO327" s="78"/>
      <c r="AP327" s="78" t="b">
        <v>1</v>
      </c>
      <c r="AQ327" s="78" t="b">
        <v>1</v>
      </c>
      <c r="AR327" s="78" t="b">
        <v>0</v>
      </c>
      <c r="AS327" s="78" t="s">
        <v>2020</v>
      </c>
      <c r="AT327" s="78">
        <v>1</v>
      </c>
      <c r="AU327" s="83" t="s">
        <v>3561</v>
      </c>
      <c r="AV327" s="78" t="b">
        <v>0</v>
      </c>
      <c r="AW327" s="78" t="s">
        <v>3755</v>
      </c>
      <c r="AX327" s="83" t="s">
        <v>4080</v>
      </c>
      <c r="AY327" s="78" t="s">
        <v>66</v>
      </c>
      <c r="AZ327" s="78" t="str">
        <f>REPLACE(INDEX(GroupVertices[Group],MATCH(Vertices[[#This Row],[Vertex]],GroupVertices[Vertex],0)),1,1,"")</f>
        <v>4</v>
      </c>
      <c r="BA327" s="48"/>
      <c r="BB327" s="48"/>
      <c r="BC327" s="48"/>
      <c r="BD327" s="48"/>
      <c r="BE327" s="48"/>
      <c r="BF327" s="48"/>
      <c r="BG327" s="116" t="s">
        <v>5316</v>
      </c>
      <c r="BH327" s="116" t="s">
        <v>5316</v>
      </c>
      <c r="BI327" s="116" t="s">
        <v>5521</v>
      </c>
      <c r="BJ327" s="116" t="s">
        <v>5521</v>
      </c>
      <c r="BK327" s="116">
        <v>0</v>
      </c>
      <c r="BL327" s="120">
        <v>0</v>
      </c>
      <c r="BM327" s="116">
        <v>0</v>
      </c>
      <c r="BN327" s="120">
        <v>0</v>
      </c>
      <c r="BO327" s="116">
        <v>0</v>
      </c>
      <c r="BP327" s="120">
        <v>0</v>
      </c>
      <c r="BQ327" s="116">
        <v>2</v>
      </c>
      <c r="BR327" s="120">
        <v>100</v>
      </c>
      <c r="BS327" s="116">
        <v>2</v>
      </c>
      <c r="BT327" s="2"/>
      <c r="BU327" s="3"/>
      <c r="BV327" s="3"/>
      <c r="BW327" s="3"/>
      <c r="BX327" s="3"/>
    </row>
    <row r="328" spans="1:76" ht="15">
      <c r="A328" s="64" t="s">
        <v>412</v>
      </c>
      <c r="B328" s="65"/>
      <c r="C328" s="65" t="s">
        <v>64</v>
      </c>
      <c r="D328" s="66">
        <v>181.0932342910901</v>
      </c>
      <c r="E328" s="68"/>
      <c r="F328" s="100" t="s">
        <v>1212</v>
      </c>
      <c r="G328" s="65"/>
      <c r="H328" s="69" t="s">
        <v>412</v>
      </c>
      <c r="I328" s="70"/>
      <c r="J328" s="70"/>
      <c r="K328" s="69" t="s">
        <v>4460</v>
      </c>
      <c r="L328" s="73">
        <v>1</v>
      </c>
      <c r="M328" s="74">
        <v>2968.7275390625</v>
      </c>
      <c r="N328" s="74">
        <v>6787.556640625</v>
      </c>
      <c r="O328" s="75"/>
      <c r="P328" s="76"/>
      <c r="Q328" s="76"/>
      <c r="R328" s="86"/>
      <c r="S328" s="48">
        <v>2</v>
      </c>
      <c r="T328" s="48">
        <v>1</v>
      </c>
      <c r="U328" s="49">
        <v>0</v>
      </c>
      <c r="V328" s="49">
        <v>0.037037</v>
      </c>
      <c r="W328" s="49">
        <v>0</v>
      </c>
      <c r="X328" s="49">
        <v>0.718062</v>
      </c>
      <c r="Y328" s="49">
        <v>0</v>
      </c>
      <c r="Z328" s="49">
        <v>0</v>
      </c>
      <c r="AA328" s="71">
        <v>328</v>
      </c>
      <c r="AB328" s="71"/>
      <c r="AC328" s="72"/>
      <c r="AD328" s="78" t="s">
        <v>2417</v>
      </c>
      <c r="AE328" s="78">
        <v>205</v>
      </c>
      <c r="AF328" s="78">
        <v>20925</v>
      </c>
      <c r="AG328" s="78">
        <v>1114</v>
      </c>
      <c r="AH328" s="78">
        <v>1968</v>
      </c>
      <c r="AI328" s="78"/>
      <c r="AJ328" s="78" t="s">
        <v>2773</v>
      </c>
      <c r="AK328" s="78" t="s">
        <v>3013</v>
      </c>
      <c r="AL328" s="83" t="s">
        <v>3203</v>
      </c>
      <c r="AM328" s="78"/>
      <c r="AN328" s="80">
        <v>43192.79892361111</v>
      </c>
      <c r="AO328" s="83" t="s">
        <v>3512</v>
      </c>
      <c r="AP328" s="78" t="b">
        <v>0</v>
      </c>
      <c r="AQ328" s="78" t="b">
        <v>0</v>
      </c>
      <c r="AR328" s="78" t="b">
        <v>0</v>
      </c>
      <c r="AS328" s="78" t="s">
        <v>2022</v>
      </c>
      <c r="AT328" s="78">
        <v>6</v>
      </c>
      <c r="AU328" s="83" t="s">
        <v>3561</v>
      </c>
      <c r="AV328" s="78" t="b">
        <v>0</v>
      </c>
      <c r="AW328" s="78" t="s">
        <v>3755</v>
      </c>
      <c r="AX328" s="83" t="s">
        <v>4081</v>
      </c>
      <c r="AY328" s="78" t="s">
        <v>66</v>
      </c>
      <c r="AZ328" s="78" t="str">
        <f>REPLACE(INDEX(GroupVertices[Group],MATCH(Vertices[[#This Row],[Vertex]],GroupVertices[Vertex],0)),1,1,"")</f>
        <v>4</v>
      </c>
      <c r="BA328" s="48"/>
      <c r="BB328" s="48"/>
      <c r="BC328" s="48"/>
      <c r="BD328" s="48"/>
      <c r="BE328" s="48"/>
      <c r="BF328" s="48"/>
      <c r="BG328" s="116" t="s">
        <v>5317</v>
      </c>
      <c r="BH328" s="116" t="s">
        <v>5317</v>
      </c>
      <c r="BI328" s="116" t="s">
        <v>5522</v>
      </c>
      <c r="BJ328" s="116" t="s">
        <v>5522</v>
      </c>
      <c r="BK328" s="116">
        <v>0</v>
      </c>
      <c r="BL328" s="120">
        <v>0</v>
      </c>
      <c r="BM328" s="116">
        <v>0</v>
      </c>
      <c r="BN328" s="120">
        <v>0</v>
      </c>
      <c r="BO328" s="116">
        <v>0</v>
      </c>
      <c r="BP328" s="120">
        <v>0</v>
      </c>
      <c r="BQ328" s="116">
        <v>11</v>
      </c>
      <c r="BR328" s="120">
        <v>100</v>
      </c>
      <c r="BS328" s="116">
        <v>11</v>
      </c>
      <c r="BT328" s="2"/>
      <c r="BU328" s="3"/>
      <c r="BV328" s="3"/>
      <c r="BW328" s="3"/>
      <c r="BX328" s="3"/>
    </row>
    <row r="329" spans="1:76" ht="15">
      <c r="A329" s="64" t="s">
        <v>413</v>
      </c>
      <c r="B329" s="65"/>
      <c r="C329" s="65" t="s">
        <v>64</v>
      </c>
      <c r="D329" s="66">
        <v>243.212627232697</v>
      </c>
      <c r="E329" s="68"/>
      <c r="F329" s="100" t="s">
        <v>1213</v>
      </c>
      <c r="G329" s="65"/>
      <c r="H329" s="69" t="s">
        <v>413</v>
      </c>
      <c r="I329" s="70"/>
      <c r="J329" s="70"/>
      <c r="K329" s="69" t="s">
        <v>4461</v>
      </c>
      <c r="L329" s="73">
        <v>1</v>
      </c>
      <c r="M329" s="74">
        <v>2390.924072265625</v>
      </c>
      <c r="N329" s="74">
        <v>5764.865234375</v>
      </c>
      <c r="O329" s="75"/>
      <c r="P329" s="76"/>
      <c r="Q329" s="76"/>
      <c r="R329" s="86"/>
      <c r="S329" s="48">
        <v>2</v>
      </c>
      <c r="T329" s="48">
        <v>1</v>
      </c>
      <c r="U329" s="49">
        <v>0</v>
      </c>
      <c r="V329" s="49">
        <v>0.037037</v>
      </c>
      <c r="W329" s="49">
        <v>0</v>
      </c>
      <c r="X329" s="49">
        <v>0.718062</v>
      </c>
      <c r="Y329" s="49">
        <v>0</v>
      </c>
      <c r="Z329" s="49">
        <v>0</v>
      </c>
      <c r="AA329" s="71">
        <v>329</v>
      </c>
      <c r="AB329" s="71"/>
      <c r="AC329" s="72"/>
      <c r="AD329" s="78" t="s">
        <v>2418</v>
      </c>
      <c r="AE329" s="78">
        <v>174</v>
      </c>
      <c r="AF329" s="78">
        <v>89004</v>
      </c>
      <c r="AG329" s="78">
        <v>984</v>
      </c>
      <c r="AH329" s="78">
        <v>1554</v>
      </c>
      <c r="AI329" s="78"/>
      <c r="AJ329" s="78" t="s">
        <v>2774</v>
      </c>
      <c r="AK329" s="78" t="s">
        <v>3014</v>
      </c>
      <c r="AL329" s="83" t="s">
        <v>3204</v>
      </c>
      <c r="AM329" s="78"/>
      <c r="AN329" s="80">
        <v>43384.84230324074</v>
      </c>
      <c r="AO329" s="83" t="s">
        <v>3513</v>
      </c>
      <c r="AP329" s="78" t="b">
        <v>1</v>
      </c>
      <c r="AQ329" s="78" t="b">
        <v>0</v>
      </c>
      <c r="AR329" s="78" t="b">
        <v>0</v>
      </c>
      <c r="AS329" s="78" t="s">
        <v>2020</v>
      </c>
      <c r="AT329" s="78">
        <v>19</v>
      </c>
      <c r="AU329" s="78"/>
      <c r="AV329" s="78" t="b">
        <v>0</v>
      </c>
      <c r="AW329" s="78" t="s">
        <v>3755</v>
      </c>
      <c r="AX329" s="83" t="s">
        <v>4082</v>
      </c>
      <c r="AY329" s="78" t="s">
        <v>66</v>
      </c>
      <c r="AZ329" s="78" t="str">
        <f>REPLACE(INDEX(GroupVertices[Group],MATCH(Vertices[[#This Row],[Vertex]],GroupVertices[Vertex],0)),1,1,"")</f>
        <v>4</v>
      </c>
      <c r="BA329" s="48"/>
      <c r="BB329" s="48"/>
      <c r="BC329" s="48"/>
      <c r="BD329" s="48"/>
      <c r="BE329" s="48"/>
      <c r="BF329" s="48"/>
      <c r="BG329" s="116" t="s">
        <v>5318</v>
      </c>
      <c r="BH329" s="116" t="s">
        <v>5318</v>
      </c>
      <c r="BI329" s="116" t="s">
        <v>5523</v>
      </c>
      <c r="BJ329" s="116" t="s">
        <v>5523</v>
      </c>
      <c r="BK329" s="116">
        <v>0</v>
      </c>
      <c r="BL329" s="120">
        <v>0</v>
      </c>
      <c r="BM329" s="116">
        <v>0</v>
      </c>
      <c r="BN329" s="120">
        <v>0</v>
      </c>
      <c r="BO329" s="116">
        <v>0</v>
      </c>
      <c r="BP329" s="120">
        <v>0</v>
      </c>
      <c r="BQ329" s="116">
        <v>12</v>
      </c>
      <c r="BR329" s="120">
        <v>100</v>
      </c>
      <c r="BS329" s="116">
        <v>12</v>
      </c>
      <c r="BT329" s="2"/>
      <c r="BU329" s="3"/>
      <c r="BV329" s="3"/>
      <c r="BW329" s="3"/>
      <c r="BX329" s="3"/>
    </row>
    <row r="330" spans="1:76" ht="15">
      <c r="A330" s="64" t="s">
        <v>414</v>
      </c>
      <c r="B330" s="65"/>
      <c r="C330" s="65" t="s">
        <v>64</v>
      </c>
      <c r="D330" s="66">
        <v>218.20573695878466</v>
      </c>
      <c r="E330" s="68"/>
      <c r="F330" s="100" t="s">
        <v>1214</v>
      </c>
      <c r="G330" s="65"/>
      <c r="H330" s="69" t="s">
        <v>414</v>
      </c>
      <c r="I330" s="70"/>
      <c r="J330" s="70"/>
      <c r="K330" s="69" t="s">
        <v>4462</v>
      </c>
      <c r="L330" s="73">
        <v>61.2289156626506</v>
      </c>
      <c r="M330" s="74">
        <v>2932.435302734375</v>
      </c>
      <c r="N330" s="74">
        <v>4852.22314453125</v>
      </c>
      <c r="O330" s="75"/>
      <c r="P330" s="76"/>
      <c r="Q330" s="76"/>
      <c r="R330" s="86"/>
      <c r="S330" s="48">
        <v>2</v>
      </c>
      <c r="T330" s="48">
        <v>4</v>
      </c>
      <c r="U330" s="49">
        <v>3</v>
      </c>
      <c r="V330" s="49">
        <v>0.041667</v>
      </c>
      <c r="W330" s="49">
        <v>0</v>
      </c>
      <c r="X330" s="49">
        <v>1.5317</v>
      </c>
      <c r="Y330" s="49">
        <v>0.25</v>
      </c>
      <c r="Z330" s="49">
        <v>0</v>
      </c>
      <c r="AA330" s="71">
        <v>330</v>
      </c>
      <c r="AB330" s="71"/>
      <c r="AC330" s="72"/>
      <c r="AD330" s="78" t="s">
        <v>2419</v>
      </c>
      <c r="AE330" s="78">
        <v>146</v>
      </c>
      <c r="AF330" s="78">
        <v>61598</v>
      </c>
      <c r="AG330" s="78">
        <v>558</v>
      </c>
      <c r="AH330" s="78">
        <v>1577</v>
      </c>
      <c r="AI330" s="78"/>
      <c r="AJ330" s="78" t="s">
        <v>2775</v>
      </c>
      <c r="AK330" s="78" t="s">
        <v>3015</v>
      </c>
      <c r="AL330" s="78"/>
      <c r="AM330" s="78"/>
      <c r="AN330" s="80">
        <v>41191.835856481484</v>
      </c>
      <c r="AO330" s="83" t="s">
        <v>3514</v>
      </c>
      <c r="AP330" s="78" t="b">
        <v>0</v>
      </c>
      <c r="AQ330" s="78" t="b">
        <v>0</v>
      </c>
      <c r="AR330" s="78" t="b">
        <v>0</v>
      </c>
      <c r="AS330" s="78" t="s">
        <v>2029</v>
      </c>
      <c r="AT330" s="78">
        <v>24</v>
      </c>
      <c r="AU330" s="83" t="s">
        <v>3561</v>
      </c>
      <c r="AV330" s="78" t="b">
        <v>0</v>
      </c>
      <c r="AW330" s="78" t="s">
        <v>3755</v>
      </c>
      <c r="AX330" s="83" t="s">
        <v>4083</v>
      </c>
      <c r="AY330" s="78" t="s">
        <v>66</v>
      </c>
      <c r="AZ330" s="78" t="str">
        <f>REPLACE(INDEX(GroupVertices[Group],MATCH(Vertices[[#This Row],[Vertex]],GroupVertices[Vertex],0)),1,1,"")</f>
        <v>4</v>
      </c>
      <c r="BA330" s="48"/>
      <c r="BB330" s="48"/>
      <c r="BC330" s="48"/>
      <c r="BD330" s="48"/>
      <c r="BE330" s="48"/>
      <c r="BF330" s="48"/>
      <c r="BG330" s="116" t="s">
        <v>5319</v>
      </c>
      <c r="BH330" s="116" t="s">
        <v>5352</v>
      </c>
      <c r="BI330" s="116" t="s">
        <v>5524</v>
      </c>
      <c r="BJ330" s="116" t="s">
        <v>5524</v>
      </c>
      <c r="BK330" s="116">
        <v>1</v>
      </c>
      <c r="BL330" s="120">
        <v>3.125</v>
      </c>
      <c r="BM330" s="116">
        <v>0</v>
      </c>
      <c r="BN330" s="120">
        <v>0</v>
      </c>
      <c r="BO330" s="116">
        <v>0</v>
      </c>
      <c r="BP330" s="120">
        <v>0</v>
      </c>
      <c r="BQ330" s="116">
        <v>31</v>
      </c>
      <c r="BR330" s="120">
        <v>96.875</v>
      </c>
      <c r="BS330" s="116">
        <v>32</v>
      </c>
      <c r="BT330" s="2"/>
      <c r="BU330" s="3"/>
      <c r="BV330" s="3"/>
      <c r="BW330" s="3"/>
      <c r="BX330" s="3"/>
    </row>
    <row r="331" spans="1:76" ht="15">
      <c r="A331" s="64" t="s">
        <v>559</v>
      </c>
      <c r="B331" s="65"/>
      <c r="C331" s="65" t="s">
        <v>64</v>
      </c>
      <c r="D331" s="66">
        <v>163.223609423386</v>
      </c>
      <c r="E331" s="68"/>
      <c r="F331" s="100" t="s">
        <v>3719</v>
      </c>
      <c r="G331" s="65"/>
      <c r="H331" s="69" t="s">
        <v>559</v>
      </c>
      <c r="I331" s="70"/>
      <c r="J331" s="70"/>
      <c r="K331" s="69" t="s">
        <v>4463</v>
      </c>
      <c r="L331" s="73">
        <v>1</v>
      </c>
      <c r="M331" s="74">
        <v>3184.874267578125</v>
      </c>
      <c r="N331" s="74">
        <v>4614.294921875</v>
      </c>
      <c r="O331" s="75"/>
      <c r="P331" s="76"/>
      <c r="Q331" s="76"/>
      <c r="R331" s="86"/>
      <c r="S331" s="48">
        <v>2</v>
      </c>
      <c r="T331" s="48">
        <v>0</v>
      </c>
      <c r="U331" s="49">
        <v>0</v>
      </c>
      <c r="V331" s="49">
        <v>0.038462</v>
      </c>
      <c r="W331" s="49">
        <v>0</v>
      </c>
      <c r="X331" s="49">
        <v>0.673275</v>
      </c>
      <c r="Y331" s="49">
        <v>0.5</v>
      </c>
      <c r="Z331" s="49">
        <v>0</v>
      </c>
      <c r="AA331" s="71">
        <v>331</v>
      </c>
      <c r="AB331" s="71"/>
      <c r="AC331" s="72"/>
      <c r="AD331" s="78" t="s">
        <v>2420</v>
      </c>
      <c r="AE331" s="78">
        <v>225</v>
      </c>
      <c r="AF331" s="78">
        <v>1341</v>
      </c>
      <c r="AG331" s="78">
        <v>476</v>
      </c>
      <c r="AH331" s="78">
        <v>113</v>
      </c>
      <c r="AI331" s="78"/>
      <c r="AJ331" s="78" t="s">
        <v>2776</v>
      </c>
      <c r="AK331" s="78" t="s">
        <v>3016</v>
      </c>
      <c r="AL331" s="83" t="s">
        <v>3205</v>
      </c>
      <c r="AM331" s="78"/>
      <c r="AN331" s="80">
        <v>43633.74186342592</v>
      </c>
      <c r="AO331" s="78"/>
      <c r="AP331" s="78" t="b">
        <v>0</v>
      </c>
      <c r="AQ331" s="78" t="b">
        <v>0</v>
      </c>
      <c r="AR331" s="78" t="b">
        <v>0</v>
      </c>
      <c r="AS331" s="78"/>
      <c r="AT331" s="78">
        <v>0</v>
      </c>
      <c r="AU331" s="83" t="s">
        <v>3561</v>
      </c>
      <c r="AV331" s="78" t="b">
        <v>0</v>
      </c>
      <c r="AW331" s="78" t="s">
        <v>3755</v>
      </c>
      <c r="AX331" s="83" t="s">
        <v>4084</v>
      </c>
      <c r="AY331" s="78" t="s">
        <v>65</v>
      </c>
      <c r="AZ331" s="78" t="str">
        <f>REPLACE(INDEX(GroupVertices[Group],MATCH(Vertices[[#This Row],[Vertex]],GroupVertices[Vertex],0)),1,1,"")</f>
        <v>4</v>
      </c>
      <c r="BA331" s="48"/>
      <c r="BB331" s="48"/>
      <c r="BC331" s="48"/>
      <c r="BD331" s="48"/>
      <c r="BE331" s="48"/>
      <c r="BF331" s="48"/>
      <c r="BG331" s="48"/>
      <c r="BH331" s="48"/>
      <c r="BI331" s="48"/>
      <c r="BJ331" s="48"/>
      <c r="BK331" s="48"/>
      <c r="BL331" s="49"/>
      <c r="BM331" s="48"/>
      <c r="BN331" s="49"/>
      <c r="BO331" s="48"/>
      <c r="BP331" s="49"/>
      <c r="BQ331" s="48"/>
      <c r="BR331" s="49"/>
      <c r="BS331" s="48"/>
      <c r="BT331" s="2"/>
      <c r="BU331" s="3"/>
      <c r="BV331" s="3"/>
      <c r="BW331" s="3"/>
      <c r="BX331" s="3"/>
    </row>
    <row r="332" spans="1:76" ht="15">
      <c r="A332" s="64" t="s">
        <v>560</v>
      </c>
      <c r="B332" s="65"/>
      <c r="C332" s="65" t="s">
        <v>64</v>
      </c>
      <c r="D332" s="66">
        <v>162.99914416003554</v>
      </c>
      <c r="E332" s="68"/>
      <c r="F332" s="100" t="s">
        <v>3720</v>
      </c>
      <c r="G332" s="65"/>
      <c r="H332" s="69" t="s">
        <v>560</v>
      </c>
      <c r="I332" s="70"/>
      <c r="J332" s="70"/>
      <c r="K332" s="69" t="s">
        <v>4464</v>
      </c>
      <c r="L332" s="73">
        <v>1</v>
      </c>
      <c r="M332" s="74">
        <v>2712.630126953125</v>
      </c>
      <c r="N332" s="74">
        <v>5336.03125</v>
      </c>
      <c r="O332" s="75"/>
      <c r="P332" s="76"/>
      <c r="Q332" s="76"/>
      <c r="R332" s="86"/>
      <c r="S332" s="48">
        <v>2</v>
      </c>
      <c r="T332" s="48">
        <v>0</v>
      </c>
      <c r="U332" s="49">
        <v>0</v>
      </c>
      <c r="V332" s="49">
        <v>0.038462</v>
      </c>
      <c r="W332" s="49">
        <v>0</v>
      </c>
      <c r="X332" s="49">
        <v>0.673275</v>
      </c>
      <c r="Y332" s="49">
        <v>0.5</v>
      </c>
      <c r="Z332" s="49">
        <v>0</v>
      </c>
      <c r="AA332" s="71">
        <v>332</v>
      </c>
      <c r="AB332" s="71"/>
      <c r="AC332" s="72"/>
      <c r="AD332" s="78" t="s">
        <v>2421</v>
      </c>
      <c r="AE332" s="78">
        <v>61</v>
      </c>
      <c r="AF332" s="78">
        <v>1095</v>
      </c>
      <c r="AG332" s="78">
        <v>839</v>
      </c>
      <c r="AH332" s="78">
        <v>1922</v>
      </c>
      <c r="AI332" s="78"/>
      <c r="AJ332" s="78" t="s">
        <v>2777</v>
      </c>
      <c r="AK332" s="78"/>
      <c r="AL332" s="78"/>
      <c r="AM332" s="78"/>
      <c r="AN332" s="80">
        <v>43462.479780092595</v>
      </c>
      <c r="AO332" s="83" t="s">
        <v>3515</v>
      </c>
      <c r="AP332" s="78" t="b">
        <v>0</v>
      </c>
      <c r="AQ332" s="78" t="b">
        <v>0</v>
      </c>
      <c r="AR332" s="78" t="b">
        <v>0</v>
      </c>
      <c r="AS332" s="78" t="s">
        <v>2020</v>
      </c>
      <c r="AT332" s="78">
        <v>0</v>
      </c>
      <c r="AU332" s="83" t="s">
        <v>3561</v>
      </c>
      <c r="AV332" s="78" t="b">
        <v>0</v>
      </c>
      <c r="AW332" s="78" t="s">
        <v>3755</v>
      </c>
      <c r="AX332" s="83" t="s">
        <v>4085</v>
      </c>
      <c r="AY332" s="78" t="s">
        <v>65</v>
      </c>
      <c r="AZ332" s="78" t="str">
        <f>REPLACE(INDEX(GroupVertices[Group],MATCH(Vertices[[#This Row],[Vertex]],GroupVertices[Vertex],0)),1,1,"")</f>
        <v>4</v>
      </c>
      <c r="BA332" s="48"/>
      <c r="BB332" s="48"/>
      <c r="BC332" s="48"/>
      <c r="BD332" s="48"/>
      <c r="BE332" s="48"/>
      <c r="BF332" s="48"/>
      <c r="BG332" s="48"/>
      <c r="BH332" s="48"/>
      <c r="BI332" s="48"/>
      <c r="BJ332" s="48"/>
      <c r="BK332" s="48"/>
      <c r="BL332" s="49"/>
      <c r="BM332" s="48"/>
      <c r="BN332" s="49"/>
      <c r="BO332" s="48"/>
      <c r="BP332" s="49"/>
      <c r="BQ332" s="48"/>
      <c r="BR332" s="49"/>
      <c r="BS332" s="48"/>
      <c r="BT332" s="2"/>
      <c r="BU332" s="3"/>
      <c r="BV332" s="3"/>
      <c r="BW332" s="3"/>
      <c r="BX332" s="3"/>
    </row>
    <row r="333" spans="1:76" ht="15">
      <c r="A333" s="64" t="s">
        <v>561</v>
      </c>
      <c r="B333" s="65"/>
      <c r="C333" s="65" t="s">
        <v>64</v>
      </c>
      <c r="D333" s="66">
        <v>162.04106071890558</v>
      </c>
      <c r="E333" s="68"/>
      <c r="F333" s="100" t="s">
        <v>3721</v>
      </c>
      <c r="G333" s="65"/>
      <c r="H333" s="69" t="s">
        <v>561</v>
      </c>
      <c r="I333" s="70"/>
      <c r="J333" s="70"/>
      <c r="K333" s="69" t="s">
        <v>4465</v>
      </c>
      <c r="L333" s="73">
        <v>1</v>
      </c>
      <c r="M333" s="74">
        <v>2824.88818359375</v>
      </c>
      <c r="N333" s="74">
        <v>4458.37744140625</v>
      </c>
      <c r="O333" s="75"/>
      <c r="P333" s="76"/>
      <c r="Q333" s="76"/>
      <c r="R333" s="86"/>
      <c r="S333" s="48">
        <v>2</v>
      </c>
      <c r="T333" s="48">
        <v>0</v>
      </c>
      <c r="U333" s="49">
        <v>0</v>
      </c>
      <c r="V333" s="49">
        <v>0.038462</v>
      </c>
      <c r="W333" s="49">
        <v>0</v>
      </c>
      <c r="X333" s="49">
        <v>0.673275</v>
      </c>
      <c r="Y333" s="49">
        <v>0.5</v>
      </c>
      <c r="Z333" s="49">
        <v>0</v>
      </c>
      <c r="AA333" s="71">
        <v>333</v>
      </c>
      <c r="AB333" s="71"/>
      <c r="AC333" s="72"/>
      <c r="AD333" s="78" t="s">
        <v>2422</v>
      </c>
      <c r="AE333" s="78">
        <v>194</v>
      </c>
      <c r="AF333" s="78">
        <v>45</v>
      </c>
      <c r="AG333" s="78">
        <v>61</v>
      </c>
      <c r="AH333" s="78">
        <v>213</v>
      </c>
      <c r="AI333" s="78">
        <v>-25200</v>
      </c>
      <c r="AJ333" s="78" t="s">
        <v>2778</v>
      </c>
      <c r="AK333" s="78"/>
      <c r="AL333" s="83" t="s">
        <v>3206</v>
      </c>
      <c r="AM333" s="78" t="s">
        <v>3241</v>
      </c>
      <c r="AN333" s="80">
        <v>41712.638032407405</v>
      </c>
      <c r="AO333" s="83" t="s">
        <v>3516</v>
      </c>
      <c r="AP333" s="78" t="b">
        <v>0</v>
      </c>
      <c r="AQ333" s="78" t="b">
        <v>0</v>
      </c>
      <c r="AR333" s="78" t="b">
        <v>0</v>
      </c>
      <c r="AS333" s="78" t="s">
        <v>3560</v>
      </c>
      <c r="AT333" s="78">
        <v>0</v>
      </c>
      <c r="AU333" s="83" t="s">
        <v>3561</v>
      </c>
      <c r="AV333" s="78" t="b">
        <v>0</v>
      </c>
      <c r="AW333" s="78" t="s">
        <v>3755</v>
      </c>
      <c r="AX333" s="83" t="s">
        <v>4086</v>
      </c>
      <c r="AY333" s="78" t="s">
        <v>65</v>
      </c>
      <c r="AZ333" s="78" t="str">
        <f>REPLACE(INDEX(GroupVertices[Group],MATCH(Vertices[[#This Row],[Vertex]],GroupVertices[Vertex],0)),1,1,"")</f>
        <v>4</v>
      </c>
      <c r="BA333" s="48"/>
      <c r="BB333" s="48"/>
      <c r="BC333" s="48"/>
      <c r="BD333" s="48"/>
      <c r="BE333" s="48"/>
      <c r="BF333" s="48"/>
      <c r="BG333" s="48"/>
      <c r="BH333" s="48"/>
      <c r="BI333" s="48"/>
      <c r="BJ333" s="48"/>
      <c r="BK333" s="48"/>
      <c r="BL333" s="49"/>
      <c r="BM333" s="48"/>
      <c r="BN333" s="49"/>
      <c r="BO333" s="48"/>
      <c r="BP333" s="49"/>
      <c r="BQ333" s="48"/>
      <c r="BR333" s="49"/>
      <c r="BS333" s="48"/>
      <c r="BT333" s="2"/>
      <c r="BU333" s="3"/>
      <c r="BV333" s="3"/>
      <c r="BW333" s="3"/>
      <c r="BX333" s="3"/>
    </row>
    <row r="334" spans="1:76" ht="15">
      <c r="A334" s="64" t="s">
        <v>562</v>
      </c>
      <c r="B334" s="65"/>
      <c r="C334" s="65" t="s">
        <v>64</v>
      </c>
      <c r="D334" s="66">
        <v>212.57950600830142</v>
      </c>
      <c r="E334" s="68"/>
      <c r="F334" s="100" t="s">
        <v>3722</v>
      </c>
      <c r="G334" s="65"/>
      <c r="H334" s="69" t="s">
        <v>562</v>
      </c>
      <c r="I334" s="70"/>
      <c r="J334" s="70"/>
      <c r="K334" s="69" t="s">
        <v>4466</v>
      </c>
      <c r="L334" s="73">
        <v>1</v>
      </c>
      <c r="M334" s="74">
        <v>3424.116943359375</v>
      </c>
      <c r="N334" s="74">
        <v>6364.6494140625</v>
      </c>
      <c r="O334" s="75"/>
      <c r="P334" s="76"/>
      <c r="Q334" s="76"/>
      <c r="R334" s="86"/>
      <c r="S334" s="48">
        <v>1</v>
      </c>
      <c r="T334" s="48">
        <v>0</v>
      </c>
      <c r="U334" s="49">
        <v>0</v>
      </c>
      <c r="V334" s="49">
        <v>0.037037</v>
      </c>
      <c r="W334" s="49">
        <v>0</v>
      </c>
      <c r="X334" s="49">
        <v>0.412886</v>
      </c>
      <c r="Y334" s="49">
        <v>0</v>
      </c>
      <c r="Z334" s="49">
        <v>0</v>
      </c>
      <c r="AA334" s="71">
        <v>334</v>
      </c>
      <c r="AB334" s="71"/>
      <c r="AC334" s="72"/>
      <c r="AD334" s="78" t="s">
        <v>2423</v>
      </c>
      <c r="AE334" s="78">
        <v>323</v>
      </c>
      <c r="AF334" s="78">
        <v>55432</v>
      </c>
      <c r="AG334" s="78">
        <v>43557</v>
      </c>
      <c r="AH334" s="78">
        <v>5043</v>
      </c>
      <c r="AI334" s="78"/>
      <c r="AJ334" s="78" t="s">
        <v>2779</v>
      </c>
      <c r="AK334" s="78" t="s">
        <v>3014</v>
      </c>
      <c r="AL334" s="83" t="s">
        <v>3207</v>
      </c>
      <c r="AM334" s="78"/>
      <c r="AN334" s="80">
        <v>40508.69775462963</v>
      </c>
      <c r="AO334" s="83" t="s">
        <v>3517</v>
      </c>
      <c r="AP334" s="78" t="b">
        <v>0</v>
      </c>
      <c r="AQ334" s="78" t="b">
        <v>0</v>
      </c>
      <c r="AR334" s="78" t="b">
        <v>1</v>
      </c>
      <c r="AS334" s="78"/>
      <c r="AT334" s="78">
        <v>371</v>
      </c>
      <c r="AU334" s="83" t="s">
        <v>3561</v>
      </c>
      <c r="AV334" s="78" t="b">
        <v>0</v>
      </c>
      <c r="AW334" s="78" t="s">
        <v>3755</v>
      </c>
      <c r="AX334" s="83" t="s">
        <v>4087</v>
      </c>
      <c r="AY334" s="78" t="s">
        <v>65</v>
      </c>
      <c r="AZ334" s="78" t="str">
        <f>REPLACE(INDEX(GroupVertices[Group],MATCH(Vertices[[#This Row],[Vertex]],GroupVertices[Vertex],0)),1,1,"")</f>
        <v>4</v>
      </c>
      <c r="BA334" s="48"/>
      <c r="BB334" s="48"/>
      <c r="BC334" s="48"/>
      <c r="BD334" s="48"/>
      <c r="BE334" s="48"/>
      <c r="BF334" s="48"/>
      <c r="BG334" s="48"/>
      <c r="BH334" s="48"/>
      <c r="BI334" s="48"/>
      <c r="BJ334" s="48"/>
      <c r="BK334" s="48"/>
      <c r="BL334" s="49"/>
      <c r="BM334" s="48"/>
      <c r="BN334" s="49"/>
      <c r="BO334" s="48"/>
      <c r="BP334" s="49"/>
      <c r="BQ334" s="48"/>
      <c r="BR334" s="49"/>
      <c r="BS334" s="48"/>
      <c r="BT334" s="2"/>
      <c r="BU334" s="3"/>
      <c r="BV334" s="3"/>
      <c r="BW334" s="3"/>
      <c r="BX334" s="3"/>
    </row>
    <row r="335" spans="1:76" ht="15">
      <c r="A335" s="64" t="s">
        <v>415</v>
      </c>
      <c r="B335" s="65"/>
      <c r="C335" s="65" t="s">
        <v>64</v>
      </c>
      <c r="D335" s="66">
        <v>226.44981685460303</v>
      </c>
      <c r="E335" s="68"/>
      <c r="F335" s="100" t="s">
        <v>3723</v>
      </c>
      <c r="G335" s="65"/>
      <c r="H335" s="69" t="s">
        <v>415</v>
      </c>
      <c r="I335" s="70"/>
      <c r="J335" s="70"/>
      <c r="K335" s="69" t="s">
        <v>4467</v>
      </c>
      <c r="L335" s="73">
        <v>1</v>
      </c>
      <c r="M335" s="74">
        <v>2709.218505859375</v>
      </c>
      <c r="N335" s="74">
        <v>6678.6953125</v>
      </c>
      <c r="O335" s="75"/>
      <c r="P335" s="76"/>
      <c r="Q335" s="76"/>
      <c r="R335" s="86"/>
      <c r="S335" s="48">
        <v>2</v>
      </c>
      <c r="T335" s="48">
        <v>1</v>
      </c>
      <c r="U335" s="49">
        <v>0</v>
      </c>
      <c r="V335" s="49">
        <v>0.037037</v>
      </c>
      <c r="W335" s="49">
        <v>0</v>
      </c>
      <c r="X335" s="49">
        <v>0.718062</v>
      </c>
      <c r="Y335" s="49">
        <v>0</v>
      </c>
      <c r="Z335" s="49">
        <v>0</v>
      </c>
      <c r="AA335" s="71">
        <v>335</v>
      </c>
      <c r="AB335" s="71"/>
      <c r="AC335" s="72"/>
      <c r="AD335" s="78" t="s">
        <v>2424</v>
      </c>
      <c r="AE335" s="78">
        <v>436</v>
      </c>
      <c r="AF335" s="78">
        <v>70633</v>
      </c>
      <c r="AG335" s="78">
        <v>1324</v>
      </c>
      <c r="AH335" s="78">
        <v>3498</v>
      </c>
      <c r="AI335" s="78"/>
      <c r="AJ335" s="78" t="s">
        <v>2780</v>
      </c>
      <c r="AK335" s="78" t="s">
        <v>3014</v>
      </c>
      <c r="AL335" s="83" t="s">
        <v>3208</v>
      </c>
      <c r="AM335" s="78"/>
      <c r="AN335" s="80">
        <v>43371.79471064815</v>
      </c>
      <c r="AO335" s="83" t="s">
        <v>3518</v>
      </c>
      <c r="AP335" s="78" t="b">
        <v>1</v>
      </c>
      <c r="AQ335" s="78" t="b">
        <v>0</v>
      </c>
      <c r="AR335" s="78" t="b">
        <v>0</v>
      </c>
      <c r="AS335" s="78" t="s">
        <v>2022</v>
      </c>
      <c r="AT335" s="78">
        <v>14</v>
      </c>
      <c r="AU335" s="78"/>
      <c r="AV335" s="78" t="b">
        <v>0</v>
      </c>
      <c r="AW335" s="78" t="s">
        <v>3755</v>
      </c>
      <c r="AX335" s="83" t="s">
        <v>4088</v>
      </c>
      <c r="AY335" s="78" t="s">
        <v>66</v>
      </c>
      <c r="AZ335" s="78" t="str">
        <f>REPLACE(INDEX(GroupVertices[Group],MATCH(Vertices[[#This Row],[Vertex]],GroupVertices[Vertex],0)),1,1,"")</f>
        <v>4</v>
      </c>
      <c r="BA335" s="48"/>
      <c r="BB335" s="48"/>
      <c r="BC335" s="48"/>
      <c r="BD335" s="48"/>
      <c r="BE335" s="48"/>
      <c r="BF335" s="48"/>
      <c r="BG335" s="116" t="s">
        <v>5320</v>
      </c>
      <c r="BH335" s="116" t="s">
        <v>5320</v>
      </c>
      <c r="BI335" s="116" t="s">
        <v>5525</v>
      </c>
      <c r="BJ335" s="116" t="s">
        <v>5525</v>
      </c>
      <c r="BK335" s="116">
        <v>0</v>
      </c>
      <c r="BL335" s="120">
        <v>0</v>
      </c>
      <c r="BM335" s="116">
        <v>0</v>
      </c>
      <c r="BN335" s="120">
        <v>0</v>
      </c>
      <c r="BO335" s="116">
        <v>0</v>
      </c>
      <c r="BP335" s="120">
        <v>0</v>
      </c>
      <c r="BQ335" s="116">
        <v>33</v>
      </c>
      <c r="BR335" s="120">
        <v>100</v>
      </c>
      <c r="BS335" s="116">
        <v>33</v>
      </c>
      <c r="BT335" s="2"/>
      <c r="BU335" s="3"/>
      <c r="BV335" s="3"/>
      <c r="BW335" s="3"/>
      <c r="BX335" s="3"/>
    </row>
    <row r="336" spans="1:76" ht="15">
      <c r="A336" s="64" t="s">
        <v>416</v>
      </c>
      <c r="B336" s="65"/>
      <c r="C336" s="65" t="s">
        <v>64</v>
      </c>
      <c r="D336" s="66">
        <v>162.46261743300275</v>
      </c>
      <c r="E336" s="68"/>
      <c r="F336" s="100" t="s">
        <v>1215</v>
      </c>
      <c r="G336" s="65"/>
      <c r="H336" s="69" t="s">
        <v>416</v>
      </c>
      <c r="I336" s="70"/>
      <c r="J336" s="70"/>
      <c r="K336" s="69" t="s">
        <v>4468</v>
      </c>
      <c r="L336" s="73">
        <v>1</v>
      </c>
      <c r="M336" s="74">
        <v>3592.883056640625</v>
      </c>
      <c r="N336" s="74">
        <v>5894.15869140625</v>
      </c>
      <c r="O336" s="75"/>
      <c r="P336" s="76"/>
      <c r="Q336" s="76"/>
      <c r="R336" s="86"/>
      <c r="S336" s="48">
        <v>2</v>
      </c>
      <c r="T336" s="48">
        <v>1</v>
      </c>
      <c r="U336" s="49">
        <v>0</v>
      </c>
      <c r="V336" s="49">
        <v>0.037037</v>
      </c>
      <c r="W336" s="49">
        <v>0</v>
      </c>
      <c r="X336" s="49">
        <v>0.718062</v>
      </c>
      <c r="Y336" s="49">
        <v>0</v>
      </c>
      <c r="Z336" s="49">
        <v>0</v>
      </c>
      <c r="AA336" s="71">
        <v>336</v>
      </c>
      <c r="AB336" s="71"/>
      <c r="AC336" s="72"/>
      <c r="AD336" s="78" t="s">
        <v>2425</v>
      </c>
      <c r="AE336" s="78">
        <v>4</v>
      </c>
      <c r="AF336" s="78">
        <v>507</v>
      </c>
      <c r="AG336" s="78">
        <v>115</v>
      </c>
      <c r="AH336" s="78">
        <v>74</v>
      </c>
      <c r="AI336" s="78"/>
      <c r="AJ336" s="78" t="s">
        <v>2781</v>
      </c>
      <c r="AK336" s="78"/>
      <c r="AL336" s="78"/>
      <c r="AM336" s="78"/>
      <c r="AN336" s="80">
        <v>43685.595868055556</v>
      </c>
      <c r="AO336" s="83" t="s">
        <v>3519</v>
      </c>
      <c r="AP336" s="78" t="b">
        <v>1</v>
      </c>
      <c r="AQ336" s="78" t="b">
        <v>0</v>
      </c>
      <c r="AR336" s="78" t="b">
        <v>0</v>
      </c>
      <c r="AS336" s="78"/>
      <c r="AT336" s="78">
        <v>0</v>
      </c>
      <c r="AU336" s="78"/>
      <c r="AV336" s="78" t="b">
        <v>0</v>
      </c>
      <c r="AW336" s="78" t="s">
        <v>3755</v>
      </c>
      <c r="AX336" s="83" t="s">
        <v>4089</v>
      </c>
      <c r="AY336" s="78" t="s">
        <v>66</v>
      </c>
      <c r="AZ336" s="78" t="str">
        <f>REPLACE(INDEX(GroupVertices[Group],MATCH(Vertices[[#This Row],[Vertex]],GroupVertices[Vertex],0)),1,1,"")</f>
        <v>4</v>
      </c>
      <c r="BA336" s="48"/>
      <c r="BB336" s="48"/>
      <c r="BC336" s="48"/>
      <c r="BD336" s="48"/>
      <c r="BE336" s="48"/>
      <c r="BF336" s="48"/>
      <c r="BG336" s="116" t="s">
        <v>5321</v>
      </c>
      <c r="BH336" s="116" t="s">
        <v>5321</v>
      </c>
      <c r="BI336" s="116" t="s">
        <v>5526</v>
      </c>
      <c r="BJ336" s="116" t="s">
        <v>5526</v>
      </c>
      <c r="BK336" s="116">
        <v>0</v>
      </c>
      <c r="BL336" s="120">
        <v>0</v>
      </c>
      <c r="BM336" s="116">
        <v>1</v>
      </c>
      <c r="BN336" s="120">
        <v>5</v>
      </c>
      <c r="BO336" s="116">
        <v>0</v>
      </c>
      <c r="BP336" s="120">
        <v>0</v>
      </c>
      <c r="BQ336" s="116">
        <v>19</v>
      </c>
      <c r="BR336" s="120">
        <v>95</v>
      </c>
      <c r="BS336" s="116">
        <v>20</v>
      </c>
      <c r="BT336" s="2"/>
      <c r="BU336" s="3"/>
      <c r="BV336" s="3"/>
      <c r="BW336" s="3"/>
      <c r="BX336" s="3"/>
    </row>
    <row r="337" spans="1:76" ht="15">
      <c r="A337" s="64" t="s">
        <v>417</v>
      </c>
      <c r="B337" s="65"/>
      <c r="C337" s="65" t="s">
        <v>64</v>
      </c>
      <c r="D337" s="66">
        <v>176.39041328577215</v>
      </c>
      <c r="E337" s="68"/>
      <c r="F337" s="100" t="s">
        <v>1216</v>
      </c>
      <c r="G337" s="65"/>
      <c r="H337" s="69" t="s">
        <v>417</v>
      </c>
      <c r="I337" s="70"/>
      <c r="J337" s="70"/>
      <c r="K337" s="69" t="s">
        <v>4469</v>
      </c>
      <c r="L337" s="73">
        <v>1</v>
      </c>
      <c r="M337" s="74">
        <v>2510.7109375</v>
      </c>
      <c r="N337" s="74">
        <v>6303.4482421875</v>
      </c>
      <c r="O337" s="75"/>
      <c r="P337" s="76"/>
      <c r="Q337" s="76"/>
      <c r="R337" s="86"/>
      <c r="S337" s="48">
        <v>2</v>
      </c>
      <c r="T337" s="48">
        <v>1</v>
      </c>
      <c r="U337" s="49">
        <v>0</v>
      </c>
      <c r="V337" s="49">
        <v>0.037037</v>
      </c>
      <c r="W337" s="49">
        <v>0</v>
      </c>
      <c r="X337" s="49">
        <v>0.718062</v>
      </c>
      <c r="Y337" s="49">
        <v>0</v>
      </c>
      <c r="Z337" s="49">
        <v>0</v>
      </c>
      <c r="AA337" s="71">
        <v>337</v>
      </c>
      <c r="AB337" s="71"/>
      <c r="AC337" s="72"/>
      <c r="AD337" s="78" t="s">
        <v>2426</v>
      </c>
      <c r="AE337" s="78">
        <v>114</v>
      </c>
      <c r="AF337" s="78">
        <v>15771</v>
      </c>
      <c r="AG337" s="78">
        <v>1285</v>
      </c>
      <c r="AH337" s="78">
        <v>626</v>
      </c>
      <c r="AI337" s="78"/>
      <c r="AJ337" s="78" t="s">
        <v>2782</v>
      </c>
      <c r="AK337" s="78" t="s">
        <v>3017</v>
      </c>
      <c r="AL337" s="78"/>
      <c r="AM337" s="78"/>
      <c r="AN337" s="80">
        <v>43353.70819444444</v>
      </c>
      <c r="AO337" s="83" t="s">
        <v>3520</v>
      </c>
      <c r="AP337" s="78" t="b">
        <v>0</v>
      </c>
      <c r="AQ337" s="78" t="b">
        <v>0</v>
      </c>
      <c r="AR337" s="78" t="b">
        <v>0</v>
      </c>
      <c r="AS337" s="78"/>
      <c r="AT337" s="78">
        <v>0</v>
      </c>
      <c r="AU337" s="83" t="s">
        <v>3561</v>
      </c>
      <c r="AV337" s="78" t="b">
        <v>0</v>
      </c>
      <c r="AW337" s="78" t="s">
        <v>3755</v>
      </c>
      <c r="AX337" s="83" t="s">
        <v>4090</v>
      </c>
      <c r="AY337" s="78" t="s">
        <v>66</v>
      </c>
      <c r="AZ337" s="78" t="str">
        <f>REPLACE(INDEX(GroupVertices[Group],MATCH(Vertices[[#This Row],[Vertex]],GroupVertices[Vertex],0)),1,1,"")</f>
        <v>4</v>
      </c>
      <c r="BA337" s="48"/>
      <c r="BB337" s="48"/>
      <c r="BC337" s="48"/>
      <c r="BD337" s="48"/>
      <c r="BE337" s="48"/>
      <c r="BF337" s="48"/>
      <c r="BG337" s="116" t="s">
        <v>5322</v>
      </c>
      <c r="BH337" s="116" t="s">
        <v>5322</v>
      </c>
      <c r="BI337" s="116" t="s">
        <v>5527</v>
      </c>
      <c r="BJ337" s="116" t="s">
        <v>5527</v>
      </c>
      <c r="BK337" s="116">
        <v>1</v>
      </c>
      <c r="BL337" s="120">
        <v>9.090909090909092</v>
      </c>
      <c r="BM337" s="116">
        <v>0</v>
      </c>
      <c r="BN337" s="120">
        <v>0</v>
      </c>
      <c r="BO337" s="116">
        <v>0</v>
      </c>
      <c r="BP337" s="120">
        <v>0</v>
      </c>
      <c r="BQ337" s="116">
        <v>10</v>
      </c>
      <c r="BR337" s="120">
        <v>90.9090909090909</v>
      </c>
      <c r="BS337" s="116">
        <v>11</v>
      </c>
      <c r="BT337" s="2"/>
      <c r="BU337" s="3"/>
      <c r="BV337" s="3"/>
      <c r="BW337" s="3"/>
      <c r="BX337" s="3"/>
    </row>
    <row r="338" spans="1:76" ht="15">
      <c r="A338" s="64" t="s">
        <v>419</v>
      </c>
      <c r="B338" s="65"/>
      <c r="C338" s="65" t="s">
        <v>64</v>
      </c>
      <c r="D338" s="66">
        <v>163.5000849306835</v>
      </c>
      <c r="E338" s="68"/>
      <c r="F338" s="100" t="s">
        <v>1218</v>
      </c>
      <c r="G338" s="65"/>
      <c r="H338" s="69" t="s">
        <v>419</v>
      </c>
      <c r="I338" s="70"/>
      <c r="J338" s="70"/>
      <c r="K338" s="69" t="s">
        <v>4470</v>
      </c>
      <c r="L338" s="73">
        <v>1</v>
      </c>
      <c r="M338" s="74">
        <v>7988.15478515625</v>
      </c>
      <c r="N338" s="74">
        <v>3017.34521484375</v>
      </c>
      <c r="O338" s="75"/>
      <c r="P338" s="76"/>
      <c r="Q338" s="76"/>
      <c r="R338" s="86"/>
      <c r="S338" s="48">
        <v>0</v>
      </c>
      <c r="T338" s="48">
        <v>1</v>
      </c>
      <c r="U338" s="49">
        <v>0</v>
      </c>
      <c r="V338" s="49">
        <v>1</v>
      </c>
      <c r="W338" s="49">
        <v>0</v>
      </c>
      <c r="X338" s="49">
        <v>0.999999</v>
      </c>
      <c r="Y338" s="49">
        <v>0</v>
      </c>
      <c r="Z338" s="49">
        <v>0</v>
      </c>
      <c r="AA338" s="71">
        <v>338</v>
      </c>
      <c r="AB338" s="71"/>
      <c r="AC338" s="72"/>
      <c r="AD338" s="78" t="s">
        <v>2427</v>
      </c>
      <c r="AE338" s="78">
        <v>371</v>
      </c>
      <c r="AF338" s="78">
        <v>1644</v>
      </c>
      <c r="AG338" s="78">
        <v>64093</v>
      </c>
      <c r="AH338" s="78">
        <v>42906</v>
      </c>
      <c r="AI338" s="78"/>
      <c r="AJ338" s="78" t="s">
        <v>2783</v>
      </c>
      <c r="AK338" s="78"/>
      <c r="AL338" s="78"/>
      <c r="AM338" s="78"/>
      <c r="AN338" s="80">
        <v>41518.940300925926</v>
      </c>
      <c r="AO338" s="83" t="s">
        <v>3521</v>
      </c>
      <c r="AP338" s="78" t="b">
        <v>1</v>
      </c>
      <c r="AQ338" s="78" t="b">
        <v>0</v>
      </c>
      <c r="AR338" s="78" t="b">
        <v>1</v>
      </c>
      <c r="AS338" s="78"/>
      <c r="AT338" s="78">
        <v>17</v>
      </c>
      <c r="AU338" s="83" t="s">
        <v>3561</v>
      </c>
      <c r="AV338" s="78" t="b">
        <v>0</v>
      </c>
      <c r="AW338" s="78" t="s">
        <v>3755</v>
      </c>
      <c r="AX338" s="83" t="s">
        <v>4091</v>
      </c>
      <c r="AY338" s="78" t="s">
        <v>66</v>
      </c>
      <c r="AZ338" s="78" t="str">
        <f>REPLACE(INDEX(GroupVertices[Group],MATCH(Vertices[[#This Row],[Vertex]],GroupVertices[Vertex],0)),1,1,"")</f>
        <v>44</v>
      </c>
      <c r="BA338" s="48"/>
      <c r="BB338" s="48"/>
      <c r="BC338" s="48"/>
      <c r="BD338" s="48"/>
      <c r="BE338" s="48"/>
      <c r="BF338" s="48"/>
      <c r="BG338" s="116" t="s">
        <v>5323</v>
      </c>
      <c r="BH338" s="116" t="s">
        <v>5323</v>
      </c>
      <c r="BI338" s="116" t="s">
        <v>5528</v>
      </c>
      <c r="BJ338" s="116" t="s">
        <v>5528</v>
      </c>
      <c r="BK338" s="116">
        <v>2</v>
      </c>
      <c r="BL338" s="120">
        <v>8.333333333333334</v>
      </c>
      <c r="BM338" s="116">
        <v>1</v>
      </c>
      <c r="BN338" s="120">
        <v>4.166666666666667</v>
      </c>
      <c r="BO338" s="116">
        <v>0</v>
      </c>
      <c r="BP338" s="120">
        <v>0</v>
      </c>
      <c r="BQ338" s="116">
        <v>21</v>
      </c>
      <c r="BR338" s="120">
        <v>87.5</v>
      </c>
      <c r="BS338" s="116">
        <v>24</v>
      </c>
      <c r="BT338" s="2"/>
      <c r="BU338" s="3"/>
      <c r="BV338" s="3"/>
      <c r="BW338" s="3"/>
      <c r="BX338" s="3"/>
    </row>
    <row r="339" spans="1:76" ht="15">
      <c r="A339" s="64" t="s">
        <v>563</v>
      </c>
      <c r="B339" s="65"/>
      <c r="C339" s="65" t="s">
        <v>64</v>
      </c>
      <c r="D339" s="66">
        <v>162.26187614057554</v>
      </c>
      <c r="E339" s="68"/>
      <c r="F339" s="100" t="s">
        <v>3724</v>
      </c>
      <c r="G339" s="65"/>
      <c r="H339" s="69" t="s">
        <v>563</v>
      </c>
      <c r="I339" s="70"/>
      <c r="J339" s="70"/>
      <c r="K339" s="69" t="s">
        <v>4471</v>
      </c>
      <c r="L339" s="73">
        <v>1</v>
      </c>
      <c r="M339" s="74">
        <v>7988.15478515625</v>
      </c>
      <c r="N339" s="74">
        <v>3264.37939453125</v>
      </c>
      <c r="O339" s="75"/>
      <c r="P339" s="76"/>
      <c r="Q339" s="76"/>
      <c r="R339" s="86"/>
      <c r="S339" s="48">
        <v>1</v>
      </c>
      <c r="T339" s="48">
        <v>0</v>
      </c>
      <c r="U339" s="49">
        <v>0</v>
      </c>
      <c r="V339" s="49">
        <v>1</v>
      </c>
      <c r="W339" s="49">
        <v>0</v>
      </c>
      <c r="X339" s="49">
        <v>0.999999</v>
      </c>
      <c r="Y339" s="49">
        <v>0</v>
      </c>
      <c r="Z339" s="49">
        <v>0</v>
      </c>
      <c r="AA339" s="71">
        <v>339</v>
      </c>
      <c r="AB339" s="71"/>
      <c r="AC339" s="72"/>
      <c r="AD339" s="78" t="s">
        <v>2428</v>
      </c>
      <c r="AE339" s="78">
        <v>854</v>
      </c>
      <c r="AF339" s="78">
        <v>287</v>
      </c>
      <c r="AG339" s="78">
        <v>6058</v>
      </c>
      <c r="AH339" s="78">
        <v>46972</v>
      </c>
      <c r="AI339" s="78"/>
      <c r="AJ339" s="78" t="s">
        <v>2784</v>
      </c>
      <c r="AK339" s="78"/>
      <c r="AL339" s="83" t="s">
        <v>3209</v>
      </c>
      <c r="AM339" s="78"/>
      <c r="AN339" s="80">
        <v>41319.39113425926</v>
      </c>
      <c r="AO339" s="83" t="s">
        <v>3522</v>
      </c>
      <c r="AP339" s="78" t="b">
        <v>1</v>
      </c>
      <c r="AQ339" s="78" t="b">
        <v>0</v>
      </c>
      <c r="AR339" s="78" t="b">
        <v>0</v>
      </c>
      <c r="AS339" s="78"/>
      <c r="AT339" s="78">
        <v>0</v>
      </c>
      <c r="AU339" s="83" t="s">
        <v>3561</v>
      </c>
      <c r="AV339" s="78" t="b">
        <v>0</v>
      </c>
      <c r="AW339" s="78" t="s">
        <v>3755</v>
      </c>
      <c r="AX339" s="83" t="s">
        <v>4092</v>
      </c>
      <c r="AY339" s="78" t="s">
        <v>65</v>
      </c>
      <c r="AZ339" s="78" t="str">
        <f>REPLACE(INDEX(GroupVertices[Group],MATCH(Vertices[[#This Row],[Vertex]],GroupVertices[Vertex],0)),1,1,"")</f>
        <v>44</v>
      </c>
      <c r="BA339" s="48"/>
      <c r="BB339" s="48"/>
      <c r="BC339" s="48"/>
      <c r="BD339" s="48"/>
      <c r="BE339" s="48"/>
      <c r="BF339" s="48"/>
      <c r="BG339" s="48"/>
      <c r="BH339" s="48"/>
      <c r="BI339" s="48"/>
      <c r="BJ339" s="48"/>
      <c r="BK339" s="48"/>
      <c r="BL339" s="49"/>
      <c r="BM339" s="48"/>
      <c r="BN339" s="49"/>
      <c r="BO339" s="48"/>
      <c r="BP339" s="49"/>
      <c r="BQ339" s="48"/>
      <c r="BR339" s="49"/>
      <c r="BS339" s="48"/>
      <c r="BT339" s="2"/>
      <c r="BU339" s="3"/>
      <c r="BV339" s="3"/>
      <c r="BW339" s="3"/>
      <c r="BX339" s="3"/>
    </row>
    <row r="340" spans="1:76" ht="15">
      <c r="A340" s="64" t="s">
        <v>420</v>
      </c>
      <c r="B340" s="65"/>
      <c r="C340" s="65" t="s">
        <v>64</v>
      </c>
      <c r="D340" s="66">
        <v>164.9317353298577</v>
      </c>
      <c r="E340" s="68"/>
      <c r="F340" s="100" t="s">
        <v>1219</v>
      </c>
      <c r="G340" s="65"/>
      <c r="H340" s="69" t="s">
        <v>420</v>
      </c>
      <c r="I340" s="70"/>
      <c r="J340" s="70"/>
      <c r="K340" s="69" t="s">
        <v>4472</v>
      </c>
      <c r="L340" s="73">
        <v>14.384210172690763</v>
      </c>
      <c r="M340" s="74">
        <v>8959.4677734375</v>
      </c>
      <c r="N340" s="74">
        <v>8571.3056640625</v>
      </c>
      <c r="O340" s="75"/>
      <c r="P340" s="76"/>
      <c r="Q340" s="76"/>
      <c r="R340" s="86"/>
      <c r="S340" s="48">
        <v>0</v>
      </c>
      <c r="T340" s="48">
        <v>3</v>
      </c>
      <c r="U340" s="49">
        <v>0.666667</v>
      </c>
      <c r="V340" s="49">
        <v>0.2</v>
      </c>
      <c r="W340" s="49">
        <v>0</v>
      </c>
      <c r="X340" s="49">
        <v>0.944804</v>
      </c>
      <c r="Y340" s="49">
        <v>0.3333333333333333</v>
      </c>
      <c r="Z340" s="49">
        <v>0</v>
      </c>
      <c r="AA340" s="71">
        <v>340</v>
      </c>
      <c r="AB340" s="71"/>
      <c r="AC340" s="72"/>
      <c r="AD340" s="78" t="s">
        <v>2429</v>
      </c>
      <c r="AE340" s="78">
        <v>2535</v>
      </c>
      <c r="AF340" s="78">
        <v>3213</v>
      </c>
      <c r="AG340" s="78">
        <v>392740</v>
      </c>
      <c r="AH340" s="78">
        <v>360624</v>
      </c>
      <c r="AI340" s="78"/>
      <c r="AJ340" s="78" t="s">
        <v>2785</v>
      </c>
      <c r="AK340" s="78" t="s">
        <v>3018</v>
      </c>
      <c r="AL340" s="78"/>
      <c r="AM340" s="78"/>
      <c r="AN340" s="80">
        <v>42704.630694444444</v>
      </c>
      <c r="AO340" s="83" t="s">
        <v>3523</v>
      </c>
      <c r="AP340" s="78" t="b">
        <v>1</v>
      </c>
      <c r="AQ340" s="78" t="b">
        <v>0</v>
      </c>
      <c r="AR340" s="78" t="b">
        <v>1</v>
      </c>
      <c r="AS340" s="78"/>
      <c r="AT340" s="78">
        <v>35</v>
      </c>
      <c r="AU340" s="78"/>
      <c r="AV340" s="78" t="b">
        <v>0</v>
      </c>
      <c r="AW340" s="78" t="s">
        <v>3755</v>
      </c>
      <c r="AX340" s="83" t="s">
        <v>4093</v>
      </c>
      <c r="AY340" s="78" t="s">
        <v>66</v>
      </c>
      <c r="AZ340" s="78" t="str">
        <f>REPLACE(INDEX(GroupVertices[Group],MATCH(Vertices[[#This Row],[Vertex]],GroupVertices[Vertex],0)),1,1,"")</f>
        <v>13</v>
      </c>
      <c r="BA340" s="48"/>
      <c r="BB340" s="48"/>
      <c r="BC340" s="48"/>
      <c r="BD340" s="48"/>
      <c r="BE340" s="48"/>
      <c r="BF340" s="48"/>
      <c r="BG340" s="116" t="s">
        <v>5324</v>
      </c>
      <c r="BH340" s="116" t="s">
        <v>5324</v>
      </c>
      <c r="BI340" s="116" t="s">
        <v>5529</v>
      </c>
      <c r="BJ340" s="116" t="s">
        <v>5529</v>
      </c>
      <c r="BK340" s="116">
        <v>0</v>
      </c>
      <c r="BL340" s="120">
        <v>0</v>
      </c>
      <c r="BM340" s="116">
        <v>2</v>
      </c>
      <c r="BN340" s="120">
        <v>11.11111111111111</v>
      </c>
      <c r="BO340" s="116">
        <v>0</v>
      </c>
      <c r="BP340" s="120">
        <v>0</v>
      </c>
      <c r="BQ340" s="116">
        <v>16</v>
      </c>
      <c r="BR340" s="120">
        <v>88.88888888888889</v>
      </c>
      <c r="BS340" s="116">
        <v>18</v>
      </c>
      <c r="BT340" s="2"/>
      <c r="BU340" s="3"/>
      <c r="BV340" s="3"/>
      <c r="BW340" s="3"/>
      <c r="BX340" s="3"/>
    </row>
    <row r="341" spans="1:76" ht="15">
      <c r="A341" s="64" t="s">
        <v>564</v>
      </c>
      <c r="B341" s="65"/>
      <c r="C341" s="65" t="s">
        <v>64</v>
      </c>
      <c r="D341" s="66">
        <v>679.1953405720408</v>
      </c>
      <c r="E341" s="68"/>
      <c r="F341" s="100" t="s">
        <v>3725</v>
      </c>
      <c r="G341" s="65"/>
      <c r="H341" s="69" t="s">
        <v>564</v>
      </c>
      <c r="I341" s="70"/>
      <c r="J341" s="70"/>
      <c r="K341" s="69" t="s">
        <v>4473</v>
      </c>
      <c r="L341" s="73">
        <v>14.384210172690763</v>
      </c>
      <c r="M341" s="74">
        <v>8580.1640625</v>
      </c>
      <c r="N341" s="74">
        <v>8528.55859375</v>
      </c>
      <c r="O341" s="75"/>
      <c r="P341" s="76"/>
      <c r="Q341" s="76"/>
      <c r="R341" s="86"/>
      <c r="S341" s="48">
        <v>3</v>
      </c>
      <c r="T341" s="48">
        <v>0</v>
      </c>
      <c r="U341" s="49">
        <v>0.666667</v>
      </c>
      <c r="V341" s="49">
        <v>0.2</v>
      </c>
      <c r="W341" s="49">
        <v>0</v>
      </c>
      <c r="X341" s="49">
        <v>0.944804</v>
      </c>
      <c r="Y341" s="49">
        <v>0.3333333333333333</v>
      </c>
      <c r="Z341" s="49">
        <v>0</v>
      </c>
      <c r="AA341" s="71">
        <v>341</v>
      </c>
      <c r="AB341" s="71"/>
      <c r="AC341" s="72"/>
      <c r="AD341" s="78" t="s">
        <v>2430</v>
      </c>
      <c r="AE341" s="78">
        <v>1611</v>
      </c>
      <c r="AF341" s="78">
        <v>566814</v>
      </c>
      <c r="AG341" s="78">
        <v>18944</v>
      </c>
      <c r="AH341" s="78">
        <v>27719</v>
      </c>
      <c r="AI341" s="78"/>
      <c r="AJ341" s="78" t="s">
        <v>2786</v>
      </c>
      <c r="AK341" s="78"/>
      <c r="AL341" s="83" t="s">
        <v>3210</v>
      </c>
      <c r="AM341" s="78"/>
      <c r="AN341" s="80">
        <v>41186.01126157407</v>
      </c>
      <c r="AO341" s="83" t="s">
        <v>3524</v>
      </c>
      <c r="AP341" s="78" t="b">
        <v>1</v>
      </c>
      <c r="AQ341" s="78" t="b">
        <v>0</v>
      </c>
      <c r="AR341" s="78" t="b">
        <v>0</v>
      </c>
      <c r="AS341" s="78"/>
      <c r="AT341" s="78">
        <v>3338</v>
      </c>
      <c r="AU341" s="83" t="s">
        <v>3561</v>
      </c>
      <c r="AV341" s="78" t="b">
        <v>1</v>
      </c>
      <c r="AW341" s="78" t="s">
        <v>3755</v>
      </c>
      <c r="AX341" s="83" t="s">
        <v>4094</v>
      </c>
      <c r="AY341" s="78" t="s">
        <v>65</v>
      </c>
      <c r="AZ341" s="78" t="str">
        <f>REPLACE(INDEX(GroupVertices[Group],MATCH(Vertices[[#This Row],[Vertex]],GroupVertices[Vertex],0)),1,1,"")</f>
        <v>13</v>
      </c>
      <c r="BA341" s="48"/>
      <c r="BB341" s="48"/>
      <c r="BC341" s="48"/>
      <c r="BD341" s="48"/>
      <c r="BE341" s="48"/>
      <c r="BF341" s="48"/>
      <c r="BG341" s="48"/>
      <c r="BH341" s="48"/>
      <c r="BI341" s="48"/>
      <c r="BJ341" s="48"/>
      <c r="BK341" s="48"/>
      <c r="BL341" s="49"/>
      <c r="BM341" s="48"/>
      <c r="BN341" s="49"/>
      <c r="BO341" s="48"/>
      <c r="BP341" s="49"/>
      <c r="BQ341" s="48"/>
      <c r="BR341" s="49"/>
      <c r="BS341" s="48"/>
      <c r="BT341" s="2"/>
      <c r="BU341" s="3"/>
      <c r="BV341" s="3"/>
      <c r="BW341" s="3"/>
      <c r="BX341" s="3"/>
    </row>
    <row r="342" spans="1:76" ht="15">
      <c r="A342" s="64" t="s">
        <v>565</v>
      </c>
      <c r="B342" s="65"/>
      <c r="C342" s="65" t="s">
        <v>64</v>
      </c>
      <c r="D342" s="66">
        <v>1000</v>
      </c>
      <c r="E342" s="68"/>
      <c r="F342" s="100" t="s">
        <v>3726</v>
      </c>
      <c r="G342" s="65"/>
      <c r="H342" s="69" t="s">
        <v>565</v>
      </c>
      <c r="I342" s="70"/>
      <c r="J342" s="70"/>
      <c r="K342" s="69" t="s">
        <v>4474</v>
      </c>
      <c r="L342" s="73">
        <v>14.384210172690763</v>
      </c>
      <c r="M342" s="74">
        <v>8303.2626953125</v>
      </c>
      <c r="N342" s="74">
        <v>9102.455078125</v>
      </c>
      <c r="O342" s="75"/>
      <c r="P342" s="76"/>
      <c r="Q342" s="76"/>
      <c r="R342" s="86"/>
      <c r="S342" s="48">
        <v>3</v>
      </c>
      <c r="T342" s="48">
        <v>0</v>
      </c>
      <c r="U342" s="49">
        <v>0.666667</v>
      </c>
      <c r="V342" s="49">
        <v>0.2</v>
      </c>
      <c r="W342" s="49">
        <v>0</v>
      </c>
      <c r="X342" s="49">
        <v>0.944804</v>
      </c>
      <c r="Y342" s="49">
        <v>0.3333333333333333</v>
      </c>
      <c r="Z342" s="49">
        <v>0</v>
      </c>
      <c r="AA342" s="71">
        <v>342</v>
      </c>
      <c r="AB342" s="71"/>
      <c r="AC342" s="72"/>
      <c r="AD342" s="78" t="s">
        <v>2431</v>
      </c>
      <c r="AE342" s="78">
        <v>5773</v>
      </c>
      <c r="AF342" s="78">
        <v>1478920</v>
      </c>
      <c r="AG342" s="78">
        <v>151648</v>
      </c>
      <c r="AH342" s="78">
        <v>25897</v>
      </c>
      <c r="AI342" s="78"/>
      <c r="AJ342" s="78" t="s">
        <v>2787</v>
      </c>
      <c r="AK342" s="78" t="s">
        <v>2991</v>
      </c>
      <c r="AL342" s="83" t="s">
        <v>3211</v>
      </c>
      <c r="AM342" s="78"/>
      <c r="AN342" s="80">
        <v>39986.729097222225</v>
      </c>
      <c r="AO342" s="83" t="s">
        <v>3525</v>
      </c>
      <c r="AP342" s="78" t="b">
        <v>0</v>
      </c>
      <c r="AQ342" s="78" t="b">
        <v>0</v>
      </c>
      <c r="AR342" s="78" t="b">
        <v>1</v>
      </c>
      <c r="AS342" s="78"/>
      <c r="AT342" s="78">
        <v>11058</v>
      </c>
      <c r="AU342" s="83" t="s">
        <v>3568</v>
      </c>
      <c r="AV342" s="78" t="b">
        <v>1</v>
      </c>
      <c r="AW342" s="78" t="s">
        <v>3755</v>
      </c>
      <c r="AX342" s="83" t="s">
        <v>4095</v>
      </c>
      <c r="AY342" s="78" t="s">
        <v>65</v>
      </c>
      <c r="AZ342" s="78" t="str">
        <f>REPLACE(INDEX(GroupVertices[Group],MATCH(Vertices[[#This Row],[Vertex]],GroupVertices[Vertex],0)),1,1,"")</f>
        <v>13</v>
      </c>
      <c r="BA342" s="48"/>
      <c r="BB342" s="48"/>
      <c r="BC342" s="48"/>
      <c r="BD342" s="48"/>
      <c r="BE342" s="48"/>
      <c r="BF342" s="48"/>
      <c r="BG342" s="48"/>
      <c r="BH342" s="48"/>
      <c r="BI342" s="48"/>
      <c r="BJ342" s="48"/>
      <c r="BK342" s="48"/>
      <c r="BL342" s="49"/>
      <c r="BM342" s="48"/>
      <c r="BN342" s="49"/>
      <c r="BO342" s="48"/>
      <c r="BP342" s="49"/>
      <c r="BQ342" s="48"/>
      <c r="BR342" s="49"/>
      <c r="BS342" s="48"/>
      <c r="BT342" s="2"/>
      <c r="BU342" s="3"/>
      <c r="BV342" s="3"/>
      <c r="BW342" s="3"/>
      <c r="BX342" s="3"/>
    </row>
    <row r="343" spans="1:76" ht="15">
      <c r="A343" s="64" t="s">
        <v>422</v>
      </c>
      <c r="B343" s="65"/>
      <c r="C343" s="65" t="s">
        <v>64</v>
      </c>
      <c r="D343" s="66">
        <v>162.19344160906624</v>
      </c>
      <c r="E343" s="68"/>
      <c r="F343" s="100" t="s">
        <v>1221</v>
      </c>
      <c r="G343" s="65"/>
      <c r="H343" s="69" t="s">
        <v>422</v>
      </c>
      <c r="I343" s="70"/>
      <c r="J343" s="70"/>
      <c r="K343" s="69" t="s">
        <v>4475</v>
      </c>
      <c r="L343" s="73">
        <v>27.768400269076306</v>
      </c>
      <c r="M343" s="74">
        <v>8830.9453125</v>
      </c>
      <c r="N343" s="74">
        <v>9256.5732421875</v>
      </c>
      <c r="O343" s="75"/>
      <c r="P343" s="76"/>
      <c r="Q343" s="76"/>
      <c r="R343" s="86"/>
      <c r="S343" s="48">
        <v>2</v>
      </c>
      <c r="T343" s="48">
        <v>2</v>
      </c>
      <c r="U343" s="49">
        <v>1.333333</v>
      </c>
      <c r="V343" s="49">
        <v>0.25</v>
      </c>
      <c r="W343" s="49">
        <v>0</v>
      </c>
      <c r="X343" s="49">
        <v>1.220777</v>
      </c>
      <c r="Y343" s="49">
        <v>0.3333333333333333</v>
      </c>
      <c r="Z343" s="49">
        <v>0</v>
      </c>
      <c r="AA343" s="71">
        <v>343</v>
      </c>
      <c r="AB343" s="71"/>
      <c r="AC343" s="72"/>
      <c r="AD343" s="78" t="s">
        <v>2432</v>
      </c>
      <c r="AE343" s="78">
        <v>842</v>
      </c>
      <c r="AF343" s="78">
        <v>212</v>
      </c>
      <c r="AG343" s="78">
        <v>8282</v>
      </c>
      <c r="AH343" s="78">
        <v>94271</v>
      </c>
      <c r="AI343" s="78"/>
      <c r="AJ343" s="78" t="s">
        <v>2788</v>
      </c>
      <c r="AK343" s="78" t="s">
        <v>3019</v>
      </c>
      <c r="AL343" s="78"/>
      <c r="AM343" s="78"/>
      <c r="AN343" s="80">
        <v>42772.23898148148</v>
      </c>
      <c r="AO343" s="83" t="s">
        <v>3526</v>
      </c>
      <c r="AP343" s="78" t="b">
        <v>1</v>
      </c>
      <c r="AQ343" s="78" t="b">
        <v>0</v>
      </c>
      <c r="AR343" s="78" t="b">
        <v>0</v>
      </c>
      <c r="AS343" s="78"/>
      <c r="AT343" s="78">
        <v>4</v>
      </c>
      <c r="AU343" s="78"/>
      <c r="AV343" s="78" t="b">
        <v>0</v>
      </c>
      <c r="AW343" s="78" t="s">
        <v>3755</v>
      </c>
      <c r="AX343" s="83" t="s">
        <v>4096</v>
      </c>
      <c r="AY343" s="78" t="s">
        <v>66</v>
      </c>
      <c r="AZ343" s="78" t="str">
        <f>REPLACE(INDEX(GroupVertices[Group],MATCH(Vertices[[#This Row],[Vertex]],GroupVertices[Vertex],0)),1,1,"")</f>
        <v>13</v>
      </c>
      <c r="BA343" s="48"/>
      <c r="BB343" s="48"/>
      <c r="BC343" s="48"/>
      <c r="BD343" s="48"/>
      <c r="BE343" s="48"/>
      <c r="BF343" s="48"/>
      <c r="BG343" s="116" t="s">
        <v>4816</v>
      </c>
      <c r="BH343" s="116" t="s">
        <v>4816</v>
      </c>
      <c r="BI343" s="116" t="s">
        <v>4942</v>
      </c>
      <c r="BJ343" s="116" t="s">
        <v>4942</v>
      </c>
      <c r="BK343" s="116">
        <v>2</v>
      </c>
      <c r="BL343" s="120">
        <v>5.882352941176471</v>
      </c>
      <c r="BM343" s="116">
        <v>3</v>
      </c>
      <c r="BN343" s="120">
        <v>8.823529411764707</v>
      </c>
      <c r="BO343" s="116">
        <v>0</v>
      </c>
      <c r="BP343" s="120">
        <v>0</v>
      </c>
      <c r="BQ343" s="116">
        <v>29</v>
      </c>
      <c r="BR343" s="120">
        <v>85.29411764705883</v>
      </c>
      <c r="BS343" s="116">
        <v>34</v>
      </c>
      <c r="BT343" s="2"/>
      <c r="BU343" s="3"/>
      <c r="BV343" s="3"/>
      <c r="BW343" s="3"/>
      <c r="BX343" s="3"/>
    </row>
    <row r="344" spans="1:76" ht="15">
      <c r="A344" s="64" t="s">
        <v>421</v>
      </c>
      <c r="B344" s="65"/>
      <c r="C344" s="65" t="s">
        <v>64</v>
      </c>
      <c r="D344" s="66">
        <v>162.62321046694456</v>
      </c>
      <c r="E344" s="68"/>
      <c r="F344" s="100" t="s">
        <v>1220</v>
      </c>
      <c r="G344" s="65"/>
      <c r="H344" s="69" t="s">
        <v>421</v>
      </c>
      <c r="I344" s="70"/>
      <c r="J344" s="70"/>
      <c r="K344" s="69" t="s">
        <v>4476</v>
      </c>
      <c r="L344" s="73">
        <v>603.289156626506</v>
      </c>
      <c r="M344" s="74">
        <v>4171.12109375</v>
      </c>
      <c r="N344" s="74">
        <v>2652.673828125</v>
      </c>
      <c r="O344" s="75"/>
      <c r="P344" s="76"/>
      <c r="Q344" s="76"/>
      <c r="R344" s="86"/>
      <c r="S344" s="48">
        <v>0</v>
      </c>
      <c r="T344" s="48">
        <v>6</v>
      </c>
      <c r="U344" s="49">
        <v>30</v>
      </c>
      <c r="V344" s="49">
        <v>0.166667</v>
      </c>
      <c r="W344" s="49">
        <v>0</v>
      </c>
      <c r="X344" s="49">
        <v>3.297292</v>
      </c>
      <c r="Y344" s="49">
        <v>0</v>
      </c>
      <c r="Z344" s="49">
        <v>0</v>
      </c>
      <c r="AA344" s="71">
        <v>344</v>
      </c>
      <c r="AB344" s="71"/>
      <c r="AC344" s="72"/>
      <c r="AD344" s="78" t="s">
        <v>2433</v>
      </c>
      <c r="AE344" s="78">
        <v>652</v>
      </c>
      <c r="AF344" s="78">
        <v>683</v>
      </c>
      <c r="AG344" s="78">
        <v>795</v>
      </c>
      <c r="AH344" s="78">
        <v>2040</v>
      </c>
      <c r="AI344" s="78"/>
      <c r="AJ344" s="78" t="s">
        <v>2789</v>
      </c>
      <c r="AK344" s="78" t="s">
        <v>2829</v>
      </c>
      <c r="AL344" s="83" t="s">
        <v>3212</v>
      </c>
      <c r="AM344" s="78"/>
      <c r="AN344" s="80">
        <v>40182.61856481482</v>
      </c>
      <c r="AO344" s="83" t="s">
        <v>3527</v>
      </c>
      <c r="AP344" s="78" t="b">
        <v>0</v>
      </c>
      <c r="AQ344" s="78" t="b">
        <v>0</v>
      </c>
      <c r="AR344" s="78" t="b">
        <v>0</v>
      </c>
      <c r="AS344" s="78"/>
      <c r="AT344" s="78">
        <v>12</v>
      </c>
      <c r="AU344" s="83" t="s">
        <v>3561</v>
      </c>
      <c r="AV344" s="78" t="b">
        <v>0</v>
      </c>
      <c r="AW344" s="78" t="s">
        <v>3755</v>
      </c>
      <c r="AX344" s="83" t="s">
        <v>4097</v>
      </c>
      <c r="AY344" s="78" t="s">
        <v>66</v>
      </c>
      <c r="AZ344" s="78" t="str">
        <f>REPLACE(INDEX(GroupVertices[Group],MATCH(Vertices[[#This Row],[Vertex]],GroupVertices[Vertex],0)),1,1,"")</f>
        <v>9</v>
      </c>
      <c r="BA344" s="48"/>
      <c r="BB344" s="48"/>
      <c r="BC344" s="48"/>
      <c r="BD344" s="48"/>
      <c r="BE344" s="48"/>
      <c r="BF344" s="48"/>
      <c r="BG344" s="116" t="s">
        <v>5325</v>
      </c>
      <c r="BH344" s="116" t="s">
        <v>5325</v>
      </c>
      <c r="BI344" s="116" t="s">
        <v>5530</v>
      </c>
      <c r="BJ344" s="116" t="s">
        <v>5530</v>
      </c>
      <c r="BK344" s="116">
        <v>3</v>
      </c>
      <c r="BL344" s="120">
        <v>5</v>
      </c>
      <c r="BM344" s="116">
        <v>1</v>
      </c>
      <c r="BN344" s="120">
        <v>1.6666666666666667</v>
      </c>
      <c r="BO344" s="116">
        <v>0</v>
      </c>
      <c r="BP344" s="120">
        <v>0</v>
      </c>
      <c r="BQ344" s="116">
        <v>56</v>
      </c>
      <c r="BR344" s="120">
        <v>93.33333333333333</v>
      </c>
      <c r="BS344" s="116">
        <v>60</v>
      </c>
      <c r="BT344" s="2"/>
      <c r="BU344" s="3"/>
      <c r="BV344" s="3"/>
      <c r="BW344" s="3"/>
      <c r="BX344" s="3"/>
    </row>
    <row r="345" spans="1:76" ht="15">
      <c r="A345" s="64" t="s">
        <v>566</v>
      </c>
      <c r="B345" s="65"/>
      <c r="C345" s="65" t="s">
        <v>64</v>
      </c>
      <c r="D345" s="66">
        <v>162.69255745887395</v>
      </c>
      <c r="E345" s="68"/>
      <c r="F345" s="100" t="s">
        <v>3727</v>
      </c>
      <c r="G345" s="65"/>
      <c r="H345" s="69" t="s">
        <v>566</v>
      </c>
      <c r="I345" s="70"/>
      <c r="J345" s="70"/>
      <c r="K345" s="69" t="s">
        <v>4477</v>
      </c>
      <c r="L345" s="73">
        <v>1</v>
      </c>
      <c r="M345" s="74">
        <v>3900.398681640625</v>
      </c>
      <c r="N345" s="74">
        <v>2095.193359375</v>
      </c>
      <c r="O345" s="75"/>
      <c r="P345" s="76"/>
      <c r="Q345" s="76"/>
      <c r="R345" s="86"/>
      <c r="S345" s="48">
        <v>1</v>
      </c>
      <c r="T345" s="48">
        <v>0</v>
      </c>
      <c r="U345" s="49">
        <v>0</v>
      </c>
      <c r="V345" s="49">
        <v>0.090909</v>
      </c>
      <c r="W345" s="49">
        <v>0</v>
      </c>
      <c r="X345" s="49">
        <v>0.617116</v>
      </c>
      <c r="Y345" s="49">
        <v>0</v>
      </c>
      <c r="Z345" s="49">
        <v>0</v>
      </c>
      <c r="AA345" s="71">
        <v>345</v>
      </c>
      <c r="AB345" s="71"/>
      <c r="AC345" s="72"/>
      <c r="AD345" s="78" t="s">
        <v>2434</v>
      </c>
      <c r="AE345" s="78">
        <v>730</v>
      </c>
      <c r="AF345" s="78">
        <v>759</v>
      </c>
      <c r="AG345" s="78">
        <v>393</v>
      </c>
      <c r="AH345" s="78">
        <v>1405</v>
      </c>
      <c r="AI345" s="78"/>
      <c r="AJ345" s="78" t="s">
        <v>2790</v>
      </c>
      <c r="AK345" s="78" t="s">
        <v>3020</v>
      </c>
      <c r="AL345" s="83" t="s">
        <v>3213</v>
      </c>
      <c r="AM345" s="78"/>
      <c r="AN345" s="80">
        <v>40087.88212962963</v>
      </c>
      <c r="AO345" s="83" t="s">
        <v>3528</v>
      </c>
      <c r="AP345" s="78" t="b">
        <v>0</v>
      </c>
      <c r="AQ345" s="78" t="b">
        <v>0</v>
      </c>
      <c r="AR345" s="78" t="b">
        <v>0</v>
      </c>
      <c r="AS345" s="78"/>
      <c r="AT345" s="78">
        <v>13</v>
      </c>
      <c r="AU345" s="83" t="s">
        <v>3561</v>
      </c>
      <c r="AV345" s="78" t="b">
        <v>0</v>
      </c>
      <c r="AW345" s="78" t="s">
        <v>3755</v>
      </c>
      <c r="AX345" s="83" t="s">
        <v>4098</v>
      </c>
      <c r="AY345" s="78" t="s">
        <v>65</v>
      </c>
      <c r="AZ345" s="78" t="str">
        <f>REPLACE(INDEX(GroupVertices[Group],MATCH(Vertices[[#This Row],[Vertex]],GroupVertices[Vertex],0)),1,1,"")</f>
        <v>9</v>
      </c>
      <c r="BA345" s="48"/>
      <c r="BB345" s="48"/>
      <c r="BC345" s="48"/>
      <c r="BD345" s="48"/>
      <c r="BE345" s="48"/>
      <c r="BF345" s="48"/>
      <c r="BG345" s="48"/>
      <c r="BH345" s="48"/>
      <c r="BI345" s="48"/>
      <c r="BJ345" s="48"/>
      <c r="BK345" s="48"/>
      <c r="BL345" s="49"/>
      <c r="BM345" s="48"/>
      <c r="BN345" s="49"/>
      <c r="BO345" s="48"/>
      <c r="BP345" s="49"/>
      <c r="BQ345" s="48"/>
      <c r="BR345" s="49"/>
      <c r="BS345" s="48"/>
      <c r="BT345" s="2"/>
      <c r="BU345" s="3"/>
      <c r="BV345" s="3"/>
      <c r="BW345" s="3"/>
      <c r="BX345" s="3"/>
    </row>
    <row r="346" spans="1:76" ht="15">
      <c r="A346" s="64" t="s">
        <v>567</v>
      </c>
      <c r="B346" s="65"/>
      <c r="C346" s="65" t="s">
        <v>64</v>
      </c>
      <c r="D346" s="66">
        <v>162.6478468982879</v>
      </c>
      <c r="E346" s="68"/>
      <c r="F346" s="100" t="s">
        <v>3728</v>
      </c>
      <c r="G346" s="65"/>
      <c r="H346" s="69" t="s">
        <v>567</v>
      </c>
      <c r="I346" s="70"/>
      <c r="J346" s="70"/>
      <c r="K346" s="69" t="s">
        <v>4478</v>
      </c>
      <c r="L346" s="73">
        <v>1</v>
      </c>
      <c r="M346" s="74">
        <v>4554.4501953125</v>
      </c>
      <c r="N346" s="74">
        <v>2474.92919921875</v>
      </c>
      <c r="O346" s="75"/>
      <c r="P346" s="76"/>
      <c r="Q346" s="76"/>
      <c r="R346" s="86"/>
      <c r="S346" s="48">
        <v>1</v>
      </c>
      <c r="T346" s="48">
        <v>0</v>
      </c>
      <c r="U346" s="49">
        <v>0</v>
      </c>
      <c r="V346" s="49">
        <v>0.090909</v>
      </c>
      <c r="W346" s="49">
        <v>0</v>
      </c>
      <c r="X346" s="49">
        <v>0.617116</v>
      </c>
      <c r="Y346" s="49">
        <v>0</v>
      </c>
      <c r="Z346" s="49">
        <v>0</v>
      </c>
      <c r="AA346" s="71">
        <v>346</v>
      </c>
      <c r="AB346" s="71"/>
      <c r="AC346" s="72"/>
      <c r="AD346" s="78" t="s">
        <v>2435</v>
      </c>
      <c r="AE346" s="78">
        <v>720</v>
      </c>
      <c r="AF346" s="78">
        <v>710</v>
      </c>
      <c r="AG346" s="78">
        <v>308</v>
      </c>
      <c r="AH346" s="78">
        <v>420</v>
      </c>
      <c r="AI346" s="78">
        <v>-28800</v>
      </c>
      <c r="AJ346" s="78" t="s">
        <v>2791</v>
      </c>
      <c r="AK346" s="78" t="s">
        <v>3021</v>
      </c>
      <c r="AL346" s="83" t="s">
        <v>3214</v>
      </c>
      <c r="AM346" s="78" t="s">
        <v>3241</v>
      </c>
      <c r="AN346" s="80">
        <v>40087.879270833335</v>
      </c>
      <c r="AO346" s="83" t="s">
        <v>3529</v>
      </c>
      <c r="AP346" s="78" t="b">
        <v>0</v>
      </c>
      <c r="AQ346" s="78" t="b">
        <v>0</v>
      </c>
      <c r="AR346" s="78" t="b">
        <v>0</v>
      </c>
      <c r="AS346" s="78" t="s">
        <v>2020</v>
      </c>
      <c r="AT346" s="78">
        <v>7</v>
      </c>
      <c r="AU346" s="83" t="s">
        <v>3585</v>
      </c>
      <c r="AV346" s="78" t="b">
        <v>0</v>
      </c>
      <c r="AW346" s="78" t="s">
        <v>3755</v>
      </c>
      <c r="AX346" s="83" t="s">
        <v>4099</v>
      </c>
      <c r="AY346" s="78" t="s">
        <v>65</v>
      </c>
      <c r="AZ346" s="78" t="str">
        <f>REPLACE(INDEX(GroupVertices[Group],MATCH(Vertices[[#This Row],[Vertex]],GroupVertices[Vertex],0)),1,1,"")</f>
        <v>9</v>
      </c>
      <c r="BA346" s="48"/>
      <c r="BB346" s="48"/>
      <c r="BC346" s="48"/>
      <c r="BD346" s="48"/>
      <c r="BE346" s="48"/>
      <c r="BF346" s="48"/>
      <c r="BG346" s="48"/>
      <c r="BH346" s="48"/>
      <c r="BI346" s="48"/>
      <c r="BJ346" s="48"/>
      <c r="BK346" s="48"/>
      <c r="BL346" s="49"/>
      <c r="BM346" s="48"/>
      <c r="BN346" s="49"/>
      <c r="BO346" s="48"/>
      <c r="BP346" s="49"/>
      <c r="BQ346" s="48"/>
      <c r="BR346" s="49"/>
      <c r="BS346" s="48"/>
      <c r="BT346" s="2"/>
      <c r="BU346" s="3"/>
      <c r="BV346" s="3"/>
      <c r="BW346" s="3"/>
      <c r="BX346" s="3"/>
    </row>
    <row r="347" spans="1:76" ht="15">
      <c r="A347" s="64" t="s">
        <v>568</v>
      </c>
      <c r="B347" s="65"/>
      <c r="C347" s="65" t="s">
        <v>64</v>
      </c>
      <c r="D347" s="66">
        <v>163.21083497750425</v>
      </c>
      <c r="E347" s="68"/>
      <c r="F347" s="100" t="s">
        <v>3729</v>
      </c>
      <c r="G347" s="65"/>
      <c r="H347" s="69" t="s">
        <v>568</v>
      </c>
      <c r="I347" s="70"/>
      <c r="J347" s="70"/>
      <c r="K347" s="69" t="s">
        <v>4479</v>
      </c>
      <c r="L347" s="73">
        <v>1</v>
      </c>
      <c r="M347" s="74">
        <v>4058.518798828125</v>
      </c>
      <c r="N347" s="74">
        <v>3387.896484375</v>
      </c>
      <c r="O347" s="75"/>
      <c r="P347" s="76"/>
      <c r="Q347" s="76"/>
      <c r="R347" s="86"/>
      <c r="S347" s="48">
        <v>1</v>
      </c>
      <c r="T347" s="48">
        <v>0</v>
      </c>
      <c r="U347" s="49">
        <v>0</v>
      </c>
      <c r="V347" s="49">
        <v>0.090909</v>
      </c>
      <c r="W347" s="49">
        <v>0</v>
      </c>
      <c r="X347" s="49">
        <v>0.617116</v>
      </c>
      <c r="Y347" s="49">
        <v>0</v>
      </c>
      <c r="Z347" s="49">
        <v>0</v>
      </c>
      <c r="AA347" s="71">
        <v>347</v>
      </c>
      <c r="AB347" s="71"/>
      <c r="AC347" s="72"/>
      <c r="AD347" s="78" t="s">
        <v>2436</v>
      </c>
      <c r="AE347" s="78">
        <v>1536</v>
      </c>
      <c r="AF347" s="78">
        <v>1327</v>
      </c>
      <c r="AG347" s="78">
        <v>3767</v>
      </c>
      <c r="AH347" s="78">
        <v>662</v>
      </c>
      <c r="AI347" s="78"/>
      <c r="AJ347" s="78" t="s">
        <v>2792</v>
      </c>
      <c r="AK347" s="78" t="s">
        <v>3022</v>
      </c>
      <c r="AL347" s="83" t="s">
        <v>3215</v>
      </c>
      <c r="AM347" s="78"/>
      <c r="AN347" s="80">
        <v>40006.80202546297</v>
      </c>
      <c r="AO347" s="83" t="s">
        <v>3530</v>
      </c>
      <c r="AP347" s="78" t="b">
        <v>0</v>
      </c>
      <c r="AQ347" s="78" t="b">
        <v>0</v>
      </c>
      <c r="AR347" s="78" t="b">
        <v>0</v>
      </c>
      <c r="AS347" s="78"/>
      <c r="AT347" s="78">
        <v>24</v>
      </c>
      <c r="AU347" s="83" t="s">
        <v>3561</v>
      </c>
      <c r="AV347" s="78" t="b">
        <v>0</v>
      </c>
      <c r="AW347" s="78" t="s">
        <v>3755</v>
      </c>
      <c r="AX347" s="83" t="s">
        <v>4100</v>
      </c>
      <c r="AY347" s="78" t="s">
        <v>65</v>
      </c>
      <c r="AZ347" s="78" t="str">
        <f>REPLACE(INDEX(GroupVertices[Group],MATCH(Vertices[[#This Row],[Vertex]],GroupVertices[Vertex],0)),1,1,"")</f>
        <v>9</v>
      </c>
      <c r="BA347" s="48"/>
      <c r="BB347" s="48"/>
      <c r="BC347" s="48"/>
      <c r="BD347" s="48"/>
      <c r="BE347" s="48"/>
      <c r="BF347" s="48"/>
      <c r="BG347" s="48"/>
      <c r="BH347" s="48"/>
      <c r="BI347" s="48"/>
      <c r="BJ347" s="48"/>
      <c r="BK347" s="48"/>
      <c r="BL347" s="49"/>
      <c r="BM347" s="48"/>
      <c r="BN347" s="49"/>
      <c r="BO347" s="48"/>
      <c r="BP347" s="49"/>
      <c r="BQ347" s="48"/>
      <c r="BR347" s="49"/>
      <c r="BS347" s="48"/>
      <c r="BT347" s="2"/>
      <c r="BU347" s="3"/>
      <c r="BV347" s="3"/>
      <c r="BW347" s="3"/>
      <c r="BX347" s="3"/>
    </row>
    <row r="348" spans="1:76" ht="15">
      <c r="A348" s="64" t="s">
        <v>569</v>
      </c>
      <c r="B348" s="65"/>
      <c r="C348" s="65" t="s">
        <v>64</v>
      </c>
      <c r="D348" s="66">
        <v>163.4353002408547</v>
      </c>
      <c r="E348" s="68"/>
      <c r="F348" s="100" t="s">
        <v>3730</v>
      </c>
      <c r="G348" s="65"/>
      <c r="H348" s="69" t="s">
        <v>569</v>
      </c>
      <c r="I348" s="70"/>
      <c r="J348" s="70"/>
      <c r="K348" s="69" t="s">
        <v>4480</v>
      </c>
      <c r="L348" s="73">
        <v>1</v>
      </c>
      <c r="M348" s="74">
        <v>4283.72607421875</v>
      </c>
      <c r="N348" s="74">
        <v>1917.455322265625</v>
      </c>
      <c r="O348" s="75"/>
      <c r="P348" s="76"/>
      <c r="Q348" s="76"/>
      <c r="R348" s="86"/>
      <c r="S348" s="48">
        <v>1</v>
      </c>
      <c r="T348" s="48">
        <v>0</v>
      </c>
      <c r="U348" s="49">
        <v>0</v>
      </c>
      <c r="V348" s="49">
        <v>0.090909</v>
      </c>
      <c r="W348" s="49">
        <v>0</v>
      </c>
      <c r="X348" s="49">
        <v>0.617116</v>
      </c>
      <c r="Y348" s="49">
        <v>0</v>
      </c>
      <c r="Z348" s="49">
        <v>0</v>
      </c>
      <c r="AA348" s="71">
        <v>348</v>
      </c>
      <c r="AB348" s="71"/>
      <c r="AC348" s="72"/>
      <c r="AD348" s="78" t="s">
        <v>2437</v>
      </c>
      <c r="AE348" s="78">
        <v>1424</v>
      </c>
      <c r="AF348" s="78">
        <v>1573</v>
      </c>
      <c r="AG348" s="78">
        <v>3456</v>
      </c>
      <c r="AH348" s="78">
        <v>610</v>
      </c>
      <c r="AI348" s="78"/>
      <c r="AJ348" s="78" t="s">
        <v>2793</v>
      </c>
      <c r="AK348" s="78" t="s">
        <v>2949</v>
      </c>
      <c r="AL348" s="83" t="s">
        <v>3216</v>
      </c>
      <c r="AM348" s="78"/>
      <c r="AN348" s="80">
        <v>40023.56170138889</v>
      </c>
      <c r="AO348" s="83" t="s">
        <v>3531</v>
      </c>
      <c r="AP348" s="78" t="b">
        <v>0</v>
      </c>
      <c r="AQ348" s="78" t="b">
        <v>0</v>
      </c>
      <c r="AR348" s="78" t="b">
        <v>0</v>
      </c>
      <c r="AS348" s="78"/>
      <c r="AT348" s="78">
        <v>26</v>
      </c>
      <c r="AU348" s="83" t="s">
        <v>3577</v>
      </c>
      <c r="AV348" s="78" t="b">
        <v>0</v>
      </c>
      <c r="AW348" s="78" t="s">
        <v>3755</v>
      </c>
      <c r="AX348" s="83" t="s">
        <v>4101</v>
      </c>
      <c r="AY348" s="78" t="s">
        <v>65</v>
      </c>
      <c r="AZ348" s="78" t="str">
        <f>REPLACE(INDEX(GroupVertices[Group],MATCH(Vertices[[#This Row],[Vertex]],GroupVertices[Vertex],0)),1,1,"")</f>
        <v>9</v>
      </c>
      <c r="BA348" s="48"/>
      <c r="BB348" s="48"/>
      <c r="BC348" s="48"/>
      <c r="BD348" s="48"/>
      <c r="BE348" s="48"/>
      <c r="BF348" s="48"/>
      <c r="BG348" s="48"/>
      <c r="BH348" s="48"/>
      <c r="BI348" s="48"/>
      <c r="BJ348" s="48"/>
      <c r="BK348" s="48"/>
      <c r="BL348" s="49"/>
      <c r="BM348" s="48"/>
      <c r="BN348" s="49"/>
      <c r="BO348" s="48"/>
      <c r="BP348" s="49"/>
      <c r="BQ348" s="48"/>
      <c r="BR348" s="49"/>
      <c r="BS348" s="48"/>
      <c r="BT348" s="2"/>
      <c r="BU348" s="3"/>
      <c r="BV348" s="3"/>
      <c r="BW348" s="3"/>
      <c r="BX348" s="3"/>
    </row>
    <row r="349" spans="1:76" ht="15">
      <c r="A349" s="64" t="s">
        <v>570</v>
      </c>
      <c r="B349" s="65"/>
      <c r="C349" s="65" t="s">
        <v>64</v>
      </c>
      <c r="D349" s="66">
        <v>163.11046433129064</v>
      </c>
      <c r="E349" s="68"/>
      <c r="F349" s="100" t="s">
        <v>3731</v>
      </c>
      <c r="G349" s="65"/>
      <c r="H349" s="69" t="s">
        <v>570</v>
      </c>
      <c r="I349" s="70"/>
      <c r="J349" s="70"/>
      <c r="K349" s="69" t="s">
        <v>4481</v>
      </c>
      <c r="L349" s="73">
        <v>1</v>
      </c>
      <c r="M349" s="74">
        <v>3787.79541015625</v>
      </c>
      <c r="N349" s="74">
        <v>2830.418212890625</v>
      </c>
      <c r="O349" s="75"/>
      <c r="P349" s="76"/>
      <c r="Q349" s="76"/>
      <c r="R349" s="86"/>
      <c r="S349" s="48">
        <v>1</v>
      </c>
      <c r="T349" s="48">
        <v>0</v>
      </c>
      <c r="U349" s="49">
        <v>0</v>
      </c>
      <c r="V349" s="49">
        <v>0.090909</v>
      </c>
      <c r="W349" s="49">
        <v>0</v>
      </c>
      <c r="X349" s="49">
        <v>0.617116</v>
      </c>
      <c r="Y349" s="49">
        <v>0</v>
      </c>
      <c r="Z349" s="49">
        <v>0</v>
      </c>
      <c r="AA349" s="71">
        <v>349</v>
      </c>
      <c r="AB349" s="71"/>
      <c r="AC349" s="72"/>
      <c r="AD349" s="78" t="s">
        <v>2438</v>
      </c>
      <c r="AE349" s="78">
        <v>1156</v>
      </c>
      <c r="AF349" s="78">
        <v>1217</v>
      </c>
      <c r="AG349" s="78">
        <v>3513</v>
      </c>
      <c r="AH349" s="78">
        <v>1506</v>
      </c>
      <c r="AI349" s="78"/>
      <c r="AJ349" s="78" t="s">
        <v>2794</v>
      </c>
      <c r="AK349" s="78" t="s">
        <v>3023</v>
      </c>
      <c r="AL349" s="83" t="s">
        <v>3217</v>
      </c>
      <c r="AM349" s="78"/>
      <c r="AN349" s="80">
        <v>40011.847719907404</v>
      </c>
      <c r="AO349" s="83" t="s">
        <v>3532</v>
      </c>
      <c r="AP349" s="78" t="b">
        <v>0</v>
      </c>
      <c r="AQ349" s="78" t="b">
        <v>0</v>
      </c>
      <c r="AR349" s="78" t="b">
        <v>0</v>
      </c>
      <c r="AS349" s="78"/>
      <c r="AT349" s="78">
        <v>18</v>
      </c>
      <c r="AU349" s="83" t="s">
        <v>3561</v>
      </c>
      <c r="AV349" s="78" t="b">
        <v>0</v>
      </c>
      <c r="AW349" s="78" t="s">
        <v>3755</v>
      </c>
      <c r="AX349" s="83" t="s">
        <v>4102</v>
      </c>
      <c r="AY349" s="78" t="s">
        <v>65</v>
      </c>
      <c r="AZ349" s="78" t="str">
        <f>REPLACE(INDEX(GroupVertices[Group],MATCH(Vertices[[#This Row],[Vertex]],GroupVertices[Vertex],0)),1,1,"")</f>
        <v>9</v>
      </c>
      <c r="BA349" s="48"/>
      <c r="BB349" s="48"/>
      <c r="BC349" s="48"/>
      <c r="BD349" s="48"/>
      <c r="BE349" s="48"/>
      <c r="BF349" s="48"/>
      <c r="BG349" s="48"/>
      <c r="BH349" s="48"/>
      <c r="BI349" s="48"/>
      <c r="BJ349" s="48"/>
      <c r="BK349" s="48"/>
      <c r="BL349" s="49"/>
      <c r="BM349" s="48"/>
      <c r="BN349" s="49"/>
      <c r="BO349" s="48"/>
      <c r="BP349" s="49"/>
      <c r="BQ349" s="48"/>
      <c r="BR349" s="49"/>
      <c r="BS349" s="48"/>
      <c r="BT349" s="2"/>
      <c r="BU349" s="3"/>
      <c r="BV349" s="3"/>
      <c r="BW349" s="3"/>
      <c r="BX349" s="3"/>
    </row>
    <row r="350" spans="1:76" ht="15">
      <c r="A350" s="64" t="s">
        <v>571</v>
      </c>
      <c r="B350" s="65"/>
      <c r="C350" s="65" t="s">
        <v>64</v>
      </c>
      <c r="D350" s="66">
        <v>162.74639262366125</v>
      </c>
      <c r="E350" s="68"/>
      <c r="F350" s="100" t="s">
        <v>3732</v>
      </c>
      <c r="G350" s="65"/>
      <c r="H350" s="69" t="s">
        <v>571</v>
      </c>
      <c r="I350" s="70"/>
      <c r="J350" s="70"/>
      <c r="K350" s="69" t="s">
        <v>4482</v>
      </c>
      <c r="L350" s="73">
        <v>1</v>
      </c>
      <c r="M350" s="74">
        <v>4441.845703125</v>
      </c>
      <c r="N350" s="74">
        <v>3210.151123046875</v>
      </c>
      <c r="O350" s="75"/>
      <c r="P350" s="76"/>
      <c r="Q350" s="76"/>
      <c r="R350" s="86"/>
      <c r="S350" s="48">
        <v>1</v>
      </c>
      <c r="T350" s="48">
        <v>0</v>
      </c>
      <c r="U350" s="49">
        <v>0</v>
      </c>
      <c r="V350" s="49">
        <v>0.090909</v>
      </c>
      <c r="W350" s="49">
        <v>0</v>
      </c>
      <c r="X350" s="49">
        <v>0.617116</v>
      </c>
      <c r="Y350" s="49">
        <v>0</v>
      </c>
      <c r="Z350" s="49">
        <v>0</v>
      </c>
      <c r="AA350" s="71">
        <v>350</v>
      </c>
      <c r="AB350" s="71"/>
      <c r="AC350" s="72"/>
      <c r="AD350" s="78" t="s">
        <v>2439</v>
      </c>
      <c r="AE350" s="78">
        <v>768</v>
      </c>
      <c r="AF350" s="78">
        <v>818</v>
      </c>
      <c r="AG350" s="78">
        <v>602</v>
      </c>
      <c r="AH350" s="78">
        <v>516</v>
      </c>
      <c r="AI350" s="78"/>
      <c r="AJ350" s="78" t="s">
        <v>2795</v>
      </c>
      <c r="AK350" s="78" t="s">
        <v>2868</v>
      </c>
      <c r="AL350" s="83" t="s">
        <v>3217</v>
      </c>
      <c r="AM350" s="78"/>
      <c r="AN350" s="80">
        <v>40075.16447916667</v>
      </c>
      <c r="AO350" s="83" t="s">
        <v>3533</v>
      </c>
      <c r="AP350" s="78" t="b">
        <v>0</v>
      </c>
      <c r="AQ350" s="78" t="b">
        <v>0</v>
      </c>
      <c r="AR350" s="78" t="b">
        <v>0</v>
      </c>
      <c r="AS350" s="78"/>
      <c r="AT350" s="78">
        <v>14</v>
      </c>
      <c r="AU350" s="83" t="s">
        <v>3561</v>
      </c>
      <c r="AV350" s="78" t="b">
        <v>0</v>
      </c>
      <c r="AW350" s="78" t="s">
        <v>3755</v>
      </c>
      <c r="AX350" s="83" t="s">
        <v>4103</v>
      </c>
      <c r="AY350" s="78" t="s">
        <v>65</v>
      </c>
      <c r="AZ350" s="78" t="str">
        <f>REPLACE(INDEX(GroupVertices[Group],MATCH(Vertices[[#This Row],[Vertex]],GroupVertices[Vertex],0)),1,1,"")</f>
        <v>9</v>
      </c>
      <c r="BA350" s="48"/>
      <c r="BB350" s="48"/>
      <c r="BC350" s="48"/>
      <c r="BD350" s="48"/>
      <c r="BE350" s="48"/>
      <c r="BF350" s="48"/>
      <c r="BG350" s="48"/>
      <c r="BH350" s="48"/>
      <c r="BI350" s="48"/>
      <c r="BJ350" s="48"/>
      <c r="BK350" s="48"/>
      <c r="BL350" s="49"/>
      <c r="BM350" s="48"/>
      <c r="BN350" s="49"/>
      <c r="BO350" s="48"/>
      <c r="BP350" s="49"/>
      <c r="BQ350" s="48"/>
      <c r="BR350" s="49"/>
      <c r="BS350" s="48"/>
      <c r="BT350" s="2"/>
      <c r="BU350" s="3"/>
      <c r="BV350" s="3"/>
      <c r="BW350" s="3"/>
      <c r="BX350" s="3"/>
    </row>
    <row r="351" spans="1:76" ht="15">
      <c r="A351" s="64" t="s">
        <v>423</v>
      </c>
      <c r="B351" s="65"/>
      <c r="C351" s="65" t="s">
        <v>64</v>
      </c>
      <c r="D351" s="66">
        <v>162.0684345315093</v>
      </c>
      <c r="E351" s="68"/>
      <c r="F351" s="100" t="s">
        <v>1222</v>
      </c>
      <c r="G351" s="65"/>
      <c r="H351" s="69" t="s">
        <v>423</v>
      </c>
      <c r="I351" s="70"/>
      <c r="J351" s="70"/>
      <c r="K351" s="69" t="s">
        <v>4483</v>
      </c>
      <c r="L351" s="73">
        <v>14.384210172690763</v>
      </c>
      <c r="M351" s="74">
        <v>8441.3486328125</v>
      </c>
      <c r="N351" s="74">
        <v>9646.09375</v>
      </c>
      <c r="O351" s="75"/>
      <c r="P351" s="76"/>
      <c r="Q351" s="76"/>
      <c r="R351" s="86"/>
      <c r="S351" s="48">
        <v>0</v>
      </c>
      <c r="T351" s="48">
        <v>3</v>
      </c>
      <c r="U351" s="49">
        <v>0.666667</v>
      </c>
      <c r="V351" s="49">
        <v>0.2</v>
      </c>
      <c r="W351" s="49">
        <v>0</v>
      </c>
      <c r="X351" s="49">
        <v>0.944804</v>
      </c>
      <c r="Y351" s="49">
        <v>0.3333333333333333</v>
      </c>
      <c r="Z351" s="49">
        <v>0</v>
      </c>
      <c r="AA351" s="71">
        <v>351</v>
      </c>
      <c r="AB351" s="71"/>
      <c r="AC351" s="72"/>
      <c r="AD351" s="78" t="s">
        <v>2440</v>
      </c>
      <c r="AE351" s="78">
        <v>178</v>
      </c>
      <c r="AF351" s="78">
        <v>75</v>
      </c>
      <c r="AG351" s="78">
        <v>2774</v>
      </c>
      <c r="AH351" s="78">
        <v>603</v>
      </c>
      <c r="AI351" s="78"/>
      <c r="AJ351" s="78" t="s">
        <v>2796</v>
      </c>
      <c r="AK351" s="78" t="s">
        <v>3024</v>
      </c>
      <c r="AL351" s="78"/>
      <c r="AM351" s="78"/>
      <c r="AN351" s="80">
        <v>43739.68398148148</v>
      </c>
      <c r="AO351" s="83" t="s">
        <v>3534</v>
      </c>
      <c r="AP351" s="78" t="b">
        <v>1</v>
      </c>
      <c r="AQ351" s="78" t="b">
        <v>0</v>
      </c>
      <c r="AR351" s="78" t="b">
        <v>0</v>
      </c>
      <c r="AS351" s="78"/>
      <c r="AT351" s="78">
        <v>0</v>
      </c>
      <c r="AU351" s="78"/>
      <c r="AV351" s="78" t="b">
        <v>0</v>
      </c>
      <c r="AW351" s="78" t="s">
        <v>3755</v>
      </c>
      <c r="AX351" s="83" t="s">
        <v>4104</v>
      </c>
      <c r="AY351" s="78" t="s">
        <v>66</v>
      </c>
      <c r="AZ351" s="78" t="str">
        <f>REPLACE(INDEX(GroupVertices[Group],MATCH(Vertices[[#This Row],[Vertex]],GroupVertices[Vertex],0)),1,1,"")</f>
        <v>13</v>
      </c>
      <c r="BA351" s="48"/>
      <c r="BB351" s="48"/>
      <c r="BC351" s="48"/>
      <c r="BD351" s="48"/>
      <c r="BE351" s="48"/>
      <c r="BF351" s="48"/>
      <c r="BG351" s="116" t="s">
        <v>5324</v>
      </c>
      <c r="BH351" s="116" t="s">
        <v>5324</v>
      </c>
      <c r="BI351" s="116" t="s">
        <v>5529</v>
      </c>
      <c r="BJ351" s="116" t="s">
        <v>5529</v>
      </c>
      <c r="BK351" s="116">
        <v>0</v>
      </c>
      <c r="BL351" s="120">
        <v>0</v>
      </c>
      <c r="BM351" s="116">
        <v>2</v>
      </c>
      <c r="BN351" s="120">
        <v>11.11111111111111</v>
      </c>
      <c r="BO351" s="116">
        <v>0</v>
      </c>
      <c r="BP351" s="120">
        <v>0</v>
      </c>
      <c r="BQ351" s="116">
        <v>16</v>
      </c>
      <c r="BR351" s="120">
        <v>88.88888888888889</v>
      </c>
      <c r="BS351" s="116">
        <v>18</v>
      </c>
      <c r="BT351" s="2"/>
      <c r="BU351" s="3"/>
      <c r="BV351" s="3"/>
      <c r="BW351" s="3"/>
      <c r="BX351" s="3"/>
    </row>
    <row r="352" spans="1:76" ht="15">
      <c r="A352" s="64" t="s">
        <v>424</v>
      </c>
      <c r="B352" s="65"/>
      <c r="C352" s="65" t="s">
        <v>64</v>
      </c>
      <c r="D352" s="66">
        <v>168.4109469117897</v>
      </c>
      <c r="E352" s="68"/>
      <c r="F352" s="100" t="s">
        <v>3733</v>
      </c>
      <c r="G352" s="65"/>
      <c r="H352" s="69" t="s">
        <v>424</v>
      </c>
      <c r="I352" s="70"/>
      <c r="J352" s="70"/>
      <c r="K352" s="69" t="s">
        <v>4484</v>
      </c>
      <c r="L352" s="73">
        <v>1</v>
      </c>
      <c r="M352" s="74">
        <v>2029.25341796875</v>
      </c>
      <c r="N352" s="74">
        <v>8031.54931640625</v>
      </c>
      <c r="O352" s="75"/>
      <c r="P352" s="76"/>
      <c r="Q352" s="76"/>
      <c r="R352" s="86"/>
      <c r="S352" s="48">
        <v>1</v>
      </c>
      <c r="T352" s="48">
        <v>1</v>
      </c>
      <c r="U352" s="49">
        <v>0</v>
      </c>
      <c r="V352" s="49">
        <v>0</v>
      </c>
      <c r="W352" s="49">
        <v>0</v>
      </c>
      <c r="X352" s="49">
        <v>0.999999</v>
      </c>
      <c r="Y352" s="49">
        <v>0</v>
      </c>
      <c r="Z352" s="49" t="s">
        <v>4655</v>
      </c>
      <c r="AA352" s="71">
        <v>352</v>
      </c>
      <c r="AB352" s="71"/>
      <c r="AC352" s="72"/>
      <c r="AD352" s="78" t="s">
        <v>2441</v>
      </c>
      <c r="AE352" s="78">
        <v>6166</v>
      </c>
      <c r="AF352" s="78">
        <v>7026</v>
      </c>
      <c r="AG352" s="78">
        <v>135699</v>
      </c>
      <c r="AH352" s="78">
        <v>13</v>
      </c>
      <c r="AI352" s="78"/>
      <c r="AJ352" s="78" t="s">
        <v>2797</v>
      </c>
      <c r="AK352" s="78" t="s">
        <v>2063</v>
      </c>
      <c r="AL352" s="83" t="s">
        <v>3218</v>
      </c>
      <c r="AM352" s="78"/>
      <c r="AN352" s="80">
        <v>41002.57378472222</v>
      </c>
      <c r="AO352" s="83" t="s">
        <v>3535</v>
      </c>
      <c r="AP352" s="78" t="b">
        <v>0</v>
      </c>
      <c r="AQ352" s="78" t="b">
        <v>0</v>
      </c>
      <c r="AR352" s="78" t="b">
        <v>0</v>
      </c>
      <c r="AS352" s="78"/>
      <c r="AT352" s="78">
        <v>73</v>
      </c>
      <c r="AU352" s="83" t="s">
        <v>3566</v>
      </c>
      <c r="AV352" s="78" t="b">
        <v>0</v>
      </c>
      <c r="AW352" s="78" t="s">
        <v>3755</v>
      </c>
      <c r="AX352" s="83" t="s">
        <v>4105</v>
      </c>
      <c r="AY352" s="78" t="s">
        <v>66</v>
      </c>
      <c r="AZ352" s="78" t="str">
        <f>REPLACE(INDEX(GroupVertices[Group],MATCH(Vertices[[#This Row],[Vertex]],GroupVertices[Vertex],0)),1,1,"")</f>
        <v>1</v>
      </c>
      <c r="BA352" s="48" t="s">
        <v>903</v>
      </c>
      <c r="BB352" s="48" t="s">
        <v>903</v>
      </c>
      <c r="BC352" s="48" t="s">
        <v>942</v>
      </c>
      <c r="BD352" s="48" t="s">
        <v>942</v>
      </c>
      <c r="BE352" s="48"/>
      <c r="BF352" s="48"/>
      <c r="BG352" s="116" t="s">
        <v>5326</v>
      </c>
      <c r="BH352" s="116" t="s">
        <v>5326</v>
      </c>
      <c r="BI352" s="116" t="s">
        <v>5531</v>
      </c>
      <c r="BJ352" s="116" t="s">
        <v>5531</v>
      </c>
      <c r="BK352" s="116">
        <v>1</v>
      </c>
      <c r="BL352" s="120">
        <v>6.666666666666667</v>
      </c>
      <c r="BM352" s="116">
        <v>0</v>
      </c>
      <c r="BN352" s="120">
        <v>0</v>
      </c>
      <c r="BO352" s="116">
        <v>0</v>
      </c>
      <c r="BP352" s="120">
        <v>0</v>
      </c>
      <c r="BQ352" s="116">
        <v>14</v>
      </c>
      <c r="BR352" s="120">
        <v>93.33333333333333</v>
      </c>
      <c r="BS352" s="116">
        <v>15</v>
      </c>
      <c r="BT352" s="2"/>
      <c r="BU352" s="3"/>
      <c r="BV352" s="3"/>
      <c r="BW352" s="3"/>
      <c r="BX352" s="3"/>
    </row>
    <row r="353" spans="1:76" ht="15">
      <c r="A353" s="64" t="s">
        <v>425</v>
      </c>
      <c r="B353" s="65"/>
      <c r="C353" s="65" t="s">
        <v>64</v>
      </c>
      <c r="D353" s="66">
        <v>163.12415123759249</v>
      </c>
      <c r="E353" s="68"/>
      <c r="F353" s="100" t="s">
        <v>1223</v>
      </c>
      <c r="G353" s="65"/>
      <c r="H353" s="69" t="s">
        <v>425</v>
      </c>
      <c r="I353" s="70"/>
      <c r="J353" s="70"/>
      <c r="K353" s="69" t="s">
        <v>4485</v>
      </c>
      <c r="L353" s="73">
        <v>1</v>
      </c>
      <c r="M353" s="74">
        <v>6425.6083984375</v>
      </c>
      <c r="N353" s="74">
        <v>6819.90576171875</v>
      </c>
      <c r="O353" s="75"/>
      <c r="P353" s="76"/>
      <c r="Q353" s="76"/>
      <c r="R353" s="86"/>
      <c r="S353" s="48">
        <v>1</v>
      </c>
      <c r="T353" s="48">
        <v>1</v>
      </c>
      <c r="U353" s="49">
        <v>0</v>
      </c>
      <c r="V353" s="49">
        <v>0.5</v>
      </c>
      <c r="W353" s="49">
        <v>0</v>
      </c>
      <c r="X353" s="49">
        <v>0.999999</v>
      </c>
      <c r="Y353" s="49">
        <v>0.5</v>
      </c>
      <c r="Z353" s="49">
        <v>0</v>
      </c>
      <c r="AA353" s="71">
        <v>353</v>
      </c>
      <c r="AB353" s="71"/>
      <c r="AC353" s="72"/>
      <c r="AD353" s="78" t="s">
        <v>2442</v>
      </c>
      <c r="AE353" s="78">
        <v>549</v>
      </c>
      <c r="AF353" s="78">
        <v>1232</v>
      </c>
      <c r="AG353" s="78">
        <v>15625</v>
      </c>
      <c r="AH353" s="78">
        <v>24846</v>
      </c>
      <c r="AI353" s="78"/>
      <c r="AJ353" s="78" t="s">
        <v>2798</v>
      </c>
      <c r="AK353" s="78" t="s">
        <v>3002</v>
      </c>
      <c r="AL353" s="83" t="s">
        <v>3219</v>
      </c>
      <c r="AM353" s="78"/>
      <c r="AN353" s="80">
        <v>39783.62940972222</v>
      </c>
      <c r="AO353" s="83" t="s">
        <v>3536</v>
      </c>
      <c r="AP353" s="78" t="b">
        <v>0</v>
      </c>
      <c r="AQ353" s="78" t="b">
        <v>0</v>
      </c>
      <c r="AR353" s="78" t="b">
        <v>0</v>
      </c>
      <c r="AS353" s="78"/>
      <c r="AT353" s="78">
        <v>134</v>
      </c>
      <c r="AU353" s="83" t="s">
        <v>3586</v>
      </c>
      <c r="AV353" s="78" t="b">
        <v>0</v>
      </c>
      <c r="AW353" s="78" t="s">
        <v>3755</v>
      </c>
      <c r="AX353" s="83" t="s">
        <v>4106</v>
      </c>
      <c r="AY353" s="78" t="s">
        <v>66</v>
      </c>
      <c r="AZ353" s="78" t="str">
        <f>REPLACE(INDEX(GroupVertices[Group],MATCH(Vertices[[#This Row],[Vertex]],GroupVertices[Vertex],0)),1,1,"")</f>
        <v>26</v>
      </c>
      <c r="BA353" s="48"/>
      <c r="BB353" s="48"/>
      <c r="BC353" s="48"/>
      <c r="BD353" s="48"/>
      <c r="BE353" s="48"/>
      <c r="BF353" s="48"/>
      <c r="BG353" s="116" t="s">
        <v>4826</v>
      </c>
      <c r="BH353" s="116" t="s">
        <v>4826</v>
      </c>
      <c r="BI353" s="116" t="s">
        <v>4950</v>
      </c>
      <c r="BJ353" s="116" t="s">
        <v>4950</v>
      </c>
      <c r="BK353" s="116">
        <v>0</v>
      </c>
      <c r="BL353" s="120">
        <v>0</v>
      </c>
      <c r="BM353" s="116">
        <v>0</v>
      </c>
      <c r="BN353" s="120">
        <v>0</v>
      </c>
      <c r="BO353" s="116">
        <v>0</v>
      </c>
      <c r="BP353" s="120">
        <v>0</v>
      </c>
      <c r="BQ353" s="116">
        <v>25</v>
      </c>
      <c r="BR353" s="120">
        <v>100</v>
      </c>
      <c r="BS353" s="116">
        <v>25</v>
      </c>
      <c r="BT353" s="2"/>
      <c r="BU353" s="3"/>
      <c r="BV353" s="3"/>
      <c r="BW353" s="3"/>
      <c r="BX353" s="3"/>
    </row>
    <row r="354" spans="1:76" ht="15">
      <c r="A354" s="64" t="s">
        <v>572</v>
      </c>
      <c r="B354" s="65"/>
      <c r="C354" s="65" t="s">
        <v>64</v>
      </c>
      <c r="D354" s="66">
        <v>188.20403834511475</v>
      </c>
      <c r="E354" s="68"/>
      <c r="F354" s="100" t="s">
        <v>3734</v>
      </c>
      <c r="G354" s="65"/>
      <c r="H354" s="69" t="s">
        <v>572</v>
      </c>
      <c r="I354" s="70"/>
      <c r="J354" s="70"/>
      <c r="K354" s="69" t="s">
        <v>4486</v>
      </c>
      <c r="L354" s="73">
        <v>1</v>
      </c>
      <c r="M354" s="74">
        <v>6204.70751953125</v>
      </c>
      <c r="N354" s="74">
        <v>6819.90576171875</v>
      </c>
      <c r="O354" s="75"/>
      <c r="P354" s="76"/>
      <c r="Q354" s="76"/>
      <c r="R354" s="86"/>
      <c r="S354" s="48">
        <v>2</v>
      </c>
      <c r="T354" s="48">
        <v>0</v>
      </c>
      <c r="U354" s="49">
        <v>0</v>
      </c>
      <c r="V354" s="49">
        <v>0.5</v>
      </c>
      <c r="W354" s="49">
        <v>0</v>
      </c>
      <c r="X354" s="49">
        <v>0.999999</v>
      </c>
      <c r="Y354" s="49">
        <v>0.5</v>
      </c>
      <c r="Z354" s="49">
        <v>0</v>
      </c>
      <c r="AA354" s="71">
        <v>354</v>
      </c>
      <c r="AB354" s="71"/>
      <c r="AC354" s="72"/>
      <c r="AD354" s="78" t="s">
        <v>2443</v>
      </c>
      <c r="AE354" s="78">
        <v>22508</v>
      </c>
      <c r="AF354" s="78">
        <v>28718</v>
      </c>
      <c r="AG354" s="78">
        <v>189826</v>
      </c>
      <c r="AH354" s="78">
        <v>356809</v>
      </c>
      <c r="AI354" s="78"/>
      <c r="AJ354" s="78" t="s">
        <v>2799</v>
      </c>
      <c r="AK354" s="78" t="s">
        <v>3025</v>
      </c>
      <c r="AL354" s="83" t="s">
        <v>3220</v>
      </c>
      <c r="AM354" s="78"/>
      <c r="AN354" s="80">
        <v>39227.79256944444</v>
      </c>
      <c r="AO354" s="83" t="s">
        <v>3537</v>
      </c>
      <c r="AP354" s="78" t="b">
        <v>0</v>
      </c>
      <c r="AQ354" s="78" t="b">
        <v>0</v>
      </c>
      <c r="AR354" s="78" t="b">
        <v>0</v>
      </c>
      <c r="AS354" s="78"/>
      <c r="AT354" s="78">
        <v>1492</v>
      </c>
      <c r="AU354" s="83" t="s">
        <v>3575</v>
      </c>
      <c r="AV354" s="78" t="b">
        <v>0</v>
      </c>
      <c r="AW354" s="78" t="s">
        <v>3755</v>
      </c>
      <c r="AX354" s="83" t="s">
        <v>4107</v>
      </c>
      <c r="AY354" s="78" t="s">
        <v>65</v>
      </c>
      <c r="AZ354" s="78" t="str">
        <f>REPLACE(INDEX(GroupVertices[Group],MATCH(Vertices[[#This Row],[Vertex]],GroupVertices[Vertex],0)),1,1,"")</f>
        <v>26</v>
      </c>
      <c r="BA354" s="48"/>
      <c r="BB354" s="48"/>
      <c r="BC354" s="48"/>
      <c r="BD354" s="48"/>
      <c r="BE354" s="48"/>
      <c r="BF354" s="48"/>
      <c r="BG354" s="48"/>
      <c r="BH354" s="48"/>
      <c r="BI354" s="48"/>
      <c r="BJ354" s="48"/>
      <c r="BK354" s="48"/>
      <c r="BL354" s="49"/>
      <c r="BM354" s="48"/>
      <c r="BN354" s="49"/>
      <c r="BO354" s="48"/>
      <c r="BP354" s="49"/>
      <c r="BQ354" s="48"/>
      <c r="BR354" s="49"/>
      <c r="BS354" s="48"/>
      <c r="BT354" s="2"/>
      <c r="BU354" s="3"/>
      <c r="BV354" s="3"/>
      <c r="BW354" s="3"/>
      <c r="BX354" s="3"/>
    </row>
    <row r="355" spans="1:76" ht="15">
      <c r="A355" s="64" t="s">
        <v>426</v>
      </c>
      <c r="B355" s="65"/>
      <c r="C355" s="65" t="s">
        <v>64</v>
      </c>
      <c r="D355" s="66">
        <v>166.1790687241669</v>
      </c>
      <c r="E355" s="68"/>
      <c r="F355" s="100" t="s">
        <v>1224</v>
      </c>
      <c r="G355" s="65"/>
      <c r="H355" s="69" t="s">
        <v>426</v>
      </c>
      <c r="I355" s="70"/>
      <c r="J355" s="70"/>
      <c r="K355" s="69" t="s">
        <v>4487</v>
      </c>
      <c r="L355" s="73">
        <v>1</v>
      </c>
      <c r="M355" s="74">
        <v>6204.70751953125</v>
      </c>
      <c r="N355" s="74">
        <v>6414.06494140625</v>
      </c>
      <c r="O355" s="75"/>
      <c r="P355" s="76"/>
      <c r="Q355" s="76"/>
      <c r="R355" s="86"/>
      <c r="S355" s="48">
        <v>0</v>
      </c>
      <c r="T355" s="48">
        <v>2</v>
      </c>
      <c r="U355" s="49">
        <v>0</v>
      </c>
      <c r="V355" s="49">
        <v>0.5</v>
      </c>
      <c r="W355" s="49">
        <v>0</v>
      </c>
      <c r="X355" s="49">
        <v>0.999999</v>
      </c>
      <c r="Y355" s="49">
        <v>0.5</v>
      </c>
      <c r="Z355" s="49">
        <v>0</v>
      </c>
      <c r="AA355" s="71">
        <v>355</v>
      </c>
      <c r="AB355" s="71"/>
      <c r="AC355" s="72"/>
      <c r="AD355" s="78" t="s">
        <v>2444</v>
      </c>
      <c r="AE355" s="78">
        <v>4498</v>
      </c>
      <c r="AF355" s="78">
        <v>4580</v>
      </c>
      <c r="AG355" s="78">
        <v>77264</v>
      </c>
      <c r="AH355" s="78">
        <v>81361</v>
      </c>
      <c r="AI355" s="78"/>
      <c r="AJ355" s="78" t="s">
        <v>2800</v>
      </c>
      <c r="AK355" s="78" t="s">
        <v>3026</v>
      </c>
      <c r="AL355" s="83" t="s">
        <v>3221</v>
      </c>
      <c r="AM355" s="78"/>
      <c r="AN355" s="80">
        <v>40155.45988425926</v>
      </c>
      <c r="AO355" s="83" t="s">
        <v>3538</v>
      </c>
      <c r="AP355" s="78" t="b">
        <v>0</v>
      </c>
      <c r="AQ355" s="78" t="b">
        <v>0</v>
      </c>
      <c r="AR355" s="78" t="b">
        <v>1</v>
      </c>
      <c r="AS355" s="78"/>
      <c r="AT355" s="78">
        <v>316</v>
      </c>
      <c r="AU355" s="83" t="s">
        <v>3570</v>
      </c>
      <c r="AV355" s="78" t="b">
        <v>0</v>
      </c>
      <c r="AW355" s="78" t="s">
        <v>3755</v>
      </c>
      <c r="AX355" s="83" t="s">
        <v>4108</v>
      </c>
      <c r="AY355" s="78" t="s">
        <v>66</v>
      </c>
      <c r="AZ355" s="78" t="str">
        <f>REPLACE(INDEX(GroupVertices[Group],MATCH(Vertices[[#This Row],[Vertex]],GroupVertices[Vertex],0)),1,1,"")</f>
        <v>26</v>
      </c>
      <c r="BA355" s="48"/>
      <c r="BB355" s="48"/>
      <c r="BC355" s="48"/>
      <c r="BD355" s="48"/>
      <c r="BE355" s="48"/>
      <c r="BF355" s="48"/>
      <c r="BG355" s="116" t="s">
        <v>5327</v>
      </c>
      <c r="BH355" s="116" t="s">
        <v>5327</v>
      </c>
      <c r="BI355" s="116" t="s">
        <v>5532</v>
      </c>
      <c r="BJ355" s="116" t="s">
        <v>5532</v>
      </c>
      <c r="BK355" s="116">
        <v>0</v>
      </c>
      <c r="BL355" s="120">
        <v>0</v>
      </c>
      <c r="BM355" s="116">
        <v>0</v>
      </c>
      <c r="BN355" s="120">
        <v>0</v>
      </c>
      <c r="BO355" s="116">
        <v>0</v>
      </c>
      <c r="BP355" s="120">
        <v>0</v>
      </c>
      <c r="BQ355" s="116">
        <v>27</v>
      </c>
      <c r="BR355" s="120">
        <v>100</v>
      </c>
      <c r="BS355" s="116">
        <v>27</v>
      </c>
      <c r="BT355" s="2"/>
      <c r="BU355" s="3"/>
      <c r="BV355" s="3"/>
      <c r="BW355" s="3"/>
      <c r="BX355" s="3"/>
    </row>
    <row r="356" spans="1:76" ht="15">
      <c r="A356" s="64" t="s">
        <v>427</v>
      </c>
      <c r="B356" s="65"/>
      <c r="C356" s="65" t="s">
        <v>64</v>
      </c>
      <c r="D356" s="66">
        <v>162.75825460912287</v>
      </c>
      <c r="E356" s="68"/>
      <c r="F356" s="100" t="s">
        <v>1225</v>
      </c>
      <c r="G356" s="65"/>
      <c r="H356" s="69" t="s">
        <v>427</v>
      </c>
      <c r="I356" s="70"/>
      <c r="J356" s="70"/>
      <c r="K356" s="69" t="s">
        <v>4488</v>
      </c>
      <c r="L356" s="73">
        <v>1</v>
      </c>
      <c r="M356" s="74">
        <v>9073.1669921875</v>
      </c>
      <c r="N356" s="74">
        <v>3879.02392578125</v>
      </c>
      <c r="O356" s="75"/>
      <c r="P356" s="76"/>
      <c r="Q356" s="76"/>
      <c r="R356" s="86"/>
      <c r="S356" s="48">
        <v>0</v>
      </c>
      <c r="T356" s="48">
        <v>1</v>
      </c>
      <c r="U356" s="49">
        <v>0</v>
      </c>
      <c r="V356" s="49">
        <v>1</v>
      </c>
      <c r="W356" s="49">
        <v>0</v>
      </c>
      <c r="X356" s="49">
        <v>0.999999</v>
      </c>
      <c r="Y356" s="49">
        <v>0</v>
      </c>
      <c r="Z356" s="49">
        <v>0</v>
      </c>
      <c r="AA356" s="71">
        <v>356</v>
      </c>
      <c r="AB356" s="71"/>
      <c r="AC356" s="72"/>
      <c r="AD356" s="78" t="s">
        <v>2445</v>
      </c>
      <c r="AE356" s="78">
        <v>739</v>
      </c>
      <c r="AF356" s="78">
        <v>831</v>
      </c>
      <c r="AG356" s="78">
        <v>47220</v>
      </c>
      <c r="AH356" s="78">
        <v>3868</v>
      </c>
      <c r="AI356" s="78"/>
      <c r="AJ356" s="78" t="s">
        <v>2801</v>
      </c>
      <c r="AK356" s="78" t="s">
        <v>3027</v>
      </c>
      <c r="AL356" s="78"/>
      <c r="AM356" s="78"/>
      <c r="AN356" s="80">
        <v>39916.84644675926</v>
      </c>
      <c r="AO356" s="83" t="s">
        <v>3539</v>
      </c>
      <c r="AP356" s="78" t="b">
        <v>0</v>
      </c>
      <c r="AQ356" s="78" t="b">
        <v>0</v>
      </c>
      <c r="AR356" s="78" t="b">
        <v>1</v>
      </c>
      <c r="AS356" s="78"/>
      <c r="AT356" s="78">
        <v>7</v>
      </c>
      <c r="AU356" s="83" t="s">
        <v>3561</v>
      </c>
      <c r="AV356" s="78" t="b">
        <v>0</v>
      </c>
      <c r="AW356" s="78" t="s">
        <v>3755</v>
      </c>
      <c r="AX356" s="83" t="s">
        <v>4109</v>
      </c>
      <c r="AY356" s="78" t="s">
        <v>66</v>
      </c>
      <c r="AZ356" s="78" t="str">
        <f>REPLACE(INDEX(GroupVertices[Group],MATCH(Vertices[[#This Row],[Vertex]],GroupVertices[Vertex],0)),1,1,"")</f>
        <v>43</v>
      </c>
      <c r="BA356" s="48"/>
      <c r="BB356" s="48"/>
      <c r="BC356" s="48"/>
      <c r="BD356" s="48"/>
      <c r="BE356" s="48"/>
      <c r="BF356" s="48"/>
      <c r="BG356" s="116" t="s">
        <v>5328</v>
      </c>
      <c r="BH356" s="116" t="s">
        <v>5328</v>
      </c>
      <c r="BI356" s="116" t="s">
        <v>5533</v>
      </c>
      <c r="BJ356" s="116" t="s">
        <v>5533</v>
      </c>
      <c r="BK356" s="116">
        <v>2</v>
      </c>
      <c r="BL356" s="120">
        <v>10</v>
      </c>
      <c r="BM356" s="116">
        <v>0</v>
      </c>
      <c r="BN356" s="120">
        <v>0</v>
      </c>
      <c r="BO356" s="116">
        <v>0</v>
      </c>
      <c r="BP356" s="120">
        <v>0</v>
      </c>
      <c r="BQ356" s="116">
        <v>18</v>
      </c>
      <c r="BR356" s="120">
        <v>90</v>
      </c>
      <c r="BS356" s="116">
        <v>20</v>
      </c>
      <c r="BT356" s="2"/>
      <c r="BU356" s="3"/>
      <c r="BV356" s="3"/>
      <c r="BW356" s="3"/>
      <c r="BX356" s="3"/>
    </row>
    <row r="357" spans="1:76" ht="15">
      <c r="A357" s="64" t="s">
        <v>573</v>
      </c>
      <c r="B357" s="65"/>
      <c r="C357" s="65" t="s">
        <v>64</v>
      </c>
      <c r="D357" s="66">
        <v>169.15003985208995</v>
      </c>
      <c r="E357" s="68"/>
      <c r="F357" s="100" t="s">
        <v>3735</v>
      </c>
      <c r="G357" s="65"/>
      <c r="H357" s="69" t="s">
        <v>573</v>
      </c>
      <c r="I357" s="70"/>
      <c r="J357" s="70"/>
      <c r="K357" s="69" t="s">
        <v>4489</v>
      </c>
      <c r="L357" s="73">
        <v>1</v>
      </c>
      <c r="M357" s="74">
        <v>9073.1669921875</v>
      </c>
      <c r="N357" s="74">
        <v>4155.466796875</v>
      </c>
      <c r="O357" s="75"/>
      <c r="P357" s="76"/>
      <c r="Q357" s="76"/>
      <c r="R357" s="86"/>
      <c r="S357" s="48">
        <v>1</v>
      </c>
      <c r="T357" s="48">
        <v>0</v>
      </c>
      <c r="U357" s="49">
        <v>0</v>
      </c>
      <c r="V357" s="49">
        <v>1</v>
      </c>
      <c r="W357" s="49">
        <v>0</v>
      </c>
      <c r="X357" s="49">
        <v>0.999999</v>
      </c>
      <c r="Y357" s="49">
        <v>0</v>
      </c>
      <c r="Z357" s="49">
        <v>0</v>
      </c>
      <c r="AA357" s="71">
        <v>357</v>
      </c>
      <c r="AB357" s="71"/>
      <c r="AC357" s="72"/>
      <c r="AD357" s="78" t="s">
        <v>2446</v>
      </c>
      <c r="AE357" s="78">
        <v>474</v>
      </c>
      <c r="AF357" s="78">
        <v>7836</v>
      </c>
      <c r="AG357" s="78">
        <v>10637</v>
      </c>
      <c r="AH357" s="78">
        <v>58034</v>
      </c>
      <c r="AI357" s="78"/>
      <c r="AJ357" s="78" t="s">
        <v>2802</v>
      </c>
      <c r="AK357" s="78"/>
      <c r="AL357" s="83" t="s">
        <v>3222</v>
      </c>
      <c r="AM357" s="78"/>
      <c r="AN357" s="80">
        <v>41169.81420138889</v>
      </c>
      <c r="AO357" s="83" t="s">
        <v>3540</v>
      </c>
      <c r="AP357" s="78" t="b">
        <v>0</v>
      </c>
      <c r="AQ357" s="78" t="b">
        <v>0</v>
      </c>
      <c r="AR357" s="78" t="b">
        <v>0</v>
      </c>
      <c r="AS357" s="78"/>
      <c r="AT357" s="78">
        <v>186</v>
      </c>
      <c r="AU357" s="83" t="s">
        <v>3561</v>
      </c>
      <c r="AV357" s="78" t="b">
        <v>0</v>
      </c>
      <c r="AW357" s="78" t="s">
        <v>3755</v>
      </c>
      <c r="AX357" s="83" t="s">
        <v>4110</v>
      </c>
      <c r="AY357" s="78" t="s">
        <v>65</v>
      </c>
      <c r="AZ357" s="78" t="str">
        <f>REPLACE(INDEX(GroupVertices[Group],MATCH(Vertices[[#This Row],[Vertex]],GroupVertices[Vertex],0)),1,1,"")</f>
        <v>43</v>
      </c>
      <c r="BA357" s="48"/>
      <c r="BB357" s="48"/>
      <c r="BC357" s="48"/>
      <c r="BD357" s="48"/>
      <c r="BE357" s="48"/>
      <c r="BF357" s="48"/>
      <c r="BG357" s="48"/>
      <c r="BH357" s="48"/>
      <c r="BI357" s="48"/>
      <c r="BJ357" s="48"/>
      <c r="BK357" s="48"/>
      <c r="BL357" s="49"/>
      <c r="BM357" s="48"/>
      <c r="BN357" s="49"/>
      <c r="BO357" s="48"/>
      <c r="BP357" s="49"/>
      <c r="BQ357" s="48"/>
      <c r="BR357" s="49"/>
      <c r="BS357" s="48"/>
      <c r="BT357" s="2"/>
      <c r="BU357" s="3"/>
      <c r="BV357" s="3"/>
      <c r="BW357" s="3"/>
      <c r="BX357" s="3"/>
    </row>
    <row r="358" spans="1:76" ht="15">
      <c r="A358" s="64" t="s">
        <v>428</v>
      </c>
      <c r="B358" s="65"/>
      <c r="C358" s="65" t="s">
        <v>64</v>
      </c>
      <c r="D358" s="66">
        <v>163.15699981271695</v>
      </c>
      <c r="E358" s="68"/>
      <c r="F358" s="100" t="s">
        <v>1226</v>
      </c>
      <c r="G358" s="65"/>
      <c r="H358" s="69" t="s">
        <v>428</v>
      </c>
      <c r="I358" s="70"/>
      <c r="J358" s="70"/>
      <c r="K358" s="69" t="s">
        <v>4490</v>
      </c>
      <c r="L358" s="73">
        <v>1</v>
      </c>
      <c r="M358" s="74">
        <v>1695.73681640625</v>
      </c>
      <c r="N358" s="74">
        <v>8031.54931640625</v>
      </c>
      <c r="O358" s="75"/>
      <c r="P358" s="76"/>
      <c r="Q358" s="76"/>
      <c r="R358" s="86"/>
      <c r="S358" s="48">
        <v>1</v>
      </c>
      <c r="T358" s="48">
        <v>1</v>
      </c>
      <c r="U358" s="49">
        <v>0</v>
      </c>
      <c r="V358" s="49">
        <v>0</v>
      </c>
      <c r="W358" s="49">
        <v>0</v>
      </c>
      <c r="X358" s="49">
        <v>0.999999</v>
      </c>
      <c r="Y358" s="49">
        <v>0</v>
      </c>
      <c r="Z358" s="49" t="s">
        <v>4655</v>
      </c>
      <c r="AA358" s="71">
        <v>358</v>
      </c>
      <c r="AB358" s="71"/>
      <c r="AC358" s="72"/>
      <c r="AD358" s="78" t="s">
        <v>2447</v>
      </c>
      <c r="AE358" s="78">
        <v>710</v>
      </c>
      <c r="AF358" s="78">
        <v>1268</v>
      </c>
      <c r="AG358" s="78">
        <v>31415</v>
      </c>
      <c r="AH358" s="78">
        <v>116557</v>
      </c>
      <c r="AI358" s="78"/>
      <c r="AJ358" s="78" t="s">
        <v>2803</v>
      </c>
      <c r="AK358" s="78"/>
      <c r="AL358" s="78"/>
      <c r="AM358" s="78"/>
      <c r="AN358" s="80">
        <v>42233.001238425924</v>
      </c>
      <c r="AO358" s="78"/>
      <c r="AP358" s="78" t="b">
        <v>1</v>
      </c>
      <c r="AQ358" s="78" t="b">
        <v>0</v>
      </c>
      <c r="AR358" s="78" t="b">
        <v>1</v>
      </c>
      <c r="AS358" s="78"/>
      <c r="AT358" s="78">
        <v>9</v>
      </c>
      <c r="AU358" s="83" t="s">
        <v>3561</v>
      </c>
      <c r="AV358" s="78" t="b">
        <v>0</v>
      </c>
      <c r="AW358" s="78" t="s">
        <v>3755</v>
      </c>
      <c r="AX358" s="83" t="s">
        <v>4111</v>
      </c>
      <c r="AY358" s="78" t="s">
        <v>66</v>
      </c>
      <c r="AZ358" s="78" t="str">
        <f>REPLACE(INDEX(GroupVertices[Group],MATCH(Vertices[[#This Row],[Vertex]],GroupVertices[Vertex],0)),1,1,"")</f>
        <v>1</v>
      </c>
      <c r="BA358" s="48"/>
      <c r="BB358" s="48"/>
      <c r="BC358" s="48"/>
      <c r="BD358" s="48"/>
      <c r="BE358" s="48" t="s">
        <v>979</v>
      </c>
      <c r="BF358" s="48" t="s">
        <v>979</v>
      </c>
      <c r="BG358" s="116" t="s">
        <v>5329</v>
      </c>
      <c r="BH358" s="116" t="s">
        <v>5329</v>
      </c>
      <c r="BI358" s="116" t="s">
        <v>5534</v>
      </c>
      <c r="BJ358" s="116" t="s">
        <v>5534</v>
      </c>
      <c r="BK358" s="116">
        <v>0</v>
      </c>
      <c r="BL358" s="120">
        <v>0</v>
      </c>
      <c r="BM358" s="116">
        <v>0</v>
      </c>
      <c r="BN358" s="120">
        <v>0</v>
      </c>
      <c r="BO358" s="116">
        <v>0</v>
      </c>
      <c r="BP358" s="120">
        <v>0</v>
      </c>
      <c r="BQ358" s="116">
        <v>4</v>
      </c>
      <c r="BR358" s="120">
        <v>100</v>
      </c>
      <c r="BS358" s="116">
        <v>4</v>
      </c>
      <c r="BT358" s="2"/>
      <c r="BU358" s="3"/>
      <c r="BV358" s="3"/>
      <c r="BW358" s="3"/>
      <c r="BX358" s="3"/>
    </row>
    <row r="359" spans="1:76" ht="15">
      <c r="A359" s="64" t="s">
        <v>429</v>
      </c>
      <c r="B359" s="65"/>
      <c r="C359" s="65" t="s">
        <v>64</v>
      </c>
      <c r="D359" s="66">
        <v>163.3851149177479</v>
      </c>
      <c r="E359" s="68"/>
      <c r="F359" s="100" t="s">
        <v>1227</v>
      </c>
      <c r="G359" s="65"/>
      <c r="H359" s="69" t="s">
        <v>429</v>
      </c>
      <c r="I359" s="70"/>
      <c r="J359" s="70"/>
      <c r="K359" s="69" t="s">
        <v>4491</v>
      </c>
      <c r="L359" s="73">
        <v>1</v>
      </c>
      <c r="M359" s="74">
        <v>1362.22021484375</v>
      </c>
      <c r="N359" s="74">
        <v>8031.54931640625</v>
      </c>
      <c r="O359" s="75"/>
      <c r="P359" s="76"/>
      <c r="Q359" s="76"/>
      <c r="R359" s="86"/>
      <c r="S359" s="48">
        <v>1</v>
      </c>
      <c r="T359" s="48">
        <v>1</v>
      </c>
      <c r="U359" s="49">
        <v>0</v>
      </c>
      <c r="V359" s="49">
        <v>0</v>
      </c>
      <c r="W359" s="49">
        <v>0</v>
      </c>
      <c r="X359" s="49">
        <v>0.999999</v>
      </c>
      <c r="Y359" s="49">
        <v>0</v>
      </c>
      <c r="Z359" s="49" t="s">
        <v>4655</v>
      </c>
      <c r="AA359" s="71">
        <v>359</v>
      </c>
      <c r="AB359" s="71"/>
      <c r="AC359" s="72"/>
      <c r="AD359" s="78" t="s">
        <v>2448</v>
      </c>
      <c r="AE359" s="78">
        <v>1903</v>
      </c>
      <c r="AF359" s="78">
        <v>1518</v>
      </c>
      <c r="AG359" s="78">
        <v>81964</v>
      </c>
      <c r="AH359" s="78">
        <v>28</v>
      </c>
      <c r="AI359" s="78"/>
      <c r="AJ359" s="78" t="s">
        <v>2804</v>
      </c>
      <c r="AK359" s="78" t="s">
        <v>3028</v>
      </c>
      <c r="AL359" s="83" t="s">
        <v>3223</v>
      </c>
      <c r="AM359" s="78"/>
      <c r="AN359" s="80">
        <v>40028.04549768518</v>
      </c>
      <c r="AO359" s="83" t="s">
        <v>3541</v>
      </c>
      <c r="AP359" s="78" t="b">
        <v>0</v>
      </c>
      <c r="AQ359" s="78" t="b">
        <v>0</v>
      </c>
      <c r="AR359" s="78" t="b">
        <v>0</v>
      </c>
      <c r="AS359" s="78"/>
      <c r="AT359" s="78">
        <v>19</v>
      </c>
      <c r="AU359" s="83" t="s">
        <v>3561</v>
      </c>
      <c r="AV359" s="78" t="b">
        <v>0</v>
      </c>
      <c r="AW359" s="78" t="s">
        <v>3755</v>
      </c>
      <c r="AX359" s="83" t="s">
        <v>4112</v>
      </c>
      <c r="AY359" s="78" t="s">
        <v>66</v>
      </c>
      <c r="AZ359" s="78" t="str">
        <f>REPLACE(INDEX(GroupVertices[Group],MATCH(Vertices[[#This Row],[Vertex]],GroupVertices[Vertex],0)),1,1,"")</f>
        <v>1</v>
      </c>
      <c r="BA359" s="48"/>
      <c r="BB359" s="48"/>
      <c r="BC359" s="48"/>
      <c r="BD359" s="48"/>
      <c r="BE359" s="48"/>
      <c r="BF359" s="48"/>
      <c r="BG359" s="116" t="s">
        <v>5330</v>
      </c>
      <c r="BH359" s="116" t="s">
        <v>5330</v>
      </c>
      <c r="BI359" s="116" t="s">
        <v>5535</v>
      </c>
      <c r="BJ359" s="116" t="s">
        <v>5535</v>
      </c>
      <c r="BK359" s="116">
        <v>0</v>
      </c>
      <c r="BL359" s="120">
        <v>0</v>
      </c>
      <c r="BM359" s="116">
        <v>0</v>
      </c>
      <c r="BN359" s="120">
        <v>0</v>
      </c>
      <c r="BO359" s="116">
        <v>0</v>
      </c>
      <c r="BP359" s="120">
        <v>0</v>
      </c>
      <c r="BQ359" s="116">
        <v>84</v>
      </c>
      <c r="BR359" s="120">
        <v>100</v>
      </c>
      <c r="BS359" s="116">
        <v>84</v>
      </c>
      <c r="BT359" s="2"/>
      <c r="BU359" s="3"/>
      <c r="BV359" s="3"/>
      <c r="BW359" s="3"/>
      <c r="BX359" s="3"/>
    </row>
    <row r="360" spans="1:76" ht="15">
      <c r="A360" s="64" t="s">
        <v>430</v>
      </c>
      <c r="B360" s="65"/>
      <c r="C360" s="65" t="s">
        <v>64</v>
      </c>
      <c r="D360" s="66">
        <v>164.09683404544444</v>
      </c>
      <c r="E360" s="68"/>
      <c r="F360" s="100" t="s">
        <v>3736</v>
      </c>
      <c r="G360" s="65"/>
      <c r="H360" s="69" t="s">
        <v>430</v>
      </c>
      <c r="I360" s="70"/>
      <c r="J360" s="70"/>
      <c r="K360" s="69" t="s">
        <v>4492</v>
      </c>
      <c r="L360" s="73">
        <v>1</v>
      </c>
      <c r="M360" s="74">
        <v>361.6705627441406</v>
      </c>
      <c r="N360" s="74">
        <v>7385.73193359375</v>
      </c>
      <c r="O360" s="75"/>
      <c r="P360" s="76"/>
      <c r="Q360" s="76"/>
      <c r="R360" s="86"/>
      <c r="S360" s="48">
        <v>1</v>
      </c>
      <c r="T360" s="48">
        <v>1</v>
      </c>
      <c r="U360" s="49">
        <v>0</v>
      </c>
      <c r="V360" s="49">
        <v>0</v>
      </c>
      <c r="W360" s="49">
        <v>0</v>
      </c>
      <c r="X360" s="49">
        <v>0.999999</v>
      </c>
      <c r="Y360" s="49">
        <v>0</v>
      </c>
      <c r="Z360" s="49" t="s">
        <v>4655</v>
      </c>
      <c r="AA360" s="71">
        <v>360</v>
      </c>
      <c r="AB360" s="71"/>
      <c r="AC360" s="72"/>
      <c r="AD360" s="78" t="s">
        <v>2449</v>
      </c>
      <c r="AE360" s="78">
        <v>3755</v>
      </c>
      <c r="AF360" s="78">
        <v>2298</v>
      </c>
      <c r="AG360" s="78">
        <v>48222</v>
      </c>
      <c r="AH360" s="78">
        <v>83088</v>
      </c>
      <c r="AI360" s="78"/>
      <c r="AJ360" s="78" t="s">
        <v>2805</v>
      </c>
      <c r="AK360" s="78" t="s">
        <v>3029</v>
      </c>
      <c r="AL360" s="83" t="s">
        <v>3224</v>
      </c>
      <c r="AM360" s="78"/>
      <c r="AN360" s="80">
        <v>40302.84186342593</v>
      </c>
      <c r="AO360" s="83" t="s">
        <v>3542</v>
      </c>
      <c r="AP360" s="78" t="b">
        <v>0</v>
      </c>
      <c r="AQ360" s="78" t="b">
        <v>0</v>
      </c>
      <c r="AR360" s="78" t="b">
        <v>1</v>
      </c>
      <c r="AS360" s="78"/>
      <c r="AT360" s="78">
        <v>36</v>
      </c>
      <c r="AU360" s="83" t="s">
        <v>3561</v>
      </c>
      <c r="AV360" s="78" t="b">
        <v>0</v>
      </c>
      <c r="AW360" s="78" t="s">
        <v>3755</v>
      </c>
      <c r="AX360" s="83" t="s">
        <v>4113</v>
      </c>
      <c r="AY360" s="78" t="s">
        <v>66</v>
      </c>
      <c r="AZ360" s="78" t="str">
        <f>REPLACE(INDEX(GroupVertices[Group],MATCH(Vertices[[#This Row],[Vertex]],GroupVertices[Vertex],0)),1,1,"")</f>
        <v>1</v>
      </c>
      <c r="BA360" s="48"/>
      <c r="BB360" s="48"/>
      <c r="BC360" s="48"/>
      <c r="BD360" s="48"/>
      <c r="BE360" s="48" t="s">
        <v>979</v>
      </c>
      <c r="BF360" s="48" t="s">
        <v>979</v>
      </c>
      <c r="BG360" s="116" t="s">
        <v>5331</v>
      </c>
      <c r="BH360" s="116" t="s">
        <v>5331</v>
      </c>
      <c r="BI360" s="116" t="s">
        <v>5536</v>
      </c>
      <c r="BJ360" s="116" t="s">
        <v>5536</v>
      </c>
      <c r="BK360" s="116">
        <v>0</v>
      </c>
      <c r="BL360" s="120">
        <v>0</v>
      </c>
      <c r="BM360" s="116">
        <v>0</v>
      </c>
      <c r="BN360" s="120">
        <v>0</v>
      </c>
      <c r="BO360" s="116">
        <v>0</v>
      </c>
      <c r="BP360" s="120">
        <v>0</v>
      </c>
      <c r="BQ360" s="116">
        <v>13</v>
      </c>
      <c r="BR360" s="120">
        <v>100</v>
      </c>
      <c r="BS360" s="116">
        <v>13</v>
      </c>
      <c r="BT360" s="2"/>
      <c r="BU360" s="3"/>
      <c r="BV360" s="3"/>
      <c r="BW360" s="3"/>
      <c r="BX360" s="3"/>
    </row>
    <row r="361" spans="1:76" ht="15">
      <c r="A361" s="64" t="s">
        <v>574</v>
      </c>
      <c r="B361" s="65"/>
      <c r="C361" s="65" t="s">
        <v>64</v>
      </c>
      <c r="D361" s="66">
        <v>843.5121254883514</v>
      </c>
      <c r="E361" s="68"/>
      <c r="F361" s="100" t="s">
        <v>3737</v>
      </c>
      <c r="G361" s="65"/>
      <c r="H361" s="69" t="s">
        <v>574</v>
      </c>
      <c r="I361" s="70"/>
      <c r="J361" s="70"/>
      <c r="K361" s="69" t="s">
        <v>4493</v>
      </c>
      <c r="L361" s="73">
        <v>1</v>
      </c>
      <c r="M361" s="74">
        <v>3536.955078125</v>
      </c>
      <c r="N361" s="74">
        <v>2812.673828125</v>
      </c>
      <c r="O361" s="75"/>
      <c r="P361" s="76"/>
      <c r="Q361" s="76"/>
      <c r="R361" s="86"/>
      <c r="S361" s="48">
        <v>1</v>
      </c>
      <c r="T361" s="48">
        <v>0</v>
      </c>
      <c r="U361" s="49">
        <v>0</v>
      </c>
      <c r="V361" s="49">
        <v>0.035714</v>
      </c>
      <c r="W361" s="49">
        <v>0</v>
      </c>
      <c r="X361" s="49">
        <v>0.501102</v>
      </c>
      <c r="Y361" s="49">
        <v>0</v>
      </c>
      <c r="Z361" s="49">
        <v>0</v>
      </c>
      <c r="AA361" s="71">
        <v>361</v>
      </c>
      <c r="AB361" s="71"/>
      <c r="AC361" s="72"/>
      <c r="AD361" s="78" t="s">
        <v>2450</v>
      </c>
      <c r="AE361" s="78">
        <v>600</v>
      </c>
      <c r="AF361" s="78">
        <v>746895</v>
      </c>
      <c r="AG361" s="78">
        <v>12047</v>
      </c>
      <c r="AH361" s="78">
        <v>832</v>
      </c>
      <c r="AI361" s="78"/>
      <c r="AJ361" s="78" t="s">
        <v>2806</v>
      </c>
      <c r="AK361" s="78" t="s">
        <v>3030</v>
      </c>
      <c r="AL361" s="83" t="s">
        <v>3225</v>
      </c>
      <c r="AM361" s="78"/>
      <c r="AN361" s="80">
        <v>39887.1796412037</v>
      </c>
      <c r="AO361" s="83" t="s">
        <v>3543</v>
      </c>
      <c r="AP361" s="78" t="b">
        <v>0</v>
      </c>
      <c r="AQ361" s="78" t="b">
        <v>0</v>
      </c>
      <c r="AR361" s="78" t="b">
        <v>1</v>
      </c>
      <c r="AS361" s="78"/>
      <c r="AT361" s="78">
        <v>2385</v>
      </c>
      <c r="AU361" s="83" t="s">
        <v>3561</v>
      </c>
      <c r="AV361" s="78" t="b">
        <v>1</v>
      </c>
      <c r="AW361" s="78" t="s">
        <v>3755</v>
      </c>
      <c r="AX361" s="83" t="s">
        <v>4114</v>
      </c>
      <c r="AY361" s="78" t="s">
        <v>65</v>
      </c>
      <c r="AZ361" s="78" t="str">
        <f>REPLACE(INDEX(GroupVertices[Group],MATCH(Vertices[[#This Row],[Vertex]],GroupVertices[Vertex],0)),1,1,"")</f>
        <v>5</v>
      </c>
      <c r="BA361" s="48"/>
      <c r="BB361" s="48"/>
      <c r="BC361" s="48"/>
      <c r="BD361" s="48"/>
      <c r="BE361" s="48"/>
      <c r="BF361" s="48"/>
      <c r="BG361" s="48"/>
      <c r="BH361" s="48"/>
      <c r="BI361" s="48"/>
      <c r="BJ361" s="48"/>
      <c r="BK361" s="48"/>
      <c r="BL361" s="49"/>
      <c r="BM361" s="48"/>
      <c r="BN361" s="49"/>
      <c r="BO361" s="48"/>
      <c r="BP361" s="49"/>
      <c r="BQ361" s="48"/>
      <c r="BR361" s="49"/>
      <c r="BS361" s="48"/>
      <c r="BT361" s="2"/>
      <c r="BU361" s="3"/>
      <c r="BV361" s="3"/>
      <c r="BW361" s="3"/>
      <c r="BX361" s="3"/>
    </row>
    <row r="362" spans="1:76" ht="15">
      <c r="A362" s="64" t="s">
        <v>575</v>
      </c>
      <c r="B362" s="65"/>
      <c r="C362" s="65" t="s">
        <v>64</v>
      </c>
      <c r="D362" s="66">
        <v>1000</v>
      </c>
      <c r="E362" s="68"/>
      <c r="F362" s="100" t="s">
        <v>3738</v>
      </c>
      <c r="G362" s="65"/>
      <c r="H362" s="69" t="s">
        <v>575</v>
      </c>
      <c r="I362" s="70"/>
      <c r="J362" s="70"/>
      <c r="K362" s="69" t="s">
        <v>4494</v>
      </c>
      <c r="L362" s="73">
        <v>1</v>
      </c>
      <c r="M362" s="74">
        <v>3230.274169921875</v>
      </c>
      <c r="N362" s="74">
        <v>4105.4716796875</v>
      </c>
      <c r="O362" s="75"/>
      <c r="P362" s="76"/>
      <c r="Q362" s="76"/>
      <c r="R362" s="86"/>
      <c r="S362" s="48">
        <v>1</v>
      </c>
      <c r="T362" s="48">
        <v>0</v>
      </c>
      <c r="U362" s="49">
        <v>0</v>
      </c>
      <c r="V362" s="49">
        <v>0.035714</v>
      </c>
      <c r="W362" s="49">
        <v>0</v>
      </c>
      <c r="X362" s="49">
        <v>0.501102</v>
      </c>
      <c r="Y362" s="49">
        <v>0</v>
      </c>
      <c r="Z362" s="49">
        <v>0</v>
      </c>
      <c r="AA362" s="71">
        <v>362</v>
      </c>
      <c r="AB362" s="71"/>
      <c r="AC362" s="72"/>
      <c r="AD362" s="78" t="s">
        <v>2451</v>
      </c>
      <c r="AE362" s="78">
        <v>1992</v>
      </c>
      <c r="AF362" s="78">
        <v>4727169</v>
      </c>
      <c r="AG362" s="78">
        <v>7636</v>
      </c>
      <c r="AH362" s="78">
        <v>12249</v>
      </c>
      <c r="AI362" s="78"/>
      <c r="AJ362" s="78" t="s">
        <v>2807</v>
      </c>
      <c r="AK362" s="78" t="s">
        <v>3031</v>
      </c>
      <c r="AL362" s="83" t="s">
        <v>3226</v>
      </c>
      <c r="AM362" s="78"/>
      <c r="AN362" s="80">
        <v>40003.11461805556</v>
      </c>
      <c r="AO362" s="83" t="s">
        <v>3544</v>
      </c>
      <c r="AP362" s="78" t="b">
        <v>0</v>
      </c>
      <c r="AQ362" s="78" t="b">
        <v>0</v>
      </c>
      <c r="AR362" s="78" t="b">
        <v>1</v>
      </c>
      <c r="AS362" s="78" t="s">
        <v>2020</v>
      </c>
      <c r="AT362" s="78">
        <v>12637</v>
      </c>
      <c r="AU362" s="83" t="s">
        <v>3570</v>
      </c>
      <c r="AV362" s="78" t="b">
        <v>1</v>
      </c>
      <c r="AW362" s="78" t="s">
        <v>3755</v>
      </c>
      <c r="AX362" s="83" t="s">
        <v>4115</v>
      </c>
      <c r="AY362" s="78" t="s">
        <v>65</v>
      </c>
      <c r="AZ362" s="78" t="str">
        <f>REPLACE(INDEX(GroupVertices[Group],MATCH(Vertices[[#This Row],[Vertex]],GroupVertices[Vertex],0)),1,1,"")</f>
        <v>5</v>
      </c>
      <c r="BA362" s="48"/>
      <c r="BB362" s="48"/>
      <c r="BC362" s="48"/>
      <c r="BD362" s="48"/>
      <c r="BE362" s="48"/>
      <c r="BF362" s="48"/>
      <c r="BG362" s="48"/>
      <c r="BH362" s="48"/>
      <c r="BI362" s="48"/>
      <c r="BJ362" s="48"/>
      <c r="BK362" s="48"/>
      <c r="BL362" s="49"/>
      <c r="BM362" s="48"/>
      <c r="BN362" s="49"/>
      <c r="BO362" s="48"/>
      <c r="BP362" s="49"/>
      <c r="BQ362" s="48"/>
      <c r="BR362" s="49"/>
      <c r="BS362" s="48"/>
      <c r="BT362" s="2"/>
      <c r="BU362" s="3"/>
      <c r="BV362" s="3"/>
      <c r="BW362" s="3"/>
      <c r="BX362" s="3"/>
    </row>
    <row r="363" spans="1:76" ht="15">
      <c r="A363" s="64" t="s">
        <v>433</v>
      </c>
      <c r="B363" s="65"/>
      <c r="C363" s="65" t="s">
        <v>64</v>
      </c>
      <c r="D363" s="66">
        <v>165.7210135932648</v>
      </c>
      <c r="E363" s="68"/>
      <c r="F363" s="100" t="s">
        <v>3739</v>
      </c>
      <c r="G363" s="65"/>
      <c r="H363" s="69" t="s">
        <v>433</v>
      </c>
      <c r="I363" s="70"/>
      <c r="J363" s="70"/>
      <c r="K363" s="69" t="s">
        <v>4495</v>
      </c>
      <c r="L363" s="73">
        <v>1</v>
      </c>
      <c r="M363" s="74">
        <v>1362.22021484375</v>
      </c>
      <c r="N363" s="74">
        <v>7385.73193359375</v>
      </c>
      <c r="O363" s="75"/>
      <c r="P363" s="76"/>
      <c r="Q363" s="76"/>
      <c r="R363" s="86"/>
      <c r="S363" s="48">
        <v>1</v>
      </c>
      <c r="T363" s="48">
        <v>1</v>
      </c>
      <c r="U363" s="49">
        <v>0</v>
      </c>
      <c r="V363" s="49">
        <v>0</v>
      </c>
      <c r="W363" s="49">
        <v>0</v>
      </c>
      <c r="X363" s="49">
        <v>0.999999</v>
      </c>
      <c r="Y363" s="49">
        <v>0</v>
      </c>
      <c r="Z363" s="49" t="s">
        <v>4655</v>
      </c>
      <c r="AA363" s="71">
        <v>363</v>
      </c>
      <c r="AB363" s="71"/>
      <c r="AC363" s="72"/>
      <c r="AD363" s="78" t="s">
        <v>2452</v>
      </c>
      <c r="AE363" s="78">
        <v>3214</v>
      </c>
      <c r="AF363" s="78">
        <v>4078</v>
      </c>
      <c r="AG363" s="78">
        <v>409113</v>
      </c>
      <c r="AH363" s="78">
        <v>48</v>
      </c>
      <c r="AI363" s="78"/>
      <c r="AJ363" s="78" t="s">
        <v>2808</v>
      </c>
      <c r="AK363" s="78" t="s">
        <v>3032</v>
      </c>
      <c r="AL363" s="83" t="s">
        <v>3227</v>
      </c>
      <c r="AM363" s="78"/>
      <c r="AN363" s="80">
        <v>40115.67731481481</v>
      </c>
      <c r="AO363" s="83" t="s">
        <v>3545</v>
      </c>
      <c r="AP363" s="78" t="b">
        <v>0</v>
      </c>
      <c r="AQ363" s="78" t="b">
        <v>0</v>
      </c>
      <c r="AR363" s="78" t="b">
        <v>0</v>
      </c>
      <c r="AS363" s="78"/>
      <c r="AT363" s="78">
        <v>80</v>
      </c>
      <c r="AU363" s="83" t="s">
        <v>3561</v>
      </c>
      <c r="AV363" s="78" t="b">
        <v>0</v>
      </c>
      <c r="AW363" s="78" t="s">
        <v>3755</v>
      </c>
      <c r="AX363" s="83" t="s">
        <v>4116</v>
      </c>
      <c r="AY363" s="78" t="s">
        <v>66</v>
      </c>
      <c r="AZ363" s="78" t="str">
        <f>REPLACE(INDEX(GroupVertices[Group],MATCH(Vertices[[#This Row],[Vertex]],GroupVertices[Vertex],0)),1,1,"")</f>
        <v>1</v>
      </c>
      <c r="BA363" s="48" t="s">
        <v>5126</v>
      </c>
      <c r="BB363" s="48" t="s">
        <v>5126</v>
      </c>
      <c r="BC363" s="48" t="s">
        <v>929</v>
      </c>
      <c r="BD363" s="48" t="s">
        <v>929</v>
      </c>
      <c r="BE363" s="48"/>
      <c r="BF363" s="48"/>
      <c r="BG363" s="116" t="s">
        <v>5332</v>
      </c>
      <c r="BH363" s="116" t="s">
        <v>5353</v>
      </c>
      <c r="BI363" s="116" t="s">
        <v>5537</v>
      </c>
      <c r="BJ363" s="116" t="s">
        <v>5537</v>
      </c>
      <c r="BK363" s="116">
        <v>1</v>
      </c>
      <c r="BL363" s="120">
        <v>1.9607843137254901</v>
      </c>
      <c r="BM363" s="116">
        <v>1</v>
      </c>
      <c r="BN363" s="120">
        <v>1.9607843137254901</v>
      </c>
      <c r="BO363" s="116">
        <v>0</v>
      </c>
      <c r="BP363" s="120">
        <v>0</v>
      </c>
      <c r="BQ363" s="116">
        <v>49</v>
      </c>
      <c r="BR363" s="120">
        <v>96.07843137254902</v>
      </c>
      <c r="BS363" s="116">
        <v>51</v>
      </c>
      <c r="BT363" s="2"/>
      <c r="BU363" s="3"/>
      <c r="BV363" s="3"/>
      <c r="BW363" s="3"/>
      <c r="BX363" s="3"/>
    </row>
    <row r="364" spans="1:76" ht="15">
      <c r="A364" s="64" t="s">
        <v>434</v>
      </c>
      <c r="B364" s="65"/>
      <c r="C364" s="65" t="s">
        <v>64</v>
      </c>
      <c r="D364" s="66">
        <v>162</v>
      </c>
      <c r="E364" s="68"/>
      <c r="F364" s="100" t="s">
        <v>1050</v>
      </c>
      <c r="G364" s="65"/>
      <c r="H364" s="69" t="s">
        <v>434</v>
      </c>
      <c r="I364" s="70"/>
      <c r="J364" s="70"/>
      <c r="K364" s="69" t="s">
        <v>4496</v>
      </c>
      <c r="L364" s="73">
        <v>1</v>
      </c>
      <c r="M364" s="74">
        <v>9625.41796875</v>
      </c>
      <c r="N364" s="74">
        <v>3879.02392578125</v>
      </c>
      <c r="O364" s="75"/>
      <c r="P364" s="76"/>
      <c r="Q364" s="76"/>
      <c r="R364" s="86"/>
      <c r="S364" s="48">
        <v>0</v>
      </c>
      <c r="T364" s="48">
        <v>1</v>
      </c>
      <c r="U364" s="49">
        <v>0</v>
      </c>
      <c r="V364" s="49">
        <v>1</v>
      </c>
      <c r="W364" s="49">
        <v>0</v>
      </c>
      <c r="X364" s="49">
        <v>0.999999</v>
      </c>
      <c r="Y364" s="49">
        <v>0</v>
      </c>
      <c r="Z364" s="49">
        <v>0</v>
      </c>
      <c r="AA364" s="71">
        <v>364</v>
      </c>
      <c r="AB364" s="71"/>
      <c r="AC364" s="72"/>
      <c r="AD364" s="78" t="s">
        <v>2453</v>
      </c>
      <c r="AE364" s="78">
        <v>17</v>
      </c>
      <c r="AF364" s="78">
        <v>0</v>
      </c>
      <c r="AG364" s="78">
        <v>324</v>
      </c>
      <c r="AH364" s="78">
        <v>4</v>
      </c>
      <c r="AI364" s="78"/>
      <c r="AJ364" s="78" t="s">
        <v>2809</v>
      </c>
      <c r="AK364" s="78"/>
      <c r="AL364" s="78"/>
      <c r="AM364" s="78"/>
      <c r="AN364" s="80">
        <v>43671.654386574075</v>
      </c>
      <c r="AO364" s="78"/>
      <c r="AP364" s="78" t="b">
        <v>1</v>
      </c>
      <c r="AQ364" s="78" t="b">
        <v>1</v>
      </c>
      <c r="AR364" s="78" t="b">
        <v>0</v>
      </c>
      <c r="AS364" s="78"/>
      <c r="AT364" s="78">
        <v>0</v>
      </c>
      <c r="AU364" s="78"/>
      <c r="AV364" s="78" t="b">
        <v>0</v>
      </c>
      <c r="AW364" s="78" t="s">
        <v>3755</v>
      </c>
      <c r="AX364" s="83" t="s">
        <v>4117</v>
      </c>
      <c r="AY364" s="78" t="s">
        <v>66</v>
      </c>
      <c r="AZ364" s="78" t="str">
        <f>REPLACE(INDEX(GroupVertices[Group],MATCH(Vertices[[#This Row],[Vertex]],GroupVertices[Vertex],0)),1,1,"")</f>
        <v>42</v>
      </c>
      <c r="BA364" s="48"/>
      <c r="BB364" s="48"/>
      <c r="BC364" s="48"/>
      <c r="BD364" s="48"/>
      <c r="BE364" s="48"/>
      <c r="BF364" s="48"/>
      <c r="BG364" s="116" t="s">
        <v>5333</v>
      </c>
      <c r="BH364" s="116" t="s">
        <v>5333</v>
      </c>
      <c r="BI364" s="116" t="s">
        <v>5538</v>
      </c>
      <c r="BJ364" s="116" t="s">
        <v>5538</v>
      </c>
      <c r="BK364" s="116">
        <v>1</v>
      </c>
      <c r="BL364" s="120">
        <v>2.1739130434782608</v>
      </c>
      <c r="BM364" s="116">
        <v>1</v>
      </c>
      <c r="BN364" s="120">
        <v>2.1739130434782608</v>
      </c>
      <c r="BO364" s="116">
        <v>0</v>
      </c>
      <c r="BP364" s="120">
        <v>0</v>
      </c>
      <c r="BQ364" s="116">
        <v>44</v>
      </c>
      <c r="BR364" s="120">
        <v>95.65217391304348</v>
      </c>
      <c r="BS364" s="116">
        <v>46</v>
      </c>
      <c r="BT364" s="2"/>
      <c r="BU364" s="3"/>
      <c r="BV364" s="3"/>
      <c r="BW364" s="3"/>
      <c r="BX364" s="3"/>
    </row>
    <row r="365" spans="1:76" ht="15">
      <c r="A365" s="64" t="s">
        <v>576</v>
      </c>
      <c r="B365" s="65"/>
      <c r="C365" s="65" t="s">
        <v>64</v>
      </c>
      <c r="D365" s="66">
        <v>1000</v>
      </c>
      <c r="E365" s="68"/>
      <c r="F365" s="100" t="s">
        <v>3740</v>
      </c>
      <c r="G365" s="65"/>
      <c r="H365" s="69" t="s">
        <v>576</v>
      </c>
      <c r="I365" s="70"/>
      <c r="J365" s="70"/>
      <c r="K365" s="69" t="s">
        <v>4497</v>
      </c>
      <c r="L365" s="73">
        <v>1</v>
      </c>
      <c r="M365" s="74">
        <v>9625.41796875</v>
      </c>
      <c r="N365" s="74">
        <v>4155.466796875</v>
      </c>
      <c r="O365" s="75"/>
      <c r="P365" s="76"/>
      <c r="Q365" s="76"/>
      <c r="R365" s="86"/>
      <c r="S365" s="48">
        <v>1</v>
      </c>
      <c r="T365" s="48">
        <v>0</v>
      </c>
      <c r="U365" s="49">
        <v>0</v>
      </c>
      <c r="V365" s="49">
        <v>1</v>
      </c>
      <c r="W365" s="49">
        <v>0</v>
      </c>
      <c r="X365" s="49">
        <v>0.999999</v>
      </c>
      <c r="Y365" s="49">
        <v>0</v>
      </c>
      <c r="Z365" s="49">
        <v>0</v>
      </c>
      <c r="AA365" s="71">
        <v>365</v>
      </c>
      <c r="AB365" s="71"/>
      <c r="AC365" s="72"/>
      <c r="AD365" s="78" t="s">
        <v>2454</v>
      </c>
      <c r="AE365" s="78">
        <v>5670</v>
      </c>
      <c r="AF365" s="78">
        <v>1318504</v>
      </c>
      <c r="AG365" s="78">
        <v>43794</v>
      </c>
      <c r="AH365" s="78">
        <v>648</v>
      </c>
      <c r="AI365" s="78"/>
      <c r="AJ365" s="78" t="s">
        <v>2810</v>
      </c>
      <c r="AK365" s="78" t="s">
        <v>2063</v>
      </c>
      <c r="AL365" s="83" t="s">
        <v>3228</v>
      </c>
      <c r="AM365" s="78"/>
      <c r="AN365" s="80">
        <v>40139.939363425925</v>
      </c>
      <c r="AO365" s="83" t="s">
        <v>3546</v>
      </c>
      <c r="AP365" s="78" t="b">
        <v>0</v>
      </c>
      <c r="AQ365" s="78" t="b">
        <v>0</v>
      </c>
      <c r="AR365" s="78" t="b">
        <v>1</v>
      </c>
      <c r="AS365" s="78"/>
      <c r="AT365" s="78">
        <v>6440</v>
      </c>
      <c r="AU365" s="83" t="s">
        <v>3584</v>
      </c>
      <c r="AV365" s="78" t="b">
        <v>1</v>
      </c>
      <c r="AW365" s="78" t="s">
        <v>3755</v>
      </c>
      <c r="AX365" s="83" t="s">
        <v>4118</v>
      </c>
      <c r="AY365" s="78" t="s">
        <v>65</v>
      </c>
      <c r="AZ365" s="78" t="str">
        <f>REPLACE(INDEX(GroupVertices[Group],MATCH(Vertices[[#This Row],[Vertex]],GroupVertices[Vertex],0)),1,1,"")</f>
        <v>42</v>
      </c>
      <c r="BA365" s="48"/>
      <c r="BB365" s="48"/>
      <c r="BC365" s="48"/>
      <c r="BD365" s="48"/>
      <c r="BE365" s="48"/>
      <c r="BF365" s="48"/>
      <c r="BG365" s="48"/>
      <c r="BH365" s="48"/>
      <c r="BI365" s="48"/>
      <c r="BJ365" s="48"/>
      <c r="BK365" s="48"/>
      <c r="BL365" s="49"/>
      <c r="BM365" s="48"/>
      <c r="BN365" s="49"/>
      <c r="BO365" s="48"/>
      <c r="BP365" s="49"/>
      <c r="BQ365" s="48"/>
      <c r="BR365" s="49"/>
      <c r="BS365" s="48"/>
      <c r="BT365" s="2"/>
      <c r="BU365" s="3"/>
      <c r="BV365" s="3"/>
      <c r="BW365" s="3"/>
      <c r="BX365" s="3"/>
    </row>
    <row r="366" spans="1:76" ht="15">
      <c r="A366" s="64" t="s">
        <v>435</v>
      </c>
      <c r="B366" s="65"/>
      <c r="C366" s="65" t="s">
        <v>64</v>
      </c>
      <c r="D366" s="66">
        <v>170.63552541605145</v>
      </c>
      <c r="E366" s="68"/>
      <c r="F366" s="100" t="s">
        <v>1230</v>
      </c>
      <c r="G366" s="65"/>
      <c r="H366" s="69" t="s">
        <v>435</v>
      </c>
      <c r="I366" s="70"/>
      <c r="J366" s="70"/>
      <c r="K366" s="69" t="s">
        <v>4498</v>
      </c>
      <c r="L366" s="73">
        <v>1</v>
      </c>
      <c r="M366" s="74">
        <v>1028.7037353515625</v>
      </c>
      <c r="N366" s="74">
        <v>7385.73193359375</v>
      </c>
      <c r="O366" s="75"/>
      <c r="P366" s="76"/>
      <c r="Q366" s="76"/>
      <c r="R366" s="86"/>
      <c r="S366" s="48">
        <v>1</v>
      </c>
      <c r="T366" s="48">
        <v>1</v>
      </c>
      <c r="U366" s="49">
        <v>0</v>
      </c>
      <c r="V366" s="49">
        <v>0</v>
      </c>
      <c r="W366" s="49">
        <v>0</v>
      </c>
      <c r="X366" s="49">
        <v>0.999999</v>
      </c>
      <c r="Y366" s="49">
        <v>0</v>
      </c>
      <c r="Z366" s="49" t="s">
        <v>4655</v>
      </c>
      <c r="AA366" s="71">
        <v>366</v>
      </c>
      <c r="AB366" s="71"/>
      <c r="AC366" s="72"/>
      <c r="AD366" s="78" t="s">
        <v>2455</v>
      </c>
      <c r="AE366" s="78">
        <v>540</v>
      </c>
      <c r="AF366" s="78">
        <v>9464</v>
      </c>
      <c r="AG366" s="78">
        <v>257024</v>
      </c>
      <c r="AH366" s="78">
        <v>102</v>
      </c>
      <c r="AI366" s="78"/>
      <c r="AJ366" s="78" t="s">
        <v>2811</v>
      </c>
      <c r="AK366" s="78" t="s">
        <v>2949</v>
      </c>
      <c r="AL366" s="78"/>
      <c r="AM366" s="78"/>
      <c r="AN366" s="80">
        <v>41796.69060185185</v>
      </c>
      <c r="AO366" s="83" t="s">
        <v>3547</v>
      </c>
      <c r="AP366" s="78" t="b">
        <v>0</v>
      </c>
      <c r="AQ366" s="78" t="b">
        <v>0</v>
      </c>
      <c r="AR366" s="78" t="b">
        <v>0</v>
      </c>
      <c r="AS366" s="78"/>
      <c r="AT366" s="78">
        <v>345</v>
      </c>
      <c r="AU366" s="83" t="s">
        <v>3565</v>
      </c>
      <c r="AV366" s="78" t="b">
        <v>0</v>
      </c>
      <c r="AW366" s="78" t="s">
        <v>3755</v>
      </c>
      <c r="AX366" s="83" t="s">
        <v>4119</v>
      </c>
      <c r="AY366" s="78" t="s">
        <v>66</v>
      </c>
      <c r="AZ366" s="78" t="str">
        <f>REPLACE(INDEX(GroupVertices[Group],MATCH(Vertices[[#This Row],[Vertex]],GroupVertices[Vertex],0)),1,1,"")</f>
        <v>1</v>
      </c>
      <c r="BA366" s="48"/>
      <c r="BB366" s="48"/>
      <c r="BC366" s="48"/>
      <c r="BD366" s="48"/>
      <c r="BE366" s="48"/>
      <c r="BF366" s="48"/>
      <c r="BG366" s="116" t="s">
        <v>5334</v>
      </c>
      <c r="BH366" s="116" t="s">
        <v>5334</v>
      </c>
      <c r="BI366" s="116" t="s">
        <v>5539</v>
      </c>
      <c r="BJ366" s="116" t="s">
        <v>5539</v>
      </c>
      <c r="BK366" s="116">
        <v>0</v>
      </c>
      <c r="BL366" s="120">
        <v>0</v>
      </c>
      <c r="BM366" s="116">
        <v>0</v>
      </c>
      <c r="BN366" s="120">
        <v>0</v>
      </c>
      <c r="BO366" s="116">
        <v>0</v>
      </c>
      <c r="BP366" s="120">
        <v>0</v>
      </c>
      <c r="BQ366" s="116">
        <v>13</v>
      </c>
      <c r="BR366" s="120">
        <v>100</v>
      </c>
      <c r="BS366" s="116">
        <v>13</v>
      </c>
      <c r="BT366" s="2"/>
      <c r="BU366" s="3"/>
      <c r="BV366" s="3"/>
      <c r="BW366" s="3"/>
      <c r="BX366" s="3"/>
    </row>
    <row r="367" spans="1:76" ht="15">
      <c r="A367" s="64" t="s">
        <v>436</v>
      </c>
      <c r="B367" s="65"/>
      <c r="C367" s="65" t="s">
        <v>64</v>
      </c>
      <c r="D367" s="66">
        <v>162.1806671631845</v>
      </c>
      <c r="E367" s="68"/>
      <c r="F367" s="100" t="s">
        <v>1231</v>
      </c>
      <c r="G367" s="65"/>
      <c r="H367" s="69" t="s">
        <v>436</v>
      </c>
      <c r="I367" s="70"/>
      <c r="J367" s="70"/>
      <c r="K367" s="69" t="s">
        <v>4499</v>
      </c>
      <c r="L367" s="73">
        <v>1</v>
      </c>
      <c r="M367" s="74">
        <v>695.1871337890625</v>
      </c>
      <c r="N367" s="74">
        <v>7385.73193359375</v>
      </c>
      <c r="O367" s="75"/>
      <c r="P367" s="76"/>
      <c r="Q367" s="76"/>
      <c r="R367" s="86"/>
      <c r="S367" s="48">
        <v>1</v>
      </c>
      <c r="T367" s="48">
        <v>1</v>
      </c>
      <c r="U367" s="49">
        <v>0</v>
      </c>
      <c r="V367" s="49">
        <v>0</v>
      </c>
      <c r="W367" s="49">
        <v>0</v>
      </c>
      <c r="X367" s="49">
        <v>0.999999</v>
      </c>
      <c r="Y367" s="49">
        <v>0</v>
      </c>
      <c r="Z367" s="49" t="s">
        <v>4655</v>
      </c>
      <c r="AA367" s="71">
        <v>367</v>
      </c>
      <c r="AB367" s="71"/>
      <c r="AC367" s="72"/>
      <c r="AD367" s="78" t="s">
        <v>2456</v>
      </c>
      <c r="AE367" s="78">
        <v>260</v>
      </c>
      <c r="AF367" s="78">
        <v>198</v>
      </c>
      <c r="AG367" s="78">
        <v>19233</v>
      </c>
      <c r="AH367" s="78">
        <v>13883</v>
      </c>
      <c r="AI367" s="78"/>
      <c r="AJ367" s="78" t="s">
        <v>2812</v>
      </c>
      <c r="AK367" s="78"/>
      <c r="AL367" s="83" t="s">
        <v>3229</v>
      </c>
      <c r="AM367" s="78"/>
      <c r="AN367" s="80">
        <v>39885.77915509259</v>
      </c>
      <c r="AO367" s="83" t="s">
        <v>3548</v>
      </c>
      <c r="AP367" s="78" t="b">
        <v>0</v>
      </c>
      <c r="AQ367" s="78" t="b">
        <v>0</v>
      </c>
      <c r="AR367" s="78" t="b">
        <v>1</v>
      </c>
      <c r="AS367" s="78"/>
      <c r="AT367" s="78">
        <v>5</v>
      </c>
      <c r="AU367" s="83" t="s">
        <v>3561</v>
      </c>
      <c r="AV367" s="78" t="b">
        <v>0</v>
      </c>
      <c r="AW367" s="78" t="s">
        <v>3755</v>
      </c>
      <c r="AX367" s="83" t="s">
        <v>4120</v>
      </c>
      <c r="AY367" s="78" t="s">
        <v>66</v>
      </c>
      <c r="AZ367" s="78" t="str">
        <f>REPLACE(INDEX(GroupVertices[Group],MATCH(Vertices[[#This Row],[Vertex]],GroupVertices[Vertex],0)),1,1,"")</f>
        <v>1</v>
      </c>
      <c r="BA367" s="48" t="s">
        <v>916</v>
      </c>
      <c r="BB367" s="48" t="s">
        <v>916</v>
      </c>
      <c r="BC367" s="48" t="s">
        <v>919</v>
      </c>
      <c r="BD367" s="48" t="s">
        <v>919</v>
      </c>
      <c r="BE367" s="48"/>
      <c r="BF367" s="48"/>
      <c r="BG367" s="116" t="s">
        <v>5335</v>
      </c>
      <c r="BH367" s="116" t="s">
        <v>5335</v>
      </c>
      <c r="BI367" s="116" t="s">
        <v>5540</v>
      </c>
      <c r="BJ367" s="116" t="s">
        <v>5540</v>
      </c>
      <c r="BK367" s="116">
        <v>0</v>
      </c>
      <c r="BL367" s="120">
        <v>0</v>
      </c>
      <c r="BM367" s="116">
        <v>2</v>
      </c>
      <c r="BN367" s="120">
        <v>3.7735849056603774</v>
      </c>
      <c r="BO367" s="116">
        <v>0</v>
      </c>
      <c r="BP367" s="120">
        <v>0</v>
      </c>
      <c r="BQ367" s="116">
        <v>51</v>
      </c>
      <c r="BR367" s="120">
        <v>96.22641509433963</v>
      </c>
      <c r="BS367" s="116">
        <v>53</v>
      </c>
      <c r="BT367" s="2"/>
      <c r="BU367" s="3"/>
      <c r="BV367" s="3"/>
      <c r="BW367" s="3"/>
      <c r="BX367" s="3"/>
    </row>
    <row r="368" spans="1:76" ht="15">
      <c r="A368" s="64" t="s">
        <v>577</v>
      </c>
      <c r="B368" s="65"/>
      <c r="C368" s="65" t="s">
        <v>64</v>
      </c>
      <c r="D368" s="66">
        <v>162.49364108728696</v>
      </c>
      <c r="E368" s="68"/>
      <c r="F368" s="100" t="s">
        <v>3741</v>
      </c>
      <c r="G368" s="65"/>
      <c r="H368" s="69" t="s">
        <v>577</v>
      </c>
      <c r="I368" s="70"/>
      <c r="J368" s="70"/>
      <c r="K368" s="69" t="s">
        <v>4500</v>
      </c>
      <c r="L368" s="73">
        <v>1</v>
      </c>
      <c r="M368" s="74">
        <v>255.71029663085938</v>
      </c>
      <c r="N368" s="74">
        <v>1050.340087890625</v>
      </c>
      <c r="O368" s="75"/>
      <c r="P368" s="76"/>
      <c r="Q368" s="76"/>
      <c r="R368" s="86"/>
      <c r="S368" s="48">
        <v>1</v>
      </c>
      <c r="T368" s="48">
        <v>0</v>
      </c>
      <c r="U368" s="49">
        <v>0</v>
      </c>
      <c r="V368" s="49">
        <v>0.021277</v>
      </c>
      <c r="W368" s="49">
        <v>0.003039</v>
      </c>
      <c r="X368" s="49">
        <v>0.457845</v>
      </c>
      <c r="Y368" s="49">
        <v>0</v>
      </c>
      <c r="Z368" s="49">
        <v>0</v>
      </c>
      <c r="AA368" s="71">
        <v>368</v>
      </c>
      <c r="AB368" s="71"/>
      <c r="AC368" s="72"/>
      <c r="AD368" s="78" t="s">
        <v>2457</v>
      </c>
      <c r="AE368" s="78">
        <v>579</v>
      </c>
      <c r="AF368" s="78">
        <v>541</v>
      </c>
      <c r="AG368" s="78">
        <v>1210</v>
      </c>
      <c r="AH368" s="78">
        <v>1064</v>
      </c>
      <c r="AI368" s="78"/>
      <c r="AJ368" s="78" t="s">
        <v>2813</v>
      </c>
      <c r="AK368" s="78" t="s">
        <v>2999</v>
      </c>
      <c r="AL368" s="78"/>
      <c r="AM368" s="78"/>
      <c r="AN368" s="80">
        <v>40851.526284722226</v>
      </c>
      <c r="AO368" s="78"/>
      <c r="AP368" s="78" t="b">
        <v>0</v>
      </c>
      <c r="AQ368" s="78" t="b">
        <v>0</v>
      </c>
      <c r="AR368" s="78" t="b">
        <v>1</v>
      </c>
      <c r="AS368" s="78"/>
      <c r="AT368" s="78">
        <v>14</v>
      </c>
      <c r="AU368" s="83" t="s">
        <v>3561</v>
      </c>
      <c r="AV368" s="78" t="b">
        <v>0</v>
      </c>
      <c r="AW368" s="78" t="s">
        <v>3755</v>
      </c>
      <c r="AX368" s="83" t="s">
        <v>4121</v>
      </c>
      <c r="AY368" s="78" t="s">
        <v>65</v>
      </c>
      <c r="AZ368" s="78" t="str">
        <f>REPLACE(INDEX(GroupVertices[Group],MATCH(Vertices[[#This Row],[Vertex]],GroupVertices[Vertex],0)),1,1,"")</f>
        <v>2</v>
      </c>
      <c r="BA368" s="48"/>
      <c r="BB368" s="48"/>
      <c r="BC368" s="48"/>
      <c r="BD368" s="48"/>
      <c r="BE368" s="48"/>
      <c r="BF368" s="48"/>
      <c r="BG368" s="48"/>
      <c r="BH368" s="48"/>
      <c r="BI368" s="48"/>
      <c r="BJ368" s="48"/>
      <c r="BK368" s="48"/>
      <c r="BL368" s="49"/>
      <c r="BM368" s="48"/>
      <c r="BN368" s="49"/>
      <c r="BO368" s="48"/>
      <c r="BP368" s="49"/>
      <c r="BQ368" s="48"/>
      <c r="BR368" s="49"/>
      <c r="BS368" s="48"/>
      <c r="BT368" s="2"/>
      <c r="BU368" s="3"/>
      <c r="BV368" s="3"/>
      <c r="BW368" s="3"/>
      <c r="BX368" s="3"/>
    </row>
    <row r="369" spans="1:76" ht="15">
      <c r="A369" s="64" t="s">
        <v>578</v>
      </c>
      <c r="B369" s="65"/>
      <c r="C369" s="65" t="s">
        <v>64</v>
      </c>
      <c r="D369" s="66">
        <v>165.80860979359667</v>
      </c>
      <c r="E369" s="68"/>
      <c r="F369" s="100" t="s">
        <v>3742</v>
      </c>
      <c r="G369" s="65"/>
      <c r="H369" s="69" t="s">
        <v>578</v>
      </c>
      <c r="I369" s="70"/>
      <c r="J369" s="70"/>
      <c r="K369" s="69" t="s">
        <v>4501</v>
      </c>
      <c r="L369" s="73">
        <v>1</v>
      </c>
      <c r="M369" s="74">
        <v>495.8837585449219</v>
      </c>
      <c r="N369" s="74">
        <v>670.274169921875</v>
      </c>
      <c r="O369" s="75"/>
      <c r="P369" s="76"/>
      <c r="Q369" s="76"/>
      <c r="R369" s="86"/>
      <c r="S369" s="48">
        <v>1</v>
      </c>
      <c r="T369" s="48">
        <v>0</v>
      </c>
      <c r="U369" s="49">
        <v>0</v>
      </c>
      <c r="V369" s="49">
        <v>0.021277</v>
      </c>
      <c r="W369" s="49">
        <v>0.003039</v>
      </c>
      <c r="X369" s="49">
        <v>0.457845</v>
      </c>
      <c r="Y369" s="49">
        <v>0</v>
      </c>
      <c r="Z369" s="49">
        <v>0</v>
      </c>
      <c r="AA369" s="71">
        <v>369</v>
      </c>
      <c r="AB369" s="71"/>
      <c r="AC369" s="72"/>
      <c r="AD369" s="78" t="s">
        <v>2458</v>
      </c>
      <c r="AE369" s="78">
        <v>2491</v>
      </c>
      <c r="AF369" s="78">
        <v>4174</v>
      </c>
      <c r="AG369" s="78">
        <v>10824</v>
      </c>
      <c r="AH369" s="78">
        <v>5691</v>
      </c>
      <c r="AI369" s="78"/>
      <c r="AJ369" s="78" t="s">
        <v>2814</v>
      </c>
      <c r="AK369" s="78" t="s">
        <v>3000</v>
      </c>
      <c r="AL369" s="78"/>
      <c r="AM369" s="78"/>
      <c r="AN369" s="80">
        <v>40856.66328703704</v>
      </c>
      <c r="AO369" s="83" t="s">
        <v>3549</v>
      </c>
      <c r="AP369" s="78" t="b">
        <v>1</v>
      </c>
      <c r="AQ369" s="78" t="b">
        <v>0</v>
      </c>
      <c r="AR369" s="78" t="b">
        <v>1</v>
      </c>
      <c r="AS369" s="78"/>
      <c r="AT369" s="78">
        <v>50</v>
      </c>
      <c r="AU369" s="83" t="s">
        <v>3561</v>
      </c>
      <c r="AV369" s="78" t="b">
        <v>0</v>
      </c>
      <c r="AW369" s="78" t="s">
        <v>3755</v>
      </c>
      <c r="AX369" s="83" t="s">
        <v>4122</v>
      </c>
      <c r="AY369" s="78" t="s">
        <v>65</v>
      </c>
      <c r="AZ369" s="78" t="str">
        <f>REPLACE(INDEX(GroupVertices[Group],MATCH(Vertices[[#This Row],[Vertex]],GroupVertices[Vertex],0)),1,1,"")</f>
        <v>2</v>
      </c>
      <c r="BA369" s="48"/>
      <c r="BB369" s="48"/>
      <c r="BC369" s="48"/>
      <c r="BD369" s="48"/>
      <c r="BE369" s="48"/>
      <c r="BF369" s="48"/>
      <c r="BG369" s="48"/>
      <c r="BH369" s="48"/>
      <c r="BI369" s="48"/>
      <c r="BJ369" s="48"/>
      <c r="BK369" s="48"/>
      <c r="BL369" s="49"/>
      <c r="BM369" s="48"/>
      <c r="BN369" s="49"/>
      <c r="BO369" s="48"/>
      <c r="BP369" s="49"/>
      <c r="BQ369" s="48"/>
      <c r="BR369" s="49"/>
      <c r="BS369" s="48"/>
      <c r="BT369" s="2"/>
      <c r="BU369" s="3"/>
      <c r="BV369" s="3"/>
      <c r="BW369" s="3"/>
      <c r="BX369" s="3"/>
    </row>
    <row r="370" spans="1:76" ht="15">
      <c r="A370" s="64" t="s">
        <v>579</v>
      </c>
      <c r="B370" s="65"/>
      <c r="C370" s="65" t="s">
        <v>64</v>
      </c>
      <c r="D370" s="66">
        <v>237.74972669741592</v>
      </c>
      <c r="E370" s="68"/>
      <c r="F370" s="100" t="s">
        <v>3743</v>
      </c>
      <c r="G370" s="65"/>
      <c r="H370" s="69" t="s">
        <v>579</v>
      </c>
      <c r="I370" s="70"/>
      <c r="J370" s="70"/>
      <c r="K370" s="69" t="s">
        <v>4502</v>
      </c>
      <c r="L370" s="73">
        <v>1</v>
      </c>
      <c r="M370" s="74">
        <v>2196.01171875</v>
      </c>
      <c r="N370" s="74">
        <v>1372.4083251953125</v>
      </c>
      <c r="O370" s="75"/>
      <c r="P370" s="76"/>
      <c r="Q370" s="76"/>
      <c r="R370" s="86"/>
      <c r="S370" s="48">
        <v>1</v>
      </c>
      <c r="T370" s="48">
        <v>0</v>
      </c>
      <c r="U370" s="49">
        <v>0</v>
      </c>
      <c r="V370" s="49">
        <v>0.021277</v>
      </c>
      <c r="W370" s="49">
        <v>0.003039</v>
      </c>
      <c r="X370" s="49">
        <v>0.457845</v>
      </c>
      <c r="Y370" s="49">
        <v>0</v>
      </c>
      <c r="Z370" s="49">
        <v>0</v>
      </c>
      <c r="AA370" s="71">
        <v>370</v>
      </c>
      <c r="AB370" s="71"/>
      <c r="AC370" s="72"/>
      <c r="AD370" s="78" t="s">
        <v>2459</v>
      </c>
      <c r="AE370" s="78">
        <v>1823</v>
      </c>
      <c r="AF370" s="78">
        <v>83017</v>
      </c>
      <c r="AG370" s="78">
        <v>21072</v>
      </c>
      <c r="AH370" s="78">
        <v>71994</v>
      </c>
      <c r="AI370" s="78"/>
      <c r="AJ370" s="78" t="s">
        <v>2815</v>
      </c>
      <c r="AK370" s="78" t="s">
        <v>3033</v>
      </c>
      <c r="AL370" s="83" t="s">
        <v>3230</v>
      </c>
      <c r="AM370" s="78"/>
      <c r="AN370" s="80">
        <v>41080.59240740741</v>
      </c>
      <c r="AO370" s="83" t="s">
        <v>3550</v>
      </c>
      <c r="AP370" s="78" t="b">
        <v>0</v>
      </c>
      <c r="AQ370" s="78" t="b">
        <v>0</v>
      </c>
      <c r="AR370" s="78" t="b">
        <v>0</v>
      </c>
      <c r="AS370" s="78"/>
      <c r="AT370" s="78">
        <v>894</v>
      </c>
      <c r="AU370" s="83" t="s">
        <v>3561</v>
      </c>
      <c r="AV370" s="78" t="b">
        <v>1</v>
      </c>
      <c r="AW370" s="78" t="s">
        <v>3755</v>
      </c>
      <c r="AX370" s="83" t="s">
        <v>4123</v>
      </c>
      <c r="AY370" s="78" t="s">
        <v>65</v>
      </c>
      <c r="AZ370" s="78" t="str">
        <f>REPLACE(INDEX(GroupVertices[Group],MATCH(Vertices[[#This Row],[Vertex]],GroupVertices[Vertex],0)),1,1,"")</f>
        <v>2</v>
      </c>
      <c r="BA370" s="48"/>
      <c r="BB370" s="48"/>
      <c r="BC370" s="48"/>
      <c r="BD370" s="48"/>
      <c r="BE370" s="48"/>
      <c r="BF370" s="48"/>
      <c r="BG370" s="48"/>
      <c r="BH370" s="48"/>
      <c r="BI370" s="48"/>
      <c r="BJ370" s="48"/>
      <c r="BK370" s="48"/>
      <c r="BL370" s="49"/>
      <c r="BM370" s="48"/>
      <c r="BN370" s="49"/>
      <c r="BO370" s="48"/>
      <c r="BP370" s="49"/>
      <c r="BQ370" s="48"/>
      <c r="BR370" s="49"/>
      <c r="BS370" s="48"/>
      <c r="BT370" s="2"/>
      <c r="BU370" s="3"/>
      <c r="BV370" s="3"/>
      <c r="BW370" s="3"/>
      <c r="BX370" s="3"/>
    </row>
    <row r="371" spans="1:76" ht="15">
      <c r="A371" s="64" t="s">
        <v>580</v>
      </c>
      <c r="B371" s="65"/>
      <c r="C371" s="65" t="s">
        <v>64</v>
      </c>
      <c r="D371" s="66">
        <v>163.96635220536675</v>
      </c>
      <c r="E371" s="68"/>
      <c r="F371" s="100" t="s">
        <v>3744</v>
      </c>
      <c r="G371" s="65"/>
      <c r="H371" s="69" t="s">
        <v>580</v>
      </c>
      <c r="I371" s="70"/>
      <c r="J371" s="70"/>
      <c r="K371" s="69" t="s">
        <v>4503</v>
      </c>
      <c r="L371" s="73">
        <v>1</v>
      </c>
      <c r="M371" s="74">
        <v>792.6806640625</v>
      </c>
      <c r="N371" s="74">
        <v>352.9058837890625</v>
      </c>
      <c r="O371" s="75"/>
      <c r="P371" s="76"/>
      <c r="Q371" s="76"/>
      <c r="R371" s="86"/>
      <c r="S371" s="48">
        <v>1</v>
      </c>
      <c r="T371" s="48">
        <v>0</v>
      </c>
      <c r="U371" s="49">
        <v>0</v>
      </c>
      <c r="V371" s="49">
        <v>0.021277</v>
      </c>
      <c r="W371" s="49">
        <v>0.003039</v>
      </c>
      <c r="X371" s="49">
        <v>0.457845</v>
      </c>
      <c r="Y371" s="49">
        <v>0</v>
      </c>
      <c r="Z371" s="49">
        <v>0</v>
      </c>
      <c r="AA371" s="71">
        <v>371</v>
      </c>
      <c r="AB371" s="71"/>
      <c r="AC371" s="72"/>
      <c r="AD371" s="78" t="s">
        <v>2460</v>
      </c>
      <c r="AE371" s="78">
        <v>3902</v>
      </c>
      <c r="AF371" s="78">
        <v>2155</v>
      </c>
      <c r="AG371" s="78">
        <v>10118</v>
      </c>
      <c r="AH371" s="78">
        <v>14416</v>
      </c>
      <c r="AI371" s="78"/>
      <c r="AJ371" s="78" t="s">
        <v>2816</v>
      </c>
      <c r="AK371" s="78" t="s">
        <v>3000</v>
      </c>
      <c r="AL371" s="78"/>
      <c r="AM371" s="78"/>
      <c r="AN371" s="80">
        <v>41480.00701388889</v>
      </c>
      <c r="AO371" s="83" t="s">
        <v>3551</v>
      </c>
      <c r="AP371" s="78" t="b">
        <v>1</v>
      </c>
      <c r="AQ371" s="78" t="b">
        <v>0</v>
      </c>
      <c r="AR371" s="78" t="b">
        <v>0</v>
      </c>
      <c r="AS371" s="78"/>
      <c r="AT371" s="78">
        <v>24</v>
      </c>
      <c r="AU371" s="83" t="s">
        <v>3561</v>
      </c>
      <c r="AV371" s="78" t="b">
        <v>0</v>
      </c>
      <c r="AW371" s="78" t="s">
        <v>3755</v>
      </c>
      <c r="AX371" s="83" t="s">
        <v>4124</v>
      </c>
      <c r="AY371" s="78" t="s">
        <v>65</v>
      </c>
      <c r="AZ371" s="78" t="str">
        <f>REPLACE(INDEX(GroupVertices[Group],MATCH(Vertices[[#This Row],[Vertex]],GroupVertices[Vertex],0)),1,1,"")</f>
        <v>2</v>
      </c>
      <c r="BA371" s="48"/>
      <c r="BB371" s="48"/>
      <c r="BC371" s="48"/>
      <c r="BD371" s="48"/>
      <c r="BE371" s="48"/>
      <c r="BF371" s="48"/>
      <c r="BG371" s="48"/>
      <c r="BH371" s="48"/>
      <c r="BI371" s="48"/>
      <c r="BJ371" s="48"/>
      <c r="BK371" s="48"/>
      <c r="BL371" s="49"/>
      <c r="BM371" s="48"/>
      <c r="BN371" s="49"/>
      <c r="BO371" s="48"/>
      <c r="BP371" s="49"/>
      <c r="BQ371" s="48"/>
      <c r="BR371" s="49"/>
      <c r="BS371" s="48"/>
      <c r="BT371" s="2"/>
      <c r="BU371" s="3"/>
      <c r="BV371" s="3"/>
      <c r="BW371" s="3"/>
      <c r="BX371" s="3"/>
    </row>
    <row r="372" spans="1:76" ht="15">
      <c r="A372" s="64" t="s">
        <v>581</v>
      </c>
      <c r="B372" s="65"/>
      <c r="C372" s="65" t="s">
        <v>64</v>
      </c>
      <c r="D372" s="66">
        <v>167.985740356012</v>
      </c>
      <c r="E372" s="68"/>
      <c r="F372" s="100" t="s">
        <v>3745</v>
      </c>
      <c r="G372" s="65"/>
      <c r="H372" s="69" t="s">
        <v>581</v>
      </c>
      <c r="I372" s="70"/>
      <c r="J372" s="70"/>
      <c r="K372" s="69" t="s">
        <v>4504</v>
      </c>
      <c r="L372" s="73">
        <v>1</v>
      </c>
      <c r="M372" s="74">
        <v>342.7353820800781</v>
      </c>
      <c r="N372" s="74">
        <v>2299.530029296875</v>
      </c>
      <c r="O372" s="75"/>
      <c r="P372" s="76"/>
      <c r="Q372" s="76"/>
      <c r="R372" s="86"/>
      <c r="S372" s="48">
        <v>1</v>
      </c>
      <c r="T372" s="48">
        <v>0</v>
      </c>
      <c r="U372" s="49">
        <v>0</v>
      </c>
      <c r="V372" s="49">
        <v>0.021277</v>
      </c>
      <c r="W372" s="49">
        <v>0.003039</v>
      </c>
      <c r="X372" s="49">
        <v>0.457845</v>
      </c>
      <c r="Y372" s="49">
        <v>0</v>
      </c>
      <c r="Z372" s="49">
        <v>0</v>
      </c>
      <c r="AA372" s="71">
        <v>372</v>
      </c>
      <c r="AB372" s="71"/>
      <c r="AC372" s="72"/>
      <c r="AD372" s="78" t="s">
        <v>2461</v>
      </c>
      <c r="AE372" s="78">
        <v>1777</v>
      </c>
      <c r="AF372" s="78">
        <v>6560</v>
      </c>
      <c r="AG372" s="78">
        <v>7710</v>
      </c>
      <c r="AH372" s="78">
        <v>5883</v>
      </c>
      <c r="AI372" s="78"/>
      <c r="AJ372" s="78" t="s">
        <v>2817</v>
      </c>
      <c r="AK372" s="78" t="s">
        <v>3034</v>
      </c>
      <c r="AL372" s="83" t="s">
        <v>3231</v>
      </c>
      <c r="AM372" s="78"/>
      <c r="AN372" s="80">
        <v>42181.62836805556</v>
      </c>
      <c r="AO372" s="83" t="s">
        <v>3552</v>
      </c>
      <c r="AP372" s="78" t="b">
        <v>0</v>
      </c>
      <c r="AQ372" s="78" t="b">
        <v>0</v>
      </c>
      <c r="AR372" s="78" t="b">
        <v>1</v>
      </c>
      <c r="AS372" s="78"/>
      <c r="AT372" s="78">
        <v>40</v>
      </c>
      <c r="AU372" s="83" t="s">
        <v>3561</v>
      </c>
      <c r="AV372" s="78" t="b">
        <v>0</v>
      </c>
      <c r="AW372" s="78" t="s">
        <v>3755</v>
      </c>
      <c r="AX372" s="83" t="s">
        <v>4125</v>
      </c>
      <c r="AY372" s="78" t="s">
        <v>65</v>
      </c>
      <c r="AZ372" s="78" t="str">
        <f>REPLACE(INDEX(GroupVertices[Group],MATCH(Vertices[[#This Row],[Vertex]],GroupVertices[Vertex],0)),1,1,"")</f>
        <v>2</v>
      </c>
      <c r="BA372" s="48"/>
      <c r="BB372" s="48"/>
      <c r="BC372" s="48"/>
      <c r="BD372" s="48"/>
      <c r="BE372" s="48"/>
      <c r="BF372" s="48"/>
      <c r="BG372" s="48"/>
      <c r="BH372" s="48"/>
      <c r="BI372" s="48"/>
      <c r="BJ372" s="48"/>
      <c r="BK372" s="48"/>
      <c r="BL372" s="49"/>
      <c r="BM372" s="48"/>
      <c r="BN372" s="49"/>
      <c r="BO372" s="48"/>
      <c r="BP372" s="49"/>
      <c r="BQ372" s="48"/>
      <c r="BR372" s="49"/>
      <c r="BS372" s="48"/>
      <c r="BT372" s="2"/>
      <c r="BU372" s="3"/>
      <c r="BV372" s="3"/>
      <c r="BW372" s="3"/>
      <c r="BX372" s="3"/>
    </row>
    <row r="373" spans="1:76" ht="15">
      <c r="A373" s="64" t="s">
        <v>582</v>
      </c>
      <c r="B373" s="65"/>
      <c r="C373" s="65" t="s">
        <v>64</v>
      </c>
      <c r="D373" s="66">
        <v>165.67265319099823</v>
      </c>
      <c r="E373" s="68"/>
      <c r="F373" s="100" t="s">
        <v>3746</v>
      </c>
      <c r="G373" s="65"/>
      <c r="H373" s="69" t="s">
        <v>582</v>
      </c>
      <c r="I373" s="70"/>
      <c r="J373" s="70"/>
      <c r="K373" s="69" t="s">
        <v>4505</v>
      </c>
      <c r="L373" s="73">
        <v>1</v>
      </c>
      <c r="M373" s="74">
        <v>2081.335205078125</v>
      </c>
      <c r="N373" s="74">
        <v>2168.955322265625</v>
      </c>
      <c r="O373" s="75"/>
      <c r="P373" s="76"/>
      <c r="Q373" s="76"/>
      <c r="R373" s="86"/>
      <c r="S373" s="48">
        <v>1</v>
      </c>
      <c r="T373" s="48">
        <v>0</v>
      </c>
      <c r="U373" s="49">
        <v>0</v>
      </c>
      <c r="V373" s="49">
        <v>0.021277</v>
      </c>
      <c r="W373" s="49">
        <v>0.003039</v>
      </c>
      <c r="X373" s="49">
        <v>0.457845</v>
      </c>
      <c r="Y373" s="49">
        <v>0</v>
      </c>
      <c r="Z373" s="49">
        <v>0</v>
      </c>
      <c r="AA373" s="71">
        <v>373</v>
      </c>
      <c r="AB373" s="71"/>
      <c r="AC373" s="72"/>
      <c r="AD373" s="78" t="s">
        <v>582</v>
      </c>
      <c r="AE373" s="78">
        <v>946</v>
      </c>
      <c r="AF373" s="78">
        <v>4025</v>
      </c>
      <c r="AG373" s="78">
        <v>2635</v>
      </c>
      <c r="AH373" s="78">
        <v>4196</v>
      </c>
      <c r="AI373" s="78"/>
      <c r="AJ373" s="78" t="s">
        <v>2818</v>
      </c>
      <c r="AK373" s="78" t="s">
        <v>3034</v>
      </c>
      <c r="AL373" s="83" t="s">
        <v>3232</v>
      </c>
      <c r="AM373" s="78"/>
      <c r="AN373" s="80">
        <v>42878.62768518519</v>
      </c>
      <c r="AO373" s="83" t="s">
        <v>3553</v>
      </c>
      <c r="AP373" s="78" t="b">
        <v>1</v>
      </c>
      <c r="AQ373" s="78" t="b">
        <v>0</v>
      </c>
      <c r="AR373" s="78" t="b">
        <v>1</v>
      </c>
      <c r="AS373" s="78"/>
      <c r="AT373" s="78">
        <v>15</v>
      </c>
      <c r="AU373" s="78"/>
      <c r="AV373" s="78" t="b">
        <v>0</v>
      </c>
      <c r="AW373" s="78" t="s">
        <v>3755</v>
      </c>
      <c r="AX373" s="83" t="s">
        <v>4126</v>
      </c>
      <c r="AY373" s="78" t="s">
        <v>65</v>
      </c>
      <c r="AZ373" s="78" t="str">
        <f>REPLACE(INDEX(GroupVertices[Group],MATCH(Vertices[[#This Row],[Vertex]],GroupVertices[Vertex],0)),1,1,"")</f>
        <v>2</v>
      </c>
      <c r="BA373" s="48"/>
      <c r="BB373" s="48"/>
      <c r="BC373" s="48"/>
      <c r="BD373" s="48"/>
      <c r="BE373" s="48"/>
      <c r="BF373" s="48"/>
      <c r="BG373" s="48"/>
      <c r="BH373" s="48"/>
      <c r="BI373" s="48"/>
      <c r="BJ373" s="48"/>
      <c r="BK373" s="48"/>
      <c r="BL373" s="49"/>
      <c r="BM373" s="48"/>
      <c r="BN373" s="49"/>
      <c r="BO373" s="48"/>
      <c r="BP373" s="49"/>
      <c r="BQ373" s="48"/>
      <c r="BR373" s="49"/>
      <c r="BS373" s="48"/>
      <c r="BT373" s="2"/>
      <c r="BU373" s="3"/>
      <c r="BV373" s="3"/>
      <c r="BW373" s="3"/>
      <c r="BX373" s="3"/>
    </row>
    <row r="374" spans="1:76" ht="15">
      <c r="A374" s="64" t="s">
        <v>583</v>
      </c>
      <c r="B374" s="65"/>
      <c r="C374" s="65" t="s">
        <v>64</v>
      </c>
      <c r="D374" s="66">
        <v>166.98203389387584</v>
      </c>
      <c r="E374" s="68"/>
      <c r="F374" s="100" t="s">
        <v>3747</v>
      </c>
      <c r="G374" s="65"/>
      <c r="H374" s="69" t="s">
        <v>583</v>
      </c>
      <c r="I374" s="70"/>
      <c r="J374" s="70"/>
      <c r="K374" s="69" t="s">
        <v>4506</v>
      </c>
      <c r="L374" s="73">
        <v>1</v>
      </c>
      <c r="M374" s="74">
        <v>194.9122772216797</v>
      </c>
      <c r="N374" s="74">
        <v>1725.9173583984375</v>
      </c>
      <c r="O374" s="75"/>
      <c r="P374" s="76"/>
      <c r="Q374" s="76"/>
      <c r="R374" s="86"/>
      <c r="S374" s="48">
        <v>1</v>
      </c>
      <c r="T374" s="48">
        <v>0</v>
      </c>
      <c r="U374" s="49">
        <v>0</v>
      </c>
      <c r="V374" s="49">
        <v>0.021277</v>
      </c>
      <c r="W374" s="49">
        <v>0.003039</v>
      </c>
      <c r="X374" s="49">
        <v>0.457845</v>
      </c>
      <c r="Y374" s="49">
        <v>0</v>
      </c>
      <c r="Z374" s="49">
        <v>0</v>
      </c>
      <c r="AA374" s="71">
        <v>374</v>
      </c>
      <c r="AB374" s="71"/>
      <c r="AC374" s="72"/>
      <c r="AD374" s="78" t="s">
        <v>2462</v>
      </c>
      <c r="AE374" s="78">
        <v>2641</v>
      </c>
      <c r="AF374" s="78">
        <v>5460</v>
      </c>
      <c r="AG374" s="78">
        <v>7409</v>
      </c>
      <c r="AH374" s="78">
        <v>6536</v>
      </c>
      <c r="AI374" s="78"/>
      <c r="AJ374" s="78" t="s">
        <v>2819</v>
      </c>
      <c r="AK374" s="78" t="s">
        <v>3034</v>
      </c>
      <c r="AL374" s="83" t="s">
        <v>3233</v>
      </c>
      <c r="AM374" s="78"/>
      <c r="AN374" s="80">
        <v>40131.71230324074</v>
      </c>
      <c r="AO374" s="83" t="s">
        <v>3554</v>
      </c>
      <c r="AP374" s="78" t="b">
        <v>0</v>
      </c>
      <c r="AQ374" s="78" t="b">
        <v>0</v>
      </c>
      <c r="AR374" s="78" t="b">
        <v>1</v>
      </c>
      <c r="AS374" s="78"/>
      <c r="AT374" s="78">
        <v>50</v>
      </c>
      <c r="AU374" s="83" t="s">
        <v>3561</v>
      </c>
      <c r="AV374" s="78" t="b">
        <v>0</v>
      </c>
      <c r="AW374" s="78" t="s">
        <v>3755</v>
      </c>
      <c r="AX374" s="83" t="s">
        <v>4127</v>
      </c>
      <c r="AY374" s="78" t="s">
        <v>65</v>
      </c>
      <c r="AZ374" s="78" t="str">
        <f>REPLACE(INDEX(GroupVertices[Group],MATCH(Vertices[[#This Row],[Vertex]],GroupVertices[Vertex],0)),1,1,"")</f>
        <v>2</v>
      </c>
      <c r="BA374" s="48"/>
      <c r="BB374" s="48"/>
      <c r="BC374" s="48"/>
      <c r="BD374" s="48"/>
      <c r="BE374" s="48"/>
      <c r="BF374" s="48"/>
      <c r="BG374" s="48"/>
      <c r="BH374" s="48"/>
      <c r="BI374" s="48"/>
      <c r="BJ374" s="48"/>
      <c r="BK374" s="48"/>
      <c r="BL374" s="49"/>
      <c r="BM374" s="48"/>
      <c r="BN374" s="49"/>
      <c r="BO374" s="48"/>
      <c r="BP374" s="49"/>
      <c r="BQ374" s="48"/>
      <c r="BR374" s="49"/>
      <c r="BS374" s="48"/>
      <c r="BT374" s="2"/>
      <c r="BU374" s="3"/>
      <c r="BV374" s="3"/>
      <c r="BW374" s="3"/>
      <c r="BX374" s="3"/>
    </row>
    <row r="375" spans="1:76" ht="15">
      <c r="A375" s="64" t="s">
        <v>584</v>
      </c>
      <c r="B375" s="65"/>
      <c r="C375" s="65" t="s">
        <v>64</v>
      </c>
      <c r="D375" s="66">
        <v>174.16948462319087</v>
      </c>
      <c r="E375" s="68"/>
      <c r="F375" s="100" t="s">
        <v>3748</v>
      </c>
      <c r="G375" s="65"/>
      <c r="H375" s="69" t="s">
        <v>584</v>
      </c>
      <c r="I375" s="70"/>
      <c r="J375" s="70"/>
      <c r="K375" s="69" t="s">
        <v>4507</v>
      </c>
      <c r="L375" s="73">
        <v>1</v>
      </c>
      <c r="M375" s="74">
        <v>422.99188232421875</v>
      </c>
      <c r="N375" s="74">
        <v>1391.89599609375</v>
      </c>
      <c r="O375" s="75"/>
      <c r="P375" s="76"/>
      <c r="Q375" s="76"/>
      <c r="R375" s="86"/>
      <c r="S375" s="48">
        <v>1</v>
      </c>
      <c r="T375" s="48">
        <v>0</v>
      </c>
      <c r="U375" s="49">
        <v>0</v>
      </c>
      <c r="V375" s="49">
        <v>0.021277</v>
      </c>
      <c r="W375" s="49">
        <v>0.003039</v>
      </c>
      <c r="X375" s="49">
        <v>0.457845</v>
      </c>
      <c r="Y375" s="49">
        <v>0</v>
      </c>
      <c r="Z375" s="49">
        <v>0</v>
      </c>
      <c r="AA375" s="71">
        <v>375</v>
      </c>
      <c r="AB375" s="71"/>
      <c r="AC375" s="72"/>
      <c r="AD375" s="78" t="s">
        <v>2463</v>
      </c>
      <c r="AE375" s="78">
        <v>1621</v>
      </c>
      <c r="AF375" s="78">
        <v>13337</v>
      </c>
      <c r="AG375" s="78">
        <v>35260</v>
      </c>
      <c r="AH375" s="78">
        <v>32476</v>
      </c>
      <c r="AI375" s="78"/>
      <c r="AJ375" s="78" t="s">
        <v>2820</v>
      </c>
      <c r="AK375" s="78" t="s">
        <v>2999</v>
      </c>
      <c r="AL375" s="83" t="s">
        <v>3234</v>
      </c>
      <c r="AM375" s="78"/>
      <c r="AN375" s="80">
        <v>41023.58672453704</v>
      </c>
      <c r="AO375" s="78"/>
      <c r="AP375" s="78" t="b">
        <v>1</v>
      </c>
      <c r="AQ375" s="78" t="b">
        <v>0</v>
      </c>
      <c r="AR375" s="78" t="b">
        <v>1</v>
      </c>
      <c r="AS375" s="78"/>
      <c r="AT375" s="78">
        <v>114</v>
      </c>
      <c r="AU375" s="83" t="s">
        <v>3561</v>
      </c>
      <c r="AV375" s="78" t="b">
        <v>0</v>
      </c>
      <c r="AW375" s="78" t="s">
        <v>3755</v>
      </c>
      <c r="AX375" s="83" t="s">
        <v>4128</v>
      </c>
      <c r="AY375" s="78" t="s">
        <v>65</v>
      </c>
      <c r="AZ375" s="78" t="str">
        <f>REPLACE(INDEX(GroupVertices[Group],MATCH(Vertices[[#This Row],[Vertex]],GroupVertices[Vertex],0)),1,1,"")</f>
        <v>2</v>
      </c>
      <c r="BA375" s="48"/>
      <c r="BB375" s="48"/>
      <c r="BC375" s="48"/>
      <c r="BD375" s="48"/>
      <c r="BE375" s="48"/>
      <c r="BF375" s="48"/>
      <c r="BG375" s="48"/>
      <c r="BH375" s="48"/>
      <c r="BI375" s="48"/>
      <c r="BJ375" s="48"/>
      <c r="BK375" s="48"/>
      <c r="BL375" s="49"/>
      <c r="BM375" s="48"/>
      <c r="BN375" s="49"/>
      <c r="BO375" s="48"/>
      <c r="BP375" s="49"/>
      <c r="BQ375" s="48"/>
      <c r="BR375" s="49"/>
      <c r="BS375" s="48"/>
      <c r="BT375" s="2"/>
      <c r="BU375" s="3"/>
      <c r="BV375" s="3"/>
      <c r="BW375" s="3"/>
      <c r="BX375" s="3"/>
    </row>
    <row r="376" spans="1:76" ht="15">
      <c r="A376" s="64" t="s">
        <v>585</v>
      </c>
      <c r="B376" s="65"/>
      <c r="C376" s="65" t="s">
        <v>64</v>
      </c>
      <c r="D376" s="66">
        <v>162.70076960265507</v>
      </c>
      <c r="E376" s="68"/>
      <c r="F376" s="100" t="s">
        <v>3749</v>
      </c>
      <c r="G376" s="65"/>
      <c r="H376" s="69" t="s">
        <v>585</v>
      </c>
      <c r="I376" s="70"/>
      <c r="J376" s="70"/>
      <c r="K376" s="69" t="s">
        <v>4508</v>
      </c>
      <c r="L376" s="73">
        <v>1</v>
      </c>
      <c r="M376" s="74">
        <v>1367.9287109375</v>
      </c>
      <c r="N376" s="74">
        <v>2835.010498046875</v>
      </c>
      <c r="O376" s="75"/>
      <c r="P376" s="76"/>
      <c r="Q376" s="76"/>
      <c r="R376" s="86"/>
      <c r="S376" s="48">
        <v>1</v>
      </c>
      <c r="T376" s="48">
        <v>0</v>
      </c>
      <c r="U376" s="49">
        <v>0</v>
      </c>
      <c r="V376" s="49">
        <v>0.021277</v>
      </c>
      <c r="W376" s="49">
        <v>0.003039</v>
      </c>
      <c r="X376" s="49">
        <v>0.457845</v>
      </c>
      <c r="Y376" s="49">
        <v>0</v>
      </c>
      <c r="Z376" s="49">
        <v>0</v>
      </c>
      <c r="AA376" s="71">
        <v>376</v>
      </c>
      <c r="AB376" s="71"/>
      <c r="AC376" s="72"/>
      <c r="AD376" s="78" t="s">
        <v>2464</v>
      </c>
      <c r="AE376" s="78">
        <v>671</v>
      </c>
      <c r="AF376" s="78">
        <v>768</v>
      </c>
      <c r="AG376" s="78">
        <v>3850</v>
      </c>
      <c r="AH376" s="78">
        <v>16050</v>
      </c>
      <c r="AI376" s="78"/>
      <c r="AJ376" s="78" t="s">
        <v>2821</v>
      </c>
      <c r="AK376" s="78" t="s">
        <v>3035</v>
      </c>
      <c r="AL376" s="78"/>
      <c r="AM376" s="78"/>
      <c r="AN376" s="80">
        <v>42633.515127314815</v>
      </c>
      <c r="AO376" s="78"/>
      <c r="AP376" s="78" t="b">
        <v>1</v>
      </c>
      <c r="AQ376" s="78" t="b">
        <v>0</v>
      </c>
      <c r="AR376" s="78" t="b">
        <v>1</v>
      </c>
      <c r="AS376" s="78"/>
      <c r="AT376" s="78">
        <v>4</v>
      </c>
      <c r="AU376" s="78"/>
      <c r="AV376" s="78" t="b">
        <v>0</v>
      </c>
      <c r="AW376" s="78" t="s">
        <v>3755</v>
      </c>
      <c r="AX376" s="83" t="s">
        <v>4129</v>
      </c>
      <c r="AY376" s="78" t="s">
        <v>65</v>
      </c>
      <c r="AZ376" s="78" t="str">
        <f>REPLACE(INDEX(GroupVertices[Group],MATCH(Vertices[[#This Row],[Vertex]],GroupVertices[Vertex],0)),1,1,"")</f>
        <v>2</v>
      </c>
      <c r="BA376" s="48"/>
      <c r="BB376" s="48"/>
      <c r="BC376" s="48"/>
      <c r="BD376" s="48"/>
      <c r="BE376" s="48"/>
      <c r="BF376" s="48"/>
      <c r="BG376" s="48"/>
      <c r="BH376" s="48"/>
      <c r="BI376" s="48"/>
      <c r="BJ376" s="48"/>
      <c r="BK376" s="48"/>
      <c r="BL376" s="49"/>
      <c r="BM376" s="48"/>
      <c r="BN376" s="49"/>
      <c r="BO376" s="48"/>
      <c r="BP376" s="49"/>
      <c r="BQ376" s="48"/>
      <c r="BR376" s="49"/>
      <c r="BS376" s="48"/>
      <c r="BT376" s="2"/>
      <c r="BU376" s="3"/>
      <c r="BV376" s="3"/>
      <c r="BW376" s="3"/>
      <c r="BX376" s="3"/>
    </row>
    <row r="377" spans="1:76" ht="15">
      <c r="A377" s="64" t="s">
        <v>586</v>
      </c>
      <c r="B377" s="65"/>
      <c r="C377" s="65" t="s">
        <v>64</v>
      </c>
      <c r="D377" s="66">
        <v>167.4528634706597</v>
      </c>
      <c r="E377" s="68"/>
      <c r="F377" s="100" t="s">
        <v>3750</v>
      </c>
      <c r="G377" s="65"/>
      <c r="H377" s="69" t="s">
        <v>586</v>
      </c>
      <c r="I377" s="70"/>
      <c r="J377" s="70"/>
      <c r="K377" s="69" t="s">
        <v>4509</v>
      </c>
      <c r="L377" s="73">
        <v>1</v>
      </c>
      <c r="M377" s="74">
        <v>994.3675537109375</v>
      </c>
      <c r="N377" s="74">
        <v>2812.959228515625</v>
      </c>
      <c r="O377" s="75"/>
      <c r="P377" s="76"/>
      <c r="Q377" s="76"/>
      <c r="R377" s="86"/>
      <c r="S377" s="48">
        <v>1</v>
      </c>
      <c r="T377" s="48">
        <v>0</v>
      </c>
      <c r="U377" s="49">
        <v>0</v>
      </c>
      <c r="V377" s="49">
        <v>0.021277</v>
      </c>
      <c r="W377" s="49">
        <v>0.003039</v>
      </c>
      <c r="X377" s="49">
        <v>0.457845</v>
      </c>
      <c r="Y377" s="49">
        <v>0</v>
      </c>
      <c r="Z377" s="49">
        <v>0</v>
      </c>
      <c r="AA377" s="71">
        <v>377</v>
      </c>
      <c r="AB377" s="71"/>
      <c r="AC377" s="72"/>
      <c r="AD377" s="78" t="s">
        <v>2465</v>
      </c>
      <c r="AE377" s="78">
        <v>5915</v>
      </c>
      <c r="AF377" s="78">
        <v>5976</v>
      </c>
      <c r="AG377" s="78">
        <v>60907</v>
      </c>
      <c r="AH377" s="78">
        <v>20674</v>
      </c>
      <c r="AI377" s="78"/>
      <c r="AJ377" s="78" t="s">
        <v>2822</v>
      </c>
      <c r="AK377" s="78" t="s">
        <v>3036</v>
      </c>
      <c r="AL377" s="83" t="s">
        <v>3235</v>
      </c>
      <c r="AM377" s="78"/>
      <c r="AN377" s="80">
        <v>39788.922430555554</v>
      </c>
      <c r="AO377" s="83" t="s">
        <v>3555</v>
      </c>
      <c r="AP377" s="78" t="b">
        <v>0</v>
      </c>
      <c r="AQ377" s="78" t="b">
        <v>0</v>
      </c>
      <c r="AR377" s="78" t="b">
        <v>1</v>
      </c>
      <c r="AS377" s="78"/>
      <c r="AT377" s="78">
        <v>204</v>
      </c>
      <c r="AU377" s="83" t="s">
        <v>3569</v>
      </c>
      <c r="AV377" s="78" t="b">
        <v>0</v>
      </c>
      <c r="AW377" s="78" t="s">
        <v>3755</v>
      </c>
      <c r="AX377" s="83" t="s">
        <v>4130</v>
      </c>
      <c r="AY377" s="78" t="s">
        <v>65</v>
      </c>
      <c r="AZ377" s="78" t="str">
        <f>REPLACE(INDEX(GroupVertices[Group],MATCH(Vertices[[#This Row],[Vertex]],GroupVertices[Vertex],0)),1,1,"")</f>
        <v>2</v>
      </c>
      <c r="BA377" s="48"/>
      <c r="BB377" s="48"/>
      <c r="BC377" s="48"/>
      <c r="BD377" s="48"/>
      <c r="BE377" s="48"/>
      <c r="BF377" s="48"/>
      <c r="BG377" s="48"/>
      <c r="BH377" s="48"/>
      <c r="BI377" s="48"/>
      <c r="BJ377" s="48"/>
      <c r="BK377" s="48"/>
      <c r="BL377" s="49"/>
      <c r="BM377" s="48"/>
      <c r="BN377" s="49"/>
      <c r="BO377" s="48"/>
      <c r="BP377" s="49"/>
      <c r="BQ377" s="48"/>
      <c r="BR377" s="49"/>
      <c r="BS377" s="48"/>
      <c r="BT377" s="2"/>
      <c r="BU377" s="3"/>
      <c r="BV377" s="3"/>
      <c r="BW377" s="3"/>
      <c r="BX377" s="3"/>
    </row>
    <row r="378" spans="1:76" ht="15">
      <c r="A378" s="64" t="s">
        <v>587</v>
      </c>
      <c r="B378" s="65"/>
      <c r="C378" s="65" t="s">
        <v>64</v>
      </c>
      <c r="D378" s="66">
        <v>162.84950065113523</v>
      </c>
      <c r="E378" s="68"/>
      <c r="F378" s="100" t="s">
        <v>3751</v>
      </c>
      <c r="G378" s="65"/>
      <c r="H378" s="69" t="s">
        <v>587</v>
      </c>
      <c r="I378" s="70"/>
      <c r="J378" s="70"/>
      <c r="K378" s="69" t="s">
        <v>4510</v>
      </c>
      <c r="L378" s="73">
        <v>1</v>
      </c>
      <c r="M378" s="74">
        <v>672.5604248046875</v>
      </c>
      <c r="N378" s="74">
        <v>2636.17724609375</v>
      </c>
      <c r="O378" s="75"/>
      <c r="P378" s="76"/>
      <c r="Q378" s="76"/>
      <c r="R378" s="86"/>
      <c r="S378" s="48">
        <v>1</v>
      </c>
      <c r="T378" s="48">
        <v>0</v>
      </c>
      <c r="U378" s="49">
        <v>0</v>
      </c>
      <c r="V378" s="49">
        <v>0.021277</v>
      </c>
      <c r="W378" s="49">
        <v>0.003039</v>
      </c>
      <c r="X378" s="49">
        <v>0.457845</v>
      </c>
      <c r="Y378" s="49">
        <v>0</v>
      </c>
      <c r="Z378" s="49">
        <v>0</v>
      </c>
      <c r="AA378" s="71">
        <v>378</v>
      </c>
      <c r="AB378" s="71"/>
      <c r="AC378" s="72"/>
      <c r="AD378" s="78" t="s">
        <v>2466</v>
      </c>
      <c r="AE378" s="78">
        <v>1193</v>
      </c>
      <c r="AF378" s="78">
        <v>931</v>
      </c>
      <c r="AG378" s="78">
        <v>4841</v>
      </c>
      <c r="AH378" s="78">
        <v>4511</v>
      </c>
      <c r="AI378" s="78"/>
      <c r="AJ378" s="78" t="s">
        <v>2823</v>
      </c>
      <c r="AK378" s="78" t="s">
        <v>3037</v>
      </c>
      <c r="AL378" s="83" t="s">
        <v>3236</v>
      </c>
      <c r="AM378" s="78"/>
      <c r="AN378" s="80">
        <v>42653.6346875</v>
      </c>
      <c r="AO378" s="83" t="s">
        <v>3556</v>
      </c>
      <c r="AP378" s="78" t="b">
        <v>1</v>
      </c>
      <c r="AQ378" s="78" t="b">
        <v>0</v>
      </c>
      <c r="AR378" s="78" t="b">
        <v>0</v>
      </c>
      <c r="AS378" s="78"/>
      <c r="AT378" s="78">
        <v>9</v>
      </c>
      <c r="AU378" s="78"/>
      <c r="AV378" s="78" t="b">
        <v>0</v>
      </c>
      <c r="AW378" s="78" t="s">
        <v>3755</v>
      </c>
      <c r="AX378" s="83" t="s">
        <v>4131</v>
      </c>
      <c r="AY378" s="78" t="s">
        <v>65</v>
      </c>
      <c r="AZ378" s="78" t="str">
        <f>REPLACE(INDEX(GroupVertices[Group],MATCH(Vertices[[#This Row],[Vertex]],GroupVertices[Vertex],0)),1,1,"")</f>
        <v>2</v>
      </c>
      <c r="BA378" s="48"/>
      <c r="BB378" s="48"/>
      <c r="BC378" s="48"/>
      <c r="BD378" s="48"/>
      <c r="BE378" s="48"/>
      <c r="BF378" s="48"/>
      <c r="BG378" s="48"/>
      <c r="BH378" s="48"/>
      <c r="BI378" s="48"/>
      <c r="BJ378" s="48"/>
      <c r="BK378" s="48"/>
      <c r="BL378" s="49"/>
      <c r="BM378" s="48"/>
      <c r="BN378" s="49"/>
      <c r="BO378" s="48"/>
      <c r="BP378" s="49"/>
      <c r="BQ378" s="48"/>
      <c r="BR378" s="49"/>
      <c r="BS378" s="48"/>
      <c r="BT378" s="2"/>
      <c r="BU378" s="3"/>
      <c r="BV378" s="3"/>
      <c r="BW378" s="3"/>
      <c r="BX378" s="3"/>
    </row>
    <row r="379" spans="1:76" ht="15">
      <c r="A379" s="64" t="s">
        <v>588</v>
      </c>
      <c r="B379" s="65"/>
      <c r="C379" s="65" t="s">
        <v>64</v>
      </c>
      <c r="D379" s="66">
        <v>180.0794907643326</v>
      </c>
      <c r="E379" s="68"/>
      <c r="F379" s="100" t="s">
        <v>3752</v>
      </c>
      <c r="G379" s="65"/>
      <c r="H379" s="69" t="s">
        <v>588</v>
      </c>
      <c r="I379" s="70"/>
      <c r="J379" s="70"/>
      <c r="K379" s="69" t="s">
        <v>4511</v>
      </c>
      <c r="L379" s="73">
        <v>1</v>
      </c>
      <c r="M379" s="74">
        <v>555.16552734375</v>
      </c>
      <c r="N379" s="74">
        <v>2032.7176513671875</v>
      </c>
      <c r="O379" s="75"/>
      <c r="P379" s="76"/>
      <c r="Q379" s="76"/>
      <c r="R379" s="86"/>
      <c r="S379" s="48">
        <v>1</v>
      </c>
      <c r="T379" s="48">
        <v>0</v>
      </c>
      <c r="U379" s="49">
        <v>0</v>
      </c>
      <c r="V379" s="49">
        <v>0.021277</v>
      </c>
      <c r="W379" s="49">
        <v>0.003039</v>
      </c>
      <c r="X379" s="49">
        <v>0.457845</v>
      </c>
      <c r="Y379" s="49">
        <v>0</v>
      </c>
      <c r="Z379" s="49">
        <v>0</v>
      </c>
      <c r="AA379" s="71">
        <v>379</v>
      </c>
      <c r="AB379" s="71"/>
      <c r="AC379" s="72"/>
      <c r="AD379" s="78" t="s">
        <v>2467</v>
      </c>
      <c r="AE379" s="78">
        <v>2902</v>
      </c>
      <c r="AF379" s="78">
        <v>19814</v>
      </c>
      <c r="AG379" s="78">
        <v>124853</v>
      </c>
      <c r="AH379" s="78">
        <v>52040</v>
      </c>
      <c r="AI379" s="78"/>
      <c r="AJ379" s="78" t="s">
        <v>2824</v>
      </c>
      <c r="AK379" s="78" t="s">
        <v>3038</v>
      </c>
      <c r="AL379" s="83" t="s">
        <v>3237</v>
      </c>
      <c r="AM379" s="78"/>
      <c r="AN379" s="80">
        <v>40045.61853009259</v>
      </c>
      <c r="AO379" s="83" t="s">
        <v>3557</v>
      </c>
      <c r="AP379" s="78" t="b">
        <v>0</v>
      </c>
      <c r="AQ379" s="78" t="b">
        <v>0</v>
      </c>
      <c r="AR379" s="78" t="b">
        <v>1</v>
      </c>
      <c r="AS379" s="78"/>
      <c r="AT379" s="78">
        <v>310</v>
      </c>
      <c r="AU379" s="83" t="s">
        <v>3570</v>
      </c>
      <c r="AV379" s="78" t="b">
        <v>0</v>
      </c>
      <c r="AW379" s="78" t="s">
        <v>3755</v>
      </c>
      <c r="AX379" s="83" t="s">
        <v>4132</v>
      </c>
      <c r="AY379" s="78" t="s">
        <v>65</v>
      </c>
      <c r="AZ379" s="78" t="str">
        <f>REPLACE(INDEX(GroupVertices[Group],MATCH(Vertices[[#This Row],[Vertex]],GroupVertices[Vertex],0)),1,1,"")</f>
        <v>2</v>
      </c>
      <c r="BA379" s="48"/>
      <c r="BB379" s="48"/>
      <c r="BC379" s="48"/>
      <c r="BD379" s="48"/>
      <c r="BE379" s="48"/>
      <c r="BF379" s="48"/>
      <c r="BG379" s="48"/>
      <c r="BH379" s="48"/>
      <c r="BI379" s="48"/>
      <c r="BJ379" s="48"/>
      <c r="BK379" s="48"/>
      <c r="BL379" s="49"/>
      <c r="BM379" s="48"/>
      <c r="BN379" s="49"/>
      <c r="BO379" s="48"/>
      <c r="BP379" s="49"/>
      <c r="BQ379" s="48"/>
      <c r="BR379" s="49"/>
      <c r="BS379" s="48"/>
      <c r="BT379" s="2"/>
      <c r="BU379" s="3"/>
      <c r="BV379" s="3"/>
      <c r="BW379" s="3"/>
      <c r="BX379" s="3"/>
    </row>
    <row r="380" spans="1:76" ht="15">
      <c r="A380" s="64" t="s">
        <v>589</v>
      </c>
      <c r="B380" s="65"/>
      <c r="C380" s="65" t="s">
        <v>64</v>
      </c>
      <c r="D380" s="66">
        <v>162.51645259779005</v>
      </c>
      <c r="E380" s="68"/>
      <c r="F380" s="100" t="s">
        <v>3753</v>
      </c>
      <c r="G380" s="65"/>
      <c r="H380" s="69" t="s">
        <v>589</v>
      </c>
      <c r="I380" s="70"/>
      <c r="J380" s="70"/>
      <c r="K380" s="69" t="s">
        <v>4512</v>
      </c>
      <c r="L380" s="73">
        <v>1</v>
      </c>
      <c r="M380" s="74">
        <v>1848.8521728515625</v>
      </c>
      <c r="N380" s="74">
        <v>558.3174438476562</v>
      </c>
      <c r="O380" s="75"/>
      <c r="P380" s="76"/>
      <c r="Q380" s="76"/>
      <c r="R380" s="86"/>
      <c r="S380" s="48">
        <v>1</v>
      </c>
      <c r="T380" s="48">
        <v>0</v>
      </c>
      <c r="U380" s="49">
        <v>0</v>
      </c>
      <c r="V380" s="49">
        <v>0.021277</v>
      </c>
      <c r="W380" s="49">
        <v>0.003039</v>
      </c>
      <c r="X380" s="49">
        <v>0.457845</v>
      </c>
      <c r="Y380" s="49">
        <v>0</v>
      </c>
      <c r="Z380" s="49">
        <v>0</v>
      </c>
      <c r="AA380" s="71">
        <v>380</v>
      </c>
      <c r="AB380" s="71"/>
      <c r="AC380" s="72"/>
      <c r="AD380" s="78" t="s">
        <v>2468</v>
      </c>
      <c r="AE380" s="78">
        <v>362</v>
      </c>
      <c r="AF380" s="78">
        <v>566</v>
      </c>
      <c r="AG380" s="78">
        <v>3724</v>
      </c>
      <c r="AH380" s="78">
        <v>6864</v>
      </c>
      <c r="AI380" s="78"/>
      <c r="AJ380" s="78" t="s">
        <v>2825</v>
      </c>
      <c r="AK380" s="78" t="s">
        <v>3039</v>
      </c>
      <c r="AL380" s="78"/>
      <c r="AM380" s="78"/>
      <c r="AN380" s="80">
        <v>40672.878229166665</v>
      </c>
      <c r="AO380" s="83" t="s">
        <v>3558</v>
      </c>
      <c r="AP380" s="78" t="b">
        <v>1</v>
      </c>
      <c r="AQ380" s="78" t="b">
        <v>0</v>
      </c>
      <c r="AR380" s="78" t="b">
        <v>1</v>
      </c>
      <c r="AS380" s="78"/>
      <c r="AT380" s="78">
        <v>4</v>
      </c>
      <c r="AU380" s="83" t="s">
        <v>3561</v>
      </c>
      <c r="AV380" s="78" t="b">
        <v>0</v>
      </c>
      <c r="AW380" s="78" t="s">
        <v>3755</v>
      </c>
      <c r="AX380" s="83" t="s">
        <v>4133</v>
      </c>
      <c r="AY380" s="78" t="s">
        <v>65</v>
      </c>
      <c r="AZ380" s="78" t="str">
        <f>REPLACE(INDEX(GroupVertices[Group],MATCH(Vertices[[#This Row],[Vertex]],GroupVertices[Vertex],0)),1,1,"")</f>
        <v>2</v>
      </c>
      <c r="BA380" s="48"/>
      <c r="BB380" s="48"/>
      <c r="BC380" s="48"/>
      <c r="BD380" s="48"/>
      <c r="BE380" s="48"/>
      <c r="BF380" s="48"/>
      <c r="BG380" s="48"/>
      <c r="BH380" s="48"/>
      <c r="BI380" s="48"/>
      <c r="BJ380" s="48"/>
      <c r="BK380" s="48"/>
      <c r="BL380" s="49"/>
      <c r="BM380" s="48"/>
      <c r="BN380" s="49"/>
      <c r="BO380" s="48"/>
      <c r="BP380" s="49"/>
      <c r="BQ380" s="48"/>
      <c r="BR380" s="49"/>
      <c r="BS380" s="48"/>
      <c r="BT380" s="2"/>
      <c r="BU380" s="3"/>
      <c r="BV380" s="3"/>
      <c r="BW380" s="3"/>
      <c r="BX380" s="3"/>
    </row>
    <row r="381" spans="1:76" ht="15">
      <c r="A381" s="87" t="s">
        <v>590</v>
      </c>
      <c r="B381" s="88"/>
      <c r="C381" s="88" t="s">
        <v>64</v>
      </c>
      <c r="D381" s="89">
        <v>162.56116315837613</v>
      </c>
      <c r="E381" s="90"/>
      <c r="F381" s="101" t="s">
        <v>3754</v>
      </c>
      <c r="G381" s="88"/>
      <c r="H381" s="91" t="s">
        <v>590</v>
      </c>
      <c r="I381" s="92"/>
      <c r="J381" s="92"/>
      <c r="K381" s="91" t="s">
        <v>4513</v>
      </c>
      <c r="L381" s="93">
        <v>1</v>
      </c>
      <c r="M381" s="94">
        <v>1763.035400390625</v>
      </c>
      <c r="N381" s="94">
        <v>2618.861572265625</v>
      </c>
      <c r="O381" s="95"/>
      <c r="P381" s="96"/>
      <c r="Q381" s="96"/>
      <c r="R381" s="97"/>
      <c r="S381" s="48">
        <v>1</v>
      </c>
      <c r="T381" s="48">
        <v>0</v>
      </c>
      <c r="U381" s="49">
        <v>0</v>
      </c>
      <c r="V381" s="49">
        <v>0.021277</v>
      </c>
      <c r="W381" s="49">
        <v>0.003039</v>
      </c>
      <c r="X381" s="49">
        <v>0.457845</v>
      </c>
      <c r="Y381" s="49">
        <v>0</v>
      </c>
      <c r="Z381" s="49">
        <v>0</v>
      </c>
      <c r="AA381" s="98">
        <v>381</v>
      </c>
      <c r="AB381" s="98"/>
      <c r="AC381" s="99"/>
      <c r="AD381" s="78" t="s">
        <v>2469</v>
      </c>
      <c r="AE381" s="78">
        <v>560</v>
      </c>
      <c r="AF381" s="78">
        <v>615</v>
      </c>
      <c r="AG381" s="78">
        <v>2037</v>
      </c>
      <c r="AH381" s="78">
        <v>9304</v>
      </c>
      <c r="AI381" s="78"/>
      <c r="AJ381" s="78" t="s">
        <v>2826</v>
      </c>
      <c r="AK381" s="78" t="s">
        <v>3040</v>
      </c>
      <c r="AL381" s="78"/>
      <c r="AM381" s="78"/>
      <c r="AN381" s="80">
        <v>39939.4346875</v>
      </c>
      <c r="AO381" s="83" t="s">
        <v>3559</v>
      </c>
      <c r="AP381" s="78" t="b">
        <v>0</v>
      </c>
      <c r="AQ381" s="78" t="b">
        <v>0</v>
      </c>
      <c r="AR381" s="78" t="b">
        <v>1</v>
      </c>
      <c r="AS381" s="78"/>
      <c r="AT381" s="78">
        <v>4</v>
      </c>
      <c r="AU381" s="83" t="s">
        <v>3561</v>
      </c>
      <c r="AV381" s="78" t="b">
        <v>0</v>
      </c>
      <c r="AW381" s="78" t="s">
        <v>3755</v>
      </c>
      <c r="AX381" s="83" t="s">
        <v>4134</v>
      </c>
      <c r="AY381" s="78" t="s">
        <v>65</v>
      </c>
      <c r="AZ381" s="78" t="str">
        <f>REPLACE(INDEX(GroupVertices[Group],MATCH(Vertices[[#This Row],[Vertex]],GroupVertices[Vertex],0)),1,1,"")</f>
        <v>2</v>
      </c>
      <c r="BA381" s="48"/>
      <c r="BB381" s="48"/>
      <c r="BC381" s="48"/>
      <c r="BD381" s="48"/>
      <c r="BE381" s="48"/>
      <c r="BF381" s="48"/>
      <c r="BG381" s="48"/>
      <c r="BH381" s="48"/>
      <c r="BI381" s="48"/>
      <c r="BJ381" s="48"/>
      <c r="BK381" s="48"/>
      <c r="BL381" s="49"/>
      <c r="BM381" s="48"/>
      <c r="BN381" s="49"/>
      <c r="BO381" s="48"/>
      <c r="BP381" s="49"/>
      <c r="BQ381" s="48"/>
      <c r="BR381" s="49"/>
      <c r="BS381" s="48"/>
      <c r="BT381" s="2"/>
      <c r="BU381" s="3"/>
      <c r="BV381" s="3"/>
      <c r="BW381" s="3"/>
      <c r="BX3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1"/>
    <dataValidation allowBlank="1" showInputMessage="1" promptTitle="Vertex Tooltip" prompt="Enter optional text that will pop up when the mouse is hovered over the vertex." errorTitle="Invalid Vertex Image Key" sqref="K3:K3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1"/>
    <dataValidation allowBlank="1" showInputMessage="1" promptTitle="Vertex Label Fill Color" prompt="To select an optional fill color for the Label shape, right-click and select Select Color on the right-click menu." sqref="I3:I381"/>
    <dataValidation allowBlank="1" showInputMessage="1" promptTitle="Vertex Image File" prompt="Enter the path to an image file.  Hover over the column header for examples." errorTitle="Invalid Vertex Image Key" sqref="F3:F381"/>
    <dataValidation allowBlank="1" showInputMessage="1" promptTitle="Vertex Color" prompt="To select an optional vertex color, right-click and select Select Color on the right-click menu." sqref="B3:B381"/>
    <dataValidation allowBlank="1" showInputMessage="1" promptTitle="Vertex Opacity" prompt="Enter an optional vertex opacity between 0 (transparent) and 100 (opaque)." errorTitle="Invalid Vertex Opacity" error="The optional vertex opacity must be a whole number between 0 and 10." sqref="E3:E381"/>
    <dataValidation type="list" allowBlank="1" showInputMessage="1" showErrorMessage="1" promptTitle="Vertex Shape" prompt="Select an optional vertex shape." errorTitle="Invalid Vertex Shape" error="You have entered an invalid vertex shape.  Try selecting from the drop-down list instead." sqref="C3:C3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1">
      <formula1>ValidVertexLabelPositions</formula1>
    </dataValidation>
    <dataValidation allowBlank="1" showInputMessage="1" showErrorMessage="1" promptTitle="Vertex Name" prompt="Enter the name of the vertex." sqref="A3:A381"/>
  </dataValidations>
  <hyperlinks>
    <hyperlink ref="AL3" r:id="rId1" display="https://t.co/ObWLFcrZoO"/>
    <hyperlink ref="AL4" r:id="rId2" display="http://www.kevinstaut.com/"/>
    <hyperlink ref="AL6" r:id="rId3" display="https://t.co/5yj6pzDpDg"/>
    <hyperlink ref="AL8" r:id="rId4" display="https://t.co/uyZIzBIcJp"/>
    <hyperlink ref="AL10" r:id="rId5" display="http://t.co/JQpDQsjAIP"/>
    <hyperlink ref="AL11" r:id="rId6" display="http://www.nervedjsmixtapes.com/"/>
    <hyperlink ref="AL12" r:id="rId7" display="https://t.co/CNMLsDNnJ6"/>
    <hyperlink ref="AL13" r:id="rId8" display="https://twitter.com/search?f=tweets&amp;vertical=default&amp;q=from%3A%40clark_gasm%20-filter%3Areplies"/>
    <hyperlink ref="AL14" r:id="rId9" display="https://t.co/8NwC3AfrT9"/>
    <hyperlink ref="AL15" r:id="rId10" display="https://t.co/lXIK7XvLDS"/>
    <hyperlink ref="AL18" r:id="rId11" display="https://t.co/ThKibt0O8f"/>
    <hyperlink ref="AL21" r:id="rId12" display="https://t.co/Ys3rvu0J1p"/>
    <hyperlink ref="AL22" r:id="rId13" display="https://t.co/uxVMGt3tCL"/>
    <hyperlink ref="AL26" r:id="rId14" display="https://t.co/cAtYPI4zip"/>
    <hyperlink ref="AL28" r:id="rId15" display="https://cherryflavored98.carrd.co/"/>
    <hyperlink ref="AL31" r:id="rId16" display="http://t.co/9NyDJH8xak"/>
    <hyperlink ref="AL33" r:id="rId17" display="https://t.co/sZtjpP7pEt"/>
    <hyperlink ref="AL34" r:id="rId18" display="https://t.co/b8H9KFPCBs"/>
    <hyperlink ref="AL36" r:id="rId19" display="https://laurenhoughauthor.com/"/>
    <hyperlink ref="AL38" r:id="rId20" display="https://t.co/1zcrCzd0iP"/>
    <hyperlink ref="AL43" r:id="rId21" display="http://www.shadowlovepromo.com/"/>
    <hyperlink ref="AL45" r:id="rId22" display="https://randompublicjournal.com/"/>
    <hyperlink ref="AL47" r:id="rId23" display="https://t.co/IeIS1CugsZ"/>
    <hyperlink ref="AL50" r:id="rId24" display="https://t.co/0ugv5OlVm7"/>
    <hyperlink ref="AL52" r:id="rId25" display="http://t.co/DxTna1iTru"/>
    <hyperlink ref="AL54" r:id="rId26" display="https://t.co/46YNBZAL2e"/>
    <hyperlink ref="AL55" r:id="rId27" display="https://t.co/XOCjQEBDci"/>
    <hyperlink ref="AL58" r:id="rId28" display="https://t.co/WfbZqYf9gg"/>
    <hyperlink ref="AL59" r:id="rId29" display="https://t.co/DKvso1OP1M"/>
    <hyperlink ref="AL62" r:id="rId30" display="https://t.co/goOnf2Wryh"/>
    <hyperlink ref="AL63" r:id="rId31" display="http://www.facebook.com/J91287"/>
    <hyperlink ref="AL65" r:id="rId32" display="http://www.globeandmail.com/"/>
    <hyperlink ref="AL66" r:id="rId33" display="https://t.co/WOPvTNFBaz"/>
    <hyperlink ref="AL69" r:id="rId34" display="https://t.co/iGp1WXYG7A"/>
    <hyperlink ref="AL70" r:id="rId35" display="https://t.co/W3udPbuxs6"/>
    <hyperlink ref="AL74" r:id="rId36" display="https://t.co/36gC0GsLtC"/>
    <hyperlink ref="AL75" r:id="rId37" display="https://t.co/WwdZsYEMVK"/>
    <hyperlink ref="AL77" r:id="rId38" display="https://podcasts.apple.com/us/podcast/oh-my-goff/id1468571274"/>
    <hyperlink ref="AL80" r:id="rId39" display="https://t.co/rqB18JkjJ0"/>
    <hyperlink ref="AL81" r:id="rId40" display="https://t.co/0f0T5wQfYX"/>
    <hyperlink ref="AL82" r:id="rId41" display="http://ripe-tomato.org/"/>
    <hyperlink ref="AL83" r:id="rId42" display="https://t.co/BDia3VgtkD"/>
    <hyperlink ref="AL84" r:id="rId43" display="https://t.co/KxjOkP1XVx"/>
    <hyperlink ref="AL86" r:id="rId44" display="http://t.co/jsWvp23JME"/>
    <hyperlink ref="AL89" r:id="rId45" display="https://t.co/gj3b9XmUar"/>
    <hyperlink ref="AL90" r:id="rId46" display="https://t.co/ngsiYCueXL"/>
    <hyperlink ref="AL91" r:id="rId47" display="https://t.co/olonDg3rGw"/>
    <hyperlink ref="AL92" r:id="rId48" display="https://t.co/OB56FX9KZM"/>
    <hyperlink ref="AL93" r:id="rId49" display="https://t.co/trxnVlM9WY"/>
    <hyperlink ref="AL94" r:id="rId50" display="https://t.co/18nNykJFlv"/>
    <hyperlink ref="AL96" r:id="rId51" display="http://www.appdropped.com/"/>
    <hyperlink ref="AL97" r:id="rId52" display="https://t.co/xynoagxKD9"/>
    <hyperlink ref="AL98" r:id="rId53" display="https://t.co/FcPnyGlgeM"/>
    <hyperlink ref="AL99" r:id="rId54" display="https://t.co/ZbgOwhPxBS"/>
    <hyperlink ref="AL100" r:id="rId55" display="https://t.co/xpmC1zuYJ9"/>
    <hyperlink ref="AL102" r:id="rId56" display="https://t.co/5TgdPiBKVI"/>
    <hyperlink ref="AL103" r:id="rId57" display="https://t.co/q5YhPAEvFG"/>
    <hyperlink ref="AL104" r:id="rId58" display="https://t.co/jPQYigsckr"/>
    <hyperlink ref="AL105" r:id="rId59" display="https://t.co/eTtUSsdigD"/>
    <hyperlink ref="AL111" r:id="rId60" display="https://t.co/4t9YCAFOwA"/>
    <hyperlink ref="AL114" r:id="rId61" display="http://coreybroady.com/"/>
    <hyperlink ref="AL119" r:id="rId62" display="https://t.co/NOXqd3SUam"/>
    <hyperlink ref="AL120" r:id="rId63" display="https://t.co/ZVzbVsPJcz"/>
    <hyperlink ref="AL122" r:id="rId64" display="https://t.co/gVWNKMJOwK"/>
    <hyperlink ref="AL123" r:id="rId65" display="http://t.co/8KAxXnZRs5"/>
    <hyperlink ref="AL124" r:id="rId66" display="http://t.co/yaQ0lsQiGR"/>
    <hyperlink ref="AL125" r:id="rId67" display="https://t.co/S7vXAVh5TZ"/>
    <hyperlink ref="AL128" r:id="rId68" display="http://t.co/D0nnaXgfez"/>
    <hyperlink ref="AL131" r:id="rId69" display="https://t.co/5jpXuSnwli"/>
    <hyperlink ref="AL133" r:id="rId70" display="https://t.co/KAzgP8IvC9"/>
    <hyperlink ref="AL137" r:id="rId71" display="https://t.co/ZUgz9jVXHs"/>
    <hyperlink ref="AL138" r:id="rId72" display="http://m.imdb.com/name/nm1184035/"/>
    <hyperlink ref="AL140" r:id="rId73" display="https://t.co/mD1okiOJcB"/>
    <hyperlink ref="AL142" r:id="rId74" display="https://t.co/VPADj8qg6B"/>
    <hyperlink ref="AL144" r:id="rId75" display="https://t.co/UMxiKL5R8S"/>
    <hyperlink ref="AL146" r:id="rId76" display="https://t.co/dGnDuclly4"/>
    <hyperlink ref="AL147" r:id="rId77" display="http://jillwodnick.com/"/>
    <hyperlink ref="AL149" r:id="rId78" display="https://t.co/lgPVTOsaLr"/>
    <hyperlink ref="AL150" r:id="rId79" display="https://t.co/6t99bFh5oj"/>
    <hyperlink ref="AL151" r:id="rId80" display="https://t.co/tlXbHcYmb8"/>
    <hyperlink ref="AL152" r:id="rId81" display="https://t.co/5LXzSJXW4V"/>
    <hyperlink ref="AL153" r:id="rId82" display="http://www.danaarcuri.com/"/>
    <hyperlink ref="AL154" r:id="rId83" display="https://t.co/bCHsCJvLus"/>
    <hyperlink ref="AL155" r:id="rId84" display="http://t.co/NWLwlmmfOt"/>
    <hyperlink ref="AL158" r:id="rId85" display="https://t.co/FeRdPntip1"/>
    <hyperlink ref="AL159" r:id="rId86" display="https://t.co/pE7mMxxnEZ"/>
    <hyperlink ref="AL163" r:id="rId87" display="https://t.co/AMZXF4nje0"/>
    <hyperlink ref="AL165" r:id="rId88" display="https://t.co/yvZ1Hssbfz"/>
    <hyperlink ref="AL167" r:id="rId89" display="https://t.co/0LTKQZxIrK"/>
    <hyperlink ref="AL171" r:id="rId90" display="https://t.co/klzPZXCTLv"/>
    <hyperlink ref="AL172" r:id="rId91" display="https://t.co/fUKNGGKDUc"/>
    <hyperlink ref="AL173" r:id="rId92" display="https://t.co/RcmTZiHQCd"/>
    <hyperlink ref="AL174" r:id="rId93" display="https://t.co/kr4E4uy6VT"/>
    <hyperlink ref="AL175" r:id="rId94" display="https://t.co/RcmTZiHQCd"/>
    <hyperlink ref="AL176" r:id="rId95" display="https://t.co/ufeLen4M4Y"/>
    <hyperlink ref="AL178" r:id="rId96" display="http://t.co/CkOu6sSIUV"/>
    <hyperlink ref="AL180" r:id="rId97" display="http://bit.ly/GetPosh_1"/>
    <hyperlink ref="AL185" r:id="rId98" display="http://instagram.com/j01872"/>
    <hyperlink ref="AL186" r:id="rId99" display="https://t.co/igyZAEuORR"/>
    <hyperlink ref="AL188" r:id="rId100" display="https://t.co/Et930Hvwlq"/>
    <hyperlink ref="AL189" r:id="rId101" display="https://t.co/FgShhJM7JW"/>
    <hyperlink ref="AL191" r:id="rId102" display="https://t.co/ZVQ0Mq6BuU"/>
    <hyperlink ref="AL192" r:id="rId103" display="https://t.co/zWgzIqJbvB"/>
    <hyperlink ref="AL196" r:id="rId104" display="https://t.co/AhM4fOMJfv"/>
    <hyperlink ref="AL199" r:id="rId105" display="https://www.facebook.com/watch/"/>
    <hyperlink ref="AL200" r:id="rId106" display="https://t.co/uMKmKCyBkg"/>
    <hyperlink ref="AL201" r:id="rId107" display="http://www.yedlin.net/"/>
    <hyperlink ref="AL203" r:id="rId108" display="https://t.co/84WtBVs774"/>
    <hyperlink ref="AL204" r:id="rId109" display="https://t.co/TXoF7iVRAR"/>
    <hyperlink ref="AL207" r:id="rId110" display="http://t.co/snR3Zbke94"/>
    <hyperlink ref="AL210" r:id="rId111" display="https://t.co/Ugqi8B0CKt"/>
    <hyperlink ref="AL213" r:id="rId112" display="https://t.co/cPHeFOBzWs"/>
    <hyperlink ref="AL216" r:id="rId113" display="https://t.co/MSL9B7mHtv"/>
    <hyperlink ref="AL218" r:id="rId114" display="https://society6.com/infinite_scream"/>
    <hyperlink ref="AL223" r:id="rId115" display="https://t.co/VyegtkPPfj"/>
    <hyperlink ref="AL225" r:id="rId116" display="https://t.co/MUUwt6RQxV"/>
    <hyperlink ref="AL226" r:id="rId117" display="https://t.co/72Sb0e4k7a"/>
    <hyperlink ref="AL227" r:id="rId118" display="https://t.co/jDYtdGlMYg"/>
    <hyperlink ref="AL228" r:id="rId119" display="https://t.co/OIpTSbkrFL"/>
    <hyperlink ref="AL230" r:id="rId120" display="http://t.co/hb196h9nQf"/>
    <hyperlink ref="AL232" r:id="rId121" display="https://thewritersamantha.com/"/>
    <hyperlink ref="AL234" r:id="rId122" display="https://t.co/MnEcLP5OXG"/>
    <hyperlink ref="AL235" r:id="rId123" display="https://t.co/JpzqQx4XOo"/>
    <hyperlink ref="AL238" r:id="rId124" display="https://t.co/Z5NnsNmJd3"/>
    <hyperlink ref="AL241" r:id="rId125" display="https://t.co/WvnnkYd0PQ"/>
    <hyperlink ref="AL242" r:id="rId126" display="https://t.co/kidDxOCJyv"/>
    <hyperlink ref="AL243" r:id="rId127" display="https://t.co/990q7Opv1s"/>
    <hyperlink ref="AL246" r:id="rId128" display="http://www.roxanegay.com/"/>
    <hyperlink ref="AL248" r:id="rId129" display="https://t.co/YYPaBcQ5b3"/>
    <hyperlink ref="AL249" r:id="rId130" display="https://t.co/WxhQmDSDJ2"/>
    <hyperlink ref="AL256" r:id="rId131" display="https://t.co/bCyAnPfqrr"/>
    <hyperlink ref="AL257" r:id="rId132" display="https://www.revelatur.com/"/>
    <hyperlink ref="AL260" r:id="rId133" display="https://t.co/Yc3P2MiiDP"/>
    <hyperlink ref="AL262" r:id="rId134" display="http://www.instagram.com/meloy.jpeg"/>
    <hyperlink ref="AL265" r:id="rId135" display="https://t.co/oWgkdrZ0ME"/>
    <hyperlink ref="AL268" r:id="rId136" display="https://t.co/SYWRA6AI2x"/>
    <hyperlink ref="AL271" r:id="rId137" display="https://t.co/5njemeh9UM"/>
    <hyperlink ref="AL272" r:id="rId138" display="http://www.tweetstart.com/"/>
    <hyperlink ref="AL275" r:id="rId139" display="https://t.co/k3O62BErSa"/>
    <hyperlink ref="AL277" r:id="rId140" display="http://t.co/J9PtYMMaYH"/>
    <hyperlink ref="AL278" r:id="rId141" display="https://t.co/c3ODLTtAVL"/>
    <hyperlink ref="AL279" r:id="rId142" display="https://t.co/LDC4dtXdoA"/>
    <hyperlink ref="AL280" r:id="rId143" display="https://t.co/cX65DADomT"/>
    <hyperlink ref="AL283" r:id="rId144" display="https://t.co/gLAIoU8EUL"/>
    <hyperlink ref="AL284" r:id="rId145" display="https://t.co/S49cT1pCPH"/>
    <hyperlink ref="AL289" r:id="rId146" display="http://t.co/xUwErAqo14"/>
    <hyperlink ref="AL290" r:id="rId147" display="http://t.co/OOTO6rmnxk"/>
    <hyperlink ref="AL291" r:id="rId148" display="https://t.co/ye5Axaqul4"/>
    <hyperlink ref="AL292" r:id="rId149" display="https://t.co/7jw6i49ITs"/>
    <hyperlink ref="AL295" r:id="rId150" display="https://t.co/0Jtre4NZko"/>
    <hyperlink ref="AL297" r:id="rId151" display="http://smugindustries.com/"/>
    <hyperlink ref="AL299" r:id="rId152" display="https://t.co/QxsJZjE8tl"/>
    <hyperlink ref="AL300" r:id="rId153" display="https://t.co/iKNsjkMgY5"/>
    <hyperlink ref="AL301" r:id="rId154" display="https://t.co/u7eI4GKk6n"/>
    <hyperlink ref="AL303" r:id="rId155" display="http://t.co/xyPYOLomYX"/>
    <hyperlink ref="AL305" r:id="rId156" display="https://t.co/tri6i7Pzdf"/>
    <hyperlink ref="AL309" r:id="rId157" display="https://t.co/UadtxFzDII"/>
    <hyperlink ref="AL314" r:id="rId158" display="https://t.co/N5IaRvWkrw"/>
    <hyperlink ref="AL315" r:id="rId159" display="https://t.co/nS7Hippswq"/>
    <hyperlink ref="AL316" r:id="rId160" display="https://t.co/RX0SA3i1aH"/>
    <hyperlink ref="AL317" r:id="rId161" display="https://t.co/hZxnFsijV0"/>
    <hyperlink ref="AL322" r:id="rId162" display="https://t.co/ccZUUzQL8w"/>
    <hyperlink ref="AL324" r:id="rId163" display="https://t.co/XOhBfOCJ4i"/>
    <hyperlink ref="AL328" r:id="rId164" display="https://t.co/sXNJKDHVOi"/>
    <hyperlink ref="AL329" r:id="rId165" display="https://t.co/d8ABvMnr8x"/>
    <hyperlink ref="AL331" r:id="rId166" display="https://t.co/Hju8xKC9eD"/>
    <hyperlink ref="AL333" r:id="rId167" display="https://t.co/jxIrMQuD8e"/>
    <hyperlink ref="AL334" r:id="rId168" display="https://t.co/40mNPILZLq"/>
    <hyperlink ref="AL335" r:id="rId169" display="https://t.co/zjospCzV8O"/>
    <hyperlink ref="AL339" r:id="rId170" display="https://t.co/ZqHigp7O8Y"/>
    <hyperlink ref="AL341" r:id="rId171" display="http://nicollewallace.com/"/>
    <hyperlink ref="AL342" r:id="rId172" display="https://www.amazon.com/author/joyannreid"/>
    <hyperlink ref="AL344" r:id="rId173" display="https://t.co/gBdY2gtvXJ"/>
    <hyperlink ref="AL345" r:id="rId174" display="https://t.co/7ISF7jb8al"/>
    <hyperlink ref="AL346" r:id="rId175" display="http://t.co/61G4YG9WL9"/>
    <hyperlink ref="AL347" r:id="rId176" display="https://t.co/c4E81im6xS"/>
    <hyperlink ref="AL348" r:id="rId177" display="https://t.co/7ISF7jsJ1T"/>
    <hyperlink ref="AL349" r:id="rId178" display="https://t.co/gBdY2gL6Ph"/>
    <hyperlink ref="AL350" r:id="rId179" display="https://t.co/gBdY2gL6Ph"/>
    <hyperlink ref="AL352" r:id="rId180" display="https://t.co/hzfzIfPZ7O"/>
    <hyperlink ref="AL353" r:id="rId181" display="http://www.invisiblenotbroken.com/"/>
    <hyperlink ref="AL354" r:id="rId182" display="https://ko-fi.com/tinuwrites"/>
    <hyperlink ref="AL355" r:id="rId183" display="https://t.co/SOKJxFyjbr"/>
    <hyperlink ref="AL357" r:id="rId184" display="http://amazon.com/shop/NerdNomadMom"/>
    <hyperlink ref="AL359" r:id="rId185" display="https://t.co/08u50O9V7t"/>
    <hyperlink ref="AL360" r:id="rId186" display="http://t.co/NDlI1BOQVG"/>
    <hyperlink ref="AL361" r:id="rId187" display="https://t.co/iirpBAHPxb"/>
    <hyperlink ref="AL362" r:id="rId188" display="https://t.co/K2UeJviB97"/>
    <hyperlink ref="AL363" r:id="rId189" display="http://t.co/6ohR0vvxfU"/>
    <hyperlink ref="AL365" r:id="rId190" display="https://dineshdsouza.com/"/>
    <hyperlink ref="AL367" r:id="rId191" display="https://t.co/wvCpwxUt6W"/>
    <hyperlink ref="AL370" r:id="rId192" display="https://t.co/qXJXX5dcB2"/>
    <hyperlink ref="AL372" r:id="rId193" display="https://t.co/GqrGPqJwnL"/>
    <hyperlink ref="AL373" r:id="rId194" display="https://t.co/BZJRN1kPOV"/>
    <hyperlink ref="AL374" r:id="rId195" display="https://t.co/w5YAKPQ7dx"/>
    <hyperlink ref="AL375" r:id="rId196" display="https://t.co/qoJKpRWpmc"/>
    <hyperlink ref="AL377" r:id="rId197" display="https://t.co/Qvferk9nIH"/>
    <hyperlink ref="AL378" r:id="rId198" display="https://t.co/zf0S2rW0Jb"/>
    <hyperlink ref="AL379" r:id="rId199" display="https://t.co/YMAaQeG42v"/>
    <hyperlink ref="AO3" r:id="rId200" display="https://pbs.twimg.com/profile_banners/494027712/1562176000"/>
    <hyperlink ref="AO4" r:id="rId201" display="https://pbs.twimg.com/profile_banners/132845025/1452086760"/>
    <hyperlink ref="AO5" r:id="rId202" display="https://pbs.twimg.com/profile_banners/49552110/1525241724"/>
    <hyperlink ref="AO6" r:id="rId203" display="https://pbs.twimg.com/profile_banners/44205329/1565830238"/>
    <hyperlink ref="AO7" r:id="rId204" display="https://pbs.twimg.com/profile_banners/397852205/1522112083"/>
    <hyperlink ref="AO8" r:id="rId205" display="https://pbs.twimg.com/profile_banners/249335510/1549489394"/>
    <hyperlink ref="AO9" r:id="rId206" display="https://pbs.twimg.com/profile_banners/1046466578466971650/1538370577"/>
    <hyperlink ref="AO11" r:id="rId207" display="https://pbs.twimg.com/profile_banners/144035135/1540655970"/>
    <hyperlink ref="AO12" r:id="rId208" display="https://pbs.twimg.com/profile_banners/4509763455/1565530633"/>
    <hyperlink ref="AO13" r:id="rId209" display="https://pbs.twimg.com/profile_banners/14249393/1569385384"/>
    <hyperlink ref="AO14" r:id="rId210" display="https://pbs.twimg.com/profile_banners/801490569025507328/1570544285"/>
    <hyperlink ref="AO15" r:id="rId211" display="https://pbs.twimg.com/profile_banners/1175509028031606784/1569716564"/>
    <hyperlink ref="AO16" r:id="rId212" display="https://pbs.twimg.com/profile_banners/823331418046664704/1551045431"/>
    <hyperlink ref="AO17" r:id="rId213" display="https://pbs.twimg.com/profile_banners/4107317134/1566867968"/>
    <hyperlink ref="AO18" r:id="rId214" display="https://pbs.twimg.com/profile_banners/1201364256/1567102022"/>
    <hyperlink ref="AO19" r:id="rId215" display="https://pbs.twimg.com/profile_banners/56655453/1570303000"/>
    <hyperlink ref="AO20" r:id="rId216" display="https://pbs.twimg.com/profile_banners/1125121786960588801/1561308506"/>
    <hyperlink ref="AO21" r:id="rId217" display="https://pbs.twimg.com/profile_banners/2370188558/1568197320"/>
    <hyperlink ref="AO22" r:id="rId218" display="https://pbs.twimg.com/profile_banners/80820758/1493631936"/>
    <hyperlink ref="AO23" r:id="rId219" display="https://pbs.twimg.com/profile_banners/1047454419158282240/1542133702"/>
    <hyperlink ref="AO25" r:id="rId220" display="https://pbs.twimg.com/profile_banners/1097968816326406147/1566904562"/>
    <hyperlink ref="AO26" r:id="rId221" display="https://pbs.twimg.com/profile_banners/1098744601907589120/1550796639"/>
    <hyperlink ref="AO27" r:id="rId222" display="https://pbs.twimg.com/profile_banners/4128590771/1502940074"/>
    <hyperlink ref="AO28" r:id="rId223" display="https://pbs.twimg.com/profile_banners/46551474/1570483604"/>
    <hyperlink ref="AO29" r:id="rId224" display="https://pbs.twimg.com/profile_banners/954158060951556096/1558731723"/>
    <hyperlink ref="AO31" r:id="rId225" display="https://pbs.twimg.com/profile_banners/24178380/1397995403"/>
    <hyperlink ref="AO32" r:id="rId226" display="https://pbs.twimg.com/profile_banners/627481017/1406366122"/>
    <hyperlink ref="AO33" r:id="rId227" display="https://pbs.twimg.com/profile_banners/864851389/1449081900"/>
    <hyperlink ref="AO34" r:id="rId228" display="https://pbs.twimg.com/profile_banners/1364740802/1498234765"/>
    <hyperlink ref="AO35" r:id="rId229" display="https://pbs.twimg.com/profile_banners/109761773/1522153986"/>
    <hyperlink ref="AO36" r:id="rId230" display="https://pbs.twimg.com/profile_banners/42707337/1511749725"/>
    <hyperlink ref="AO37" r:id="rId231" display="https://pbs.twimg.com/profile_banners/553699980/1563287239"/>
    <hyperlink ref="AO39" r:id="rId232" display="https://pbs.twimg.com/profile_banners/16568735/1566430366"/>
    <hyperlink ref="AO40" r:id="rId233" display="https://pbs.twimg.com/profile_banners/250831586/1559766227"/>
    <hyperlink ref="AO43" r:id="rId234" display="https://pbs.twimg.com/profile_banners/307633778/1562044695"/>
    <hyperlink ref="AO45" r:id="rId235" display="https://pbs.twimg.com/profile_banners/733016616531832832/1491602321"/>
    <hyperlink ref="AO47" r:id="rId236" display="https://pbs.twimg.com/profile_banners/159088259/1544997143"/>
    <hyperlink ref="AO49" r:id="rId237" display="https://pbs.twimg.com/profile_banners/845809783575887872/1490507595"/>
    <hyperlink ref="AO50" r:id="rId238" display="https://pbs.twimg.com/profile_banners/2597270070/1556079803"/>
    <hyperlink ref="AO51" r:id="rId239" display="https://pbs.twimg.com/profile_banners/1172568503947120640/1569143039"/>
    <hyperlink ref="AO52" r:id="rId240" display="https://pbs.twimg.com/profile_banners/20598058/1561991172"/>
    <hyperlink ref="AO53" r:id="rId241" display="https://pbs.twimg.com/profile_banners/1179175684398354432/1569972688"/>
    <hyperlink ref="AO54" r:id="rId242" display="https://pbs.twimg.com/profile_banners/36556014/1469288720"/>
    <hyperlink ref="AO55" r:id="rId243" display="https://pbs.twimg.com/profile_banners/83036893/1549292510"/>
    <hyperlink ref="AO57" r:id="rId244" display="https://pbs.twimg.com/profile_banners/44364726/1471040943"/>
    <hyperlink ref="AO58" r:id="rId245" display="https://pbs.twimg.com/profile_banners/1022128903236800512/1570975271"/>
    <hyperlink ref="AO59" r:id="rId246" display="https://pbs.twimg.com/profile_banners/3834819796/1495545727"/>
    <hyperlink ref="AO60" r:id="rId247" display="https://pbs.twimg.com/profile_banners/997484230119772161/1571280227"/>
    <hyperlink ref="AO61" r:id="rId248" display="https://pbs.twimg.com/profile_banners/237572596/1532049618"/>
    <hyperlink ref="AO62" r:id="rId249" display="https://pbs.twimg.com/profile_banners/26899715/1454815213"/>
    <hyperlink ref="AO63" r:id="rId250" display="https://pbs.twimg.com/profile_banners/27598503/1530406320"/>
    <hyperlink ref="AO64" r:id="rId251" display="https://pbs.twimg.com/profile_banners/2728468209/1556907830"/>
    <hyperlink ref="AO65" r:id="rId252" display="https://pbs.twimg.com/profile_banners/8736882/1569593247"/>
    <hyperlink ref="AO66" r:id="rId253" display="https://pbs.twimg.com/profile_banners/760907323267125249/1470250662"/>
    <hyperlink ref="AO68" r:id="rId254" display="https://pbs.twimg.com/profile_banners/4865478792/1568860119"/>
    <hyperlink ref="AO69" r:id="rId255" display="https://pbs.twimg.com/profile_banners/841457430345138176/1550975974"/>
    <hyperlink ref="AO70" r:id="rId256" display="https://pbs.twimg.com/profile_banners/1112075774578683904/1570519544"/>
    <hyperlink ref="AO73" r:id="rId257" display="https://pbs.twimg.com/profile_banners/1117968148907614208/1556466229"/>
    <hyperlink ref="AO74" r:id="rId258" display="https://pbs.twimg.com/profile_banners/2343272875/1569683075"/>
    <hyperlink ref="AO75" r:id="rId259" display="https://pbs.twimg.com/profile_banners/19646196/1533189010"/>
    <hyperlink ref="AO77" r:id="rId260" display="https://pbs.twimg.com/profile_banners/15219854/1562599623"/>
    <hyperlink ref="AO78" r:id="rId261" display="https://pbs.twimg.com/profile_banners/53274578/1461357096"/>
    <hyperlink ref="AO79" r:id="rId262" display="https://pbs.twimg.com/profile_banners/41275564/1567471199"/>
    <hyperlink ref="AO80" r:id="rId263" display="https://pbs.twimg.com/profile_banners/345595142/1435965143"/>
    <hyperlink ref="AO81" r:id="rId264" display="https://pbs.twimg.com/profile_banners/117873637/1552042957"/>
    <hyperlink ref="AO82" r:id="rId265" display="https://pbs.twimg.com/profile_banners/24351795/1419778661"/>
    <hyperlink ref="AO83" r:id="rId266" display="https://pbs.twimg.com/profile_banners/1091740834138071041/1550489645"/>
    <hyperlink ref="AO85" r:id="rId267" display="https://pbs.twimg.com/profile_banners/278072553/1558361582"/>
    <hyperlink ref="AO86" r:id="rId268" display="https://pbs.twimg.com/profile_banners/264121073/1438783576"/>
    <hyperlink ref="AO89" r:id="rId269" display="https://pbs.twimg.com/profile_banners/1496502829/1462886917"/>
    <hyperlink ref="AO90" r:id="rId270" display="https://pbs.twimg.com/profile_banners/2815852258/1465749597"/>
    <hyperlink ref="AO91" r:id="rId271" display="https://pbs.twimg.com/profile_banners/1081910065098121216/1567374219"/>
    <hyperlink ref="AO92" r:id="rId272" display="https://pbs.twimg.com/profile_banners/208643146/1566920813"/>
    <hyperlink ref="AO93" r:id="rId273" display="https://pbs.twimg.com/profile_banners/17793844/1561820385"/>
    <hyperlink ref="AO95" r:id="rId274" display="https://pbs.twimg.com/profile_banners/64245400/1362870426"/>
    <hyperlink ref="AO96" r:id="rId275" display="https://pbs.twimg.com/profile_banners/858636167184560129/1493553678"/>
    <hyperlink ref="AO97" r:id="rId276" display="https://pbs.twimg.com/profile_banners/348101296/1474044486"/>
    <hyperlink ref="AO98" r:id="rId277" display="https://pbs.twimg.com/profile_banners/3618720793/1558767319"/>
    <hyperlink ref="AO99" r:id="rId278" display="https://pbs.twimg.com/profile_banners/3321672198/1536989934"/>
    <hyperlink ref="AO100" r:id="rId279" display="https://pbs.twimg.com/profile_banners/964373410879963137/1535336477"/>
    <hyperlink ref="AO101" r:id="rId280" display="https://pbs.twimg.com/profile_banners/1916415997/1565171401"/>
    <hyperlink ref="AO102" r:id="rId281" display="https://pbs.twimg.com/profile_banners/1005815693663723521/1568835304"/>
    <hyperlink ref="AO103" r:id="rId282" display="https://pbs.twimg.com/profile_banners/594715752/1567750960"/>
    <hyperlink ref="AO104" r:id="rId283" display="https://pbs.twimg.com/profile_banners/287803629/1398194713"/>
    <hyperlink ref="AO105" r:id="rId284" display="https://pbs.twimg.com/profile_banners/1052092230419316736/1539927471"/>
    <hyperlink ref="AO106" r:id="rId285" display="https://pbs.twimg.com/profile_banners/829238149/1569237412"/>
    <hyperlink ref="AO107" r:id="rId286" display="https://pbs.twimg.com/profile_banners/574540716/1466448335"/>
    <hyperlink ref="AO108" r:id="rId287" display="https://pbs.twimg.com/profile_banners/75329555/1399395991"/>
    <hyperlink ref="AO110" r:id="rId288" display="https://pbs.twimg.com/profile_banners/1049974911911903232/1565502987"/>
    <hyperlink ref="AO111" r:id="rId289" display="https://pbs.twimg.com/profile_banners/1057476578773553152/1541220530"/>
    <hyperlink ref="AO112" r:id="rId290" display="https://pbs.twimg.com/profile_banners/2183878805/1504238178"/>
    <hyperlink ref="AO113" r:id="rId291" display="https://pbs.twimg.com/profile_banners/2281596901/1435421298"/>
    <hyperlink ref="AO114" r:id="rId292" display="https://pbs.twimg.com/profile_banners/4073736139/1495425691"/>
    <hyperlink ref="AO116" r:id="rId293" display="https://pbs.twimg.com/profile_banners/152143422/1554817013"/>
    <hyperlink ref="AO117" r:id="rId294" display="https://pbs.twimg.com/profile_banners/23013434/1454802322"/>
    <hyperlink ref="AO119" r:id="rId295" display="https://pbs.twimg.com/profile_banners/1108008898848612352/1563959251"/>
    <hyperlink ref="AO120" r:id="rId296" display="https://pbs.twimg.com/profile_banners/2941930985/1546449870"/>
    <hyperlink ref="AO122" r:id="rId297" display="https://pbs.twimg.com/profile_banners/28133800/1442599373"/>
    <hyperlink ref="AO123" r:id="rId298" display="https://pbs.twimg.com/profile_banners/19618527/1552922853"/>
    <hyperlink ref="AO124" r:id="rId299" display="https://pbs.twimg.com/profile_banners/94687040/1569961877"/>
    <hyperlink ref="AO125" r:id="rId300" display="https://pbs.twimg.com/profile_banners/289723529/1434542985"/>
    <hyperlink ref="AO126" r:id="rId301" display="https://pbs.twimg.com/profile_banners/1059966836/1395637451"/>
    <hyperlink ref="AO127" r:id="rId302" display="https://pbs.twimg.com/profile_banners/537791715/1518580249"/>
    <hyperlink ref="AO128" r:id="rId303" display="https://pbs.twimg.com/profile_banners/761661781/1388420799"/>
    <hyperlink ref="AO131" r:id="rId304" display="https://pbs.twimg.com/profile_banners/357606935/1549675771"/>
    <hyperlink ref="AO133" r:id="rId305" display="https://pbs.twimg.com/profile_banners/1853310463/1562220639"/>
    <hyperlink ref="AO137" r:id="rId306" display="https://pbs.twimg.com/profile_banners/17034933/1561774570"/>
    <hyperlink ref="AO138" r:id="rId307" display="https://pbs.twimg.com/profile_banners/498448547/1526340234"/>
    <hyperlink ref="AO139" r:id="rId308" display="https://pbs.twimg.com/profile_banners/1037793100247298048/1566049409"/>
    <hyperlink ref="AO140" r:id="rId309" display="https://pbs.twimg.com/profile_banners/2824930687/1499476616"/>
    <hyperlink ref="AO141" r:id="rId310" display="https://pbs.twimg.com/profile_banners/1474494756/1409142940"/>
    <hyperlink ref="AO142" r:id="rId311" display="https://pbs.twimg.com/profile_banners/3150149617/1528595892"/>
    <hyperlink ref="AO143" r:id="rId312" display="https://pbs.twimg.com/profile_banners/532214995/1504361234"/>
    <hyperlink ref="AO144" r:id="rId313" display="https://pbs.twimg.com/profile_banners/19866236/1561234136"/>
    <hyperlink ref="AO146" r:id="rId314" display="https://pbs.twimg.com/profile_banners/1164947793783300096/1567520518"/>
    <hyperlink ref="AO147" r:id="rId315" display="https://pbs.twimg.com/profile_banners/14207128/1513791401"/>
    <hyperlink ref="AO149" r:id="rId316" display="https://pbs.twimg.com/profile_banners/485664214/1526853967"/>
    <hyperlink ref="AO150" r:id="rId317" display="https://pbs.twimg.com/profile_banners/878111022/1552852118"/>
    <hyperlink ref="AO151" r:id="rId318" display="https://pbs.twimg.com/profile_banners/31128733/1568292959"/>
    <hyperlink ref="AO152" r:id="rId319" display="https://pbs.twimg.com/profile_banners/905993308002013184/1570213341"/>
    <hyperlink ref="AO153" r:id="rId320" display="https://pbs.twimg.com/profile_banners/25769038/1564510957"/>
    <hyperlink ref="AO154" r:id="rId321" display="https://pbs.twimg.com/profile_banners/1121401408220217349/1559330862"/>
    <hyperlink ref="AO156" r:id="rId322" display="https://pbs.twimg.com/profile_banners/1172682151319482369/1569943998"/>
    <hyperlink ref="AO157" r:id="rId323" display="https://pbs.twimg.com/profile_banners/914891923491622912/1564543545"/>
    <hyperlink ref="AO158" r:id="rId324" display="https://pbs.twimg.com/profile_banners/708493535633346560/1533243212"/>
    <hyperlink ref="AO159" r:id="rId325" display="https://pbs.twimg.com/profile_banners/322330544/1411204080"/>
    <hyperlink ref="AO160" r:id="rId326" display="https://pbs.twimg.com/profile_banners/273238566/1410351516"/>
    <hyperlink ref="AO161" r:id="rId327" display="https://pbs.twimg.com/profile_banners/69020175/1453525082"/>
    <hyperlink ref="AO162" r:id="rId328" display="https://pbs.twimg.com/profile_banners/1181000991145156609/1570409482"/>
    <hyperlink ref="AO164" r:id="rId329" display="https://pbs.twimg.com/profile_banners/846522863049998338/1568236605"/>
    <hyperlink ref="AO165" r:id="rId330" display="https://pbs.twimg.com/profile_banners/987711480/1529689980"/>
    <hyperlink ref="AO166" r:id="rId331" display="https://pbs.twimg.com/profile_banners/724659990/1512895662"/>
    <hyperlink ref="AO167" r:id="rId332" display="https://pbs.twimg.com/profile_banners/116864225/1568552352"/>
    <hyperlink ref="AO168" r:id="rId333" display="https://pbs.twimg.com/profile_banners/1043872055987294214/1569886335"/>
    <hyperlink ref="AO170" r:id="rId334" display="https://pbs.twimg.com/profile_banners/1178873746905546752/1569900693"/>
    <hyperlink ref="AO171" r:id="rId335" display="https://pbs.twimg.com/profile_banners/3293637919/1530496843"/>
    <hyperlink ref="AO172" r:id="rId336" display="https://pbs.twimg.com/profile_banners/586785185/1531792706"/>
    <hyperlink ref="AO173" r:id="rId337" display="https://pbs.twimg.com/profile_banners/4492444587/1507047746"/>
    <hyperlink ref="AO174" r:id="rId338" display="https://pbs.twimg.com/profile_banners/2585853686/1567879733"/>
    <hyperlink ref="AO175" r:id="rId339" display="https://pbs.twimg.com/profile_banners/1467990516/1507047639"/>
    <hyperlink ref="AO176" r:id="rId340" display="https://pbs.twimg.com/profile_banners/764856835677487104/1569443825"/>
    <hyperlink ref="AO177" r:id="rId341" display="https://pbs.twimg.com/profile_banners/826288847562559488/1492647585"/>
    <hyperlink ref="AO178" r:id="rId342" display="https://pbs.twimg.com/profile_banners/2407468831/1405969214"/>
    <hyperlink ref="AO179" r:id="rId343" display="https://pbs.twimg.com/profile_banners/374757382/1454990551"/>
    <hyperlink ref="AO180" r:id="rId344" display="https://pbs.twimg.com/profile_banners/357211620/1508294764"/>
    <hyperlink ref="AO181" r:id="rId345" display="https://pbs.twimg.com/profile_banners/2520396194/1453010451"/>
    <hyperlink ref="AO182" r:id="rId346" display="https://pbs.twimg.com/profile_banners/328253859/1470579907"/>
    <hyperlink ref="AO183" r:id="rId347" display="https://pbs.twimg.com/profile_banners/169880264/1420352474"/>
    <hyperlink ref="AO185" r:id="rId348" display="https://pbs.twimg.com/profile_banners/2182959145/1559753224"/>
    <hyperlink ref="AO186" r:id="rId349" display="https://pbs.twimg.com/profile_banners/2273159233/1570314700"/>
    <hyperlink ref="AO188" r:id="rId350" display="https://pbs.twimg.com/profile_banners/2194674191/1565967789"/>
    <hyperlink ref="AO189" r:id="rId351" display="https://pbs.twimg.com/profile_banners/1121436087803629568/1570027772"/>
    <hyperlink ref="AO190" r:id="rId352" display="https://pbs.twimg.com/profile_banners/221995410/1570655982"/>
    <hyperlink ref="AO191" r:id="rId353" display="https://pbs.twimg.com/profile_banners/1039988368539570176/1566799638"/>
    <hyperlink ref="AO193" r:id="rId354" display="https://pbs.twimg.com/profile_banners/1062979196958490624/1567601950"/>
    <hyperlink ref="AO194" r:id="rId355" display="https://pbs.twimg.com/profile_banners/4612725328/1568188830"/>
    <hyperlink ref="AO195" r:id="rId356" display="https://pbs.twimg.com/profile_banners/27495395/1417195618"/>
    <hyperlink ref="AO196" r:id="rId357" display="https://pbs.twimg.com/profile_banners/25216150/1566941259"/>
    <hyperlink ref="AO197" r:id="rId358" display="https://pbs.twimg.com/profile_banners/51084973/1559295272"/>
    <hyperlink ref="AO198" r:id="rId359" display="https://pbs.twimg.com/profile_banners/1027194143100088320/1564983419"/>
    <hyperlink ref="AO199" r:id="rId360" display="https://pbs.twimg.com/profile_banners/899733078641225728/1534186174"/>
    <hyperlink ref="AO200" r:id="rId361" display="https://pbs.twimg.com/profile_banners/242728453/1557163055"/>
    <hyperlink ref="AO201" r:id="rId362" display="https://pbs.twimg.com/profile_banners/1643913042/1462203089"/>
    <hyperlink ref="AO202" r:id="rId363" display="https://pbs.twimg.com/profile_banners/225420563/1546801246"/>
    <hyperlink ref="AO203" r:id="rId364" display="https://pbs.twimg.com/profile_banners/939570735059783682/1515568048"/>
    <hyperlink ref="AO204" r:id="rId365" display="https://pbs.twimg.com/profile_banners/25629019/1551716109"/>
    <hyperlink ref="AO206" r:id="rId366" display="https://pbs.twimg.com/profile_banners/304679484/1559428517"/>
    <hyperlink ref="AO207" r:id="rId367" display="https://pbs.twimg.com/profile_banners/19297773/1398942875"/>
    <hyperlink ref="AO208" r:id="rId368" display="https://pbs.twimg.com/profile_banners/4532956038/1513565028"/>
    <hyperlink ref="AO209" r:id="rId369" display="https://pbs.twimg.com/profile_banners/781441904873463809/1475146991"/>
    <hyperlink ref="AO210" r:id="rId370" display="https://pbs.twimg.com/profile_banners/384940101/1570747349"/>
    <hyperlink ref="AO211" r:id="rId371" display="https://pbs.twimg.com/profile_banners/194889029/1366941359"/>
    <hyperlink ref="AO213" r:id="rId372" display="https://pbs.twimg.com/profile_banners/34708255/1557067482"/>
    <hyperlink ref="AO214" r:id="rId373" display="https://pbs.twimg.com/profile_banners/37980313/1462403052"/>
    <hyperlink ref="AO216" r:id="rId374" display="https://pbs.twimg.com/profile_banners/257664900/1533740969"/>
    <hyperlink ref="AO217" r:id="rId375" display="https://pbs.twimg.com/profile_banners/134041626/1556220616"/>
    <hyperlink ref="AO218" r:id="rId376" display="https://pbs.twimg.com/profile_banners/3887467873/1444793986"/>
    <hyperlink ref="AO219" r:id="rId377" display="https://pbs.twimg.com/profile_banners/15181689/1553396635"/>
    <hyperlink ref="AO222" r:id="rId378" display="https://pbs.twimg.com/profile_banners/550876905/1449444321"/>
    <hyperlink ref="AO223" r:id="rId379" display="https://pbs.twimg.com/profile_banners/357310324/1568395923"/>
    <hyperlink ref="AO224" r:id="rId380" display="https://pbs.twimg.com/profile_banners/759911629165211649/1563824024"/>
    <hyperlink ref="AO225" r:id="rId381" display="https://pbs.twimg.com/profile_banners/1052732554867027968/1570772569"/>
    <hyperlink ref="AO226" r:id="rId382" display="https://pbs.twimg.com/profile_banners/4386243819/1566492145"/>
    <hyperlink ref="AO227" r:id="rId383" display="https://pbs.twimg.com/profile_banners/872895602652217346/1570231001"/>
    <hyperlink ref="AO228" r:id="rId384" display="https://pbs.twimg.com/profile_banners/1053111167198158853/1559371732"/>
    <hyperlink ref="AO229" r:id="rId385" display="https://pbs.twimg.com/profile_banners/1143949832618500097/1563192409"/>
    <hyperlink ref="AO231" r:id="rId386" display="https://pbs.twimg.com/profile_banners/782561684149800961/1541509966"/>
    <hyperlink ref="AO232" r:id="rId387" display="https://pbs.twimg.com/profile_banners/2371036584/1566403485"/>
    <hyperlink ref="AO234" r:id="rId388" display="https://pbs.twimg.com/profile_banners/89435010/1430981376"/>
    <hyperlink ref="AO235" r:id="rId389" display="https://pbs.twimg.com/profile_banners/58199201/1479637796"/>
    <hyperlink ref="AO236" r:id="rId390" display="https://pbs.twimg.com/profile_banners/268150820/1535133137"/>
    <hyperlink ref="AO237" r:id="rId391" display="https://pbs.twimg.com/profile_banners/367608254/1550923349"/>
    <hyperlink ref="AO238" r:id="rId392" display="https://pbs.twimg.com/profile_banners/1605947118/1566547812"/>
    <hyperlink ref="AO239" r:id="rId393" display="https://pbs.twimg.com/profile_banners/1059778360048525313/1547079583"/>
    <hyperlink ref="AO240" r:id="rId394" display="https://pbs.twimg.com/profile_banners/1354790605/1568100722"/>
    <hyperlink ref="AO241" r:id="rId395" display="https://pbs.twimg.com/profile_banners/934511313140748289/1526335996"/>
    <hyperlink ref="AO242" r:id="rId396" display="https://pbs.twimg.com/profile_banners/156012476/1549658149"/>
    <hyperlink ref="AO243" r:id="rId397" display="https://pbs.twimg.com/profile_banners/463405445/1569711708"/>
    <hyperlink ref="AO244" r:id="rId398" display="https://pbs.twimg.com/profile_banners/538416151/1547081980"/>
    <hyperlink ref="AO246" r:id="rId399" display="https://pbs.twimg.com/profile_banners/6974622/1522732267"/>
    <hyperlink ref="AO248" r:id="rId400" display="https://pbs.twimg.com/profile_banners/1098720150/1362584749"/>
    <hyperlink ref="AO249" r:id="rId401" display="https://pbs.twimg.com/profile_banners/104237736/1537478908"/>
    <hyperlink ref="AO251" r:id="rId402" display="https://pbs.twimg.com/profile_banners/2787356547/1488639376"/>
    <hyperlink ref="AO252" r:id="rId403" display="https://pbs.twimg.com/profile_banners/224011051/1500948040"/>
    <hyperlink ref="AO253" r:id="rId404" display="https://pbs.twimg.com/profile_banners/1552061509/1569165239"/>
    <hyperlink ref="AO254" r:id="rId405" display="https://pbs.twimg.com/profile_banners/91680968/1520644099"/>
    <hyperlink ref="AO255" r:id="rId406" display="https://pbs.twimg.com/profile_banners/79879197/1563731675"/>
    <hyperlink ref="AO256" r:id="rId407" display="https://pbs.twimg.com/profile_banners/219718241/1547788198"/>
    <hyperlink ref="AO257" r:id="rId408" display="https://pbs.twimg.com/profile_banners/776684886/1418673862"/>
    <hyperlink ref="AO258" r:id="rId409" display="https://pbs.twimg.com/profile_banners/53044340/1497671900"/>
    <hyperlink ref="AO259" r:id="rId410" display="https://pbs.twimg.com/profile_banners/3317091152/1566663516"/>
    <hyperlink ref="AO260" r:id="rId411" display="https://pbs.twimg.com/profile_banners/46048144/1536925584"/>
    <hyperlink ref="AO261" r:id="rId412" display="https://pbs.twimg.com/profile_banners/2879631270/1500059829"/>
    <hyperlink ref="AO262" r:id="rId413" display="https://pbs.twimg.com/profile_banners/1059847377668968448/1569484565"/>
    <hyperlink ref="AO263" r:id="rId414" display="https://pbs.twimg.com/profile_banners/961195732945563650/1565542217"/>
    <hyperlink ref="AO264" r:id="rId415" display="https://pbs.twimg.com/profile_banners/345068987/1450393647"/>
    <hyperlink ref="AO265" r:id="rId416" display="https://pbs.twimg.com/profile_banners/17953972/1557164655"/>
    <hyperlink ref="AO266" r:id="rId417" display="https://pbs.twimg.com/profile_banners/840645010026594304/1516239777"/>
    <hyperlink ref="AO267" r:id="rId418" display="https://pbs.twimg.com/profile_banners/715991192916332545/1459808812"/>
    <hyperlink ref="AO268" r:id="rId419" display="https://pbs.twimg.com/profile_banners/966766809381789696/1563366152"/>
    <hyperlink ref="AO270" r:id="rId420" display="https://pbs.twimg.com/profile_banners/124678017/1569203031"/>
    <hyperlink ref="AO271" r:id="rId421" display="https://pbs.twimg.com/profile_banners/394831170/1470977686"/>
    <hyperlink ref="AO272" r:id="rId422" display="https://pbs.twimg.com/profile_banners/17598492/1399902193"/>
    <hyperlink ref="AO273" r:id="rId423" display="https://pbs.twimg.com/profile_banners/2539918279/1565702733"/>
    <hyperlink ref="AO274" r:id="rId424" display="https://pbs.twimg.com/profile_banners/14506909/1551118854"/>
    <hyperlink ref="AO275" r:id="rId425" display="https://pbs.twimg.com/profile_banners/18146147/1568421338"/>
    <hyperlink ref="AO276" r:id="rId426" display="https://pbs.twimg.com/profile_banners/737662502553722881/1555619588"/>
    <hyperlink ref="AO277" r:id="rId427" display="https://pbs.twimg.com/profile_banners/30732427/1348006038"/>
    <hyperlink ref="AO279" r:id="rId428" display="https://pbs.twimg.com/profile_banners/511981293/1556040970"/>
    <hyperlink ref="AO280" r:id="rId429" display="https://pbs.twimg.com/profile_banners/28675636/1463688136"/>
    <hyperlink ref="AO281" r:id="rId430" display="https://pbs.twimg.com/profile_banners/217041119/1525005416"/>
    <hyperlink ref="AO283" r:id="rId431" display="https://pbs.twimg.com/profile_banners/123779980/1563327341"/>
    <hyperlink ref="AO284" r:id="rId432" display="https://pbs.twimg.com/profile_banners/26127407/1562452941"/>
    <hyperlink ref="AO285" r:id="rId433" display="https://pbs.twimg.com/profile_banners/1021947282558615552/1571176108"/>
    <hyperlink ref="AO286" r:id="rId434" display="https://pbs.twimg.com/profile_banners/2258369514/1522383952"/>
    <hyperlink ref="AO287" r:id="rId435" display="https://pbs.twimg.com/profile_banners/253378035/1554406410"/>
    <hyperlink ref="AO288" r:id="rId436" display="https://pbs.twimg.com/profile_banners/1066359889398771713/1566852949"/>
    <hyperlink ref="AO290" r:id="rId437" display="https://pbs.twimg.com/profile_banners/19709040/1554418975"/>
    <hyperlink ref="AO291" r:id="rId438" display="https://pbs.twimg.com/profile_banners/1049060166/1546830474"/>
    <hyperlink ref="AO292" r:id="rId439" display="https://pbs.twimg.com/profile_banners/2784491247/1551836610"/>
    <hyperlink ref="AO293" r:id="rId440" display="https://pbs.twimg.com/profile_banners/981175398/1542432327"/>
    <hyperlink ref="AO295" r:id="rId441" display="https://pbs.twimg.com/profile_banners/1377686516/1497884489"/>
    <hyperlink ref="AO297" r:id="rId442" display="https://pbs.twimg.com/profile_banners/17060573/1523985720"/>
    <hyperlink ref="AO299" r:id="rId443" display="https://pbs.twimg.com/profile_banners/3327650140/1532636731"/>
    <hyperlink ref="AO300" r:id="rId444" display="https://pbs.twimg.com/profile_banners/570161467/1551084597"/>
    <hyperlink ref="AO301" r:id="rId445" display="https://pbs.twimg.com/profile_banners/3884281401/1445431929"/>
    <hyperlink ref="AO302" r:id="rId446" display="https://pbs.twimg.com/profile_banners/566687079/1568402173"/>
    <hyperlink ref="AO303" r:id="rId447" display="https://pbs.twimg.com/profile_banners/193237254/1542233708"/>
    <hyperlink ref="AO305" r:id="rId448" display="https://pbs.twimg.com/profile_banners/20159794/1524641962"/>
    <hyperlink ref="AO306" r:id="rId449" display="https://pbs.twimg.com/profile_banners/2376440756/1562372920"/>
    <hyperlink ref="AO307" r:id="rId450" display="https://pbs.twimg.com/profile_banners/765780442326892544/1471414391"/>
    <hyperlink ref="AO309" r:id="rId451" display="https://pbs.twimg.com/profile_banners/700869831935942657/1568736243"/>
    <hyperlink ref="AO310" r:id="rId452" display="https://pbs.twimg.com/profile_banners/1132932597259165696/1562341654"/>
    <hyperlink ref="AO311" r:id="rId453" display="https://pbs.twimg.com/profile_banners/160249634/1385154152"/>
    <hyperlink ref="AO312" r:id="rId454" display="https://pbs.twimg.com/profile_banners/4818747454/1563993219"/>
    <hyperlink ref="AO314" r:id="rId455" display="https://pbs.twimg.com/profile_banners/66131850/1448432284"/>
    <hyperlink ref="AO315" r:id="rId456" display="https://pbs.twimg.com/profile_banners/1620703825/1415387179"/>
    <hyperlink ref="AO316" r:id="rId457" display="https://pbs.twimg.com/profile_banners/5625972/1565035712"/>
    <hyperlink ref="AO317" r:id="rId458" display="https://pbs.twimg.com/profile_banners/1150696051356999680/1564661376"/>
    <hyperlink ref="AO318" r:id="rId459" display="https://pbs.twimg.com/profile_banners/111883938/1508010335"/>
    <hyperlink ref="AO319" r:id="rId460" display="https://pbs.twimg.com/profile_banners/16326882/1400511199"/>
    <hyperlink ref="AO321" r:id="rId461" display="https://pbs.twimg.com/profile_banners/744696897902776320/1488216617"/>
    <hyperlink ref="AO322" r:id="rId462" display="https://pbs.twimg.com/profile_banners/22448617/1535400880"/>
    <hyperlink ref="AO324" r:id="rId463" display="https://pbs.twimg.com/profile_banners/4598260169/1537382013"/>
    <hyperlink ref="AO325" r:id="rId464" display="https://pbs.twimg.com/profile_banners/1072973644744351745/1555541240"/>
    <hyperlink ref="AO326" r:id="rId465" display="https://pbs.twimg.com/profile_banners/731532930934280192/1564787898"/>
    <hyperlink ref="AO328" r:id="rId466" display="https://pbs.twimg.com/profile_banners/980885188828958721/1549221201"/>
    <hyperlink ref="AO329" r:id="rId467" display="https://pbs.twimg.com/profile_banners/1050479376868024321/1549637223"/>
    <hyperlink ref="AO330" r:id="rId468" display="https://pbs.twimg.com/profile_banners/870520531/1553693869"/>
    <hyperlink ref="AO332" r:id="rId469" display="https://pbs.twimg.com/profile_banners/1078614259284787200/1555890848"/>
    <hyperlink ref="AO333" r:id="rId470" display="https://pbs.twimg.com/profile_banners/2389280766/1520346152"/>
    <hyperlink ref="AO334" r:id="rId471" display="https://pbs.twimg.com/profile_banners/220048411/1565025724"/>
    <hyperlink ref="AO335" r:id="rId472" display="https://pbs.twimg.com/profile_banners/1045751090111754240/1549215082"/>
    <hyperlink ref="AO336" r:id="rId473" display="https://pbs.twimg.com/profile_banners/1159468821259968517/1568579883"/>
    <hyperlink ref="AO337" r:id="rId474" display="https://pbs.twimg.com/profile_banners/1039196755491991552/1560635624"/>
    <hyperlink ref="AO338" r:id="rId475" display="https://pbs.twimg.com/profile_banners/1720393164/1568537981"/>
    <hyperlink ref="AO339" r:id="rId476" display="https://pbs.twimg.com/profile_banners/1178312521/1537705968"/>
    <hyperlink ref="AO340" r:id="rId477" display="https://pbs.twimg.com/profile_banners/803978944160534528/1485270228"/>
    <hyperlink ref="AO341" r:id="rId478" display="https://pbs.twimg.com/profile_banners/860555190/1555712752"/>
    <hyperlink ref="AO342" r:id="rId479" display="https://pbs.twimg.com/profile_banners/49698134/1561574533"/>
    <hyperlink ref="AO343" r:id="rId480" display="https://pbs.twimg.com/profile_banners/828479367126908929/1571274330"/>
    <hyperlink ref="AO344" r:id="rId481" display="https://pbs.twimg.com/profile_banners/101777639/1559968793"/>
    <hyperlink ref="AO345" r:id="rId482" display="https://pbs.twimg.com/profile_banners/79005781/1561067222"/>
    <hyperlink ref="AO346" r:id="rId483" display="https://pbs.twimg.com/profile_banners/79004963/1425738240"/>
    <hyperlink ref="AO347" r:id="rId484" display="https://pbs.twimg.com/profile_banners/56166138/1560543079"/>
    <hyperlink ref="AO348" r:id="rId485" display="https://pbs.twimg.com/profile_banners/61194002/1560575055"/>
    <hyperlink ref="AO349" r:id="rId486" display="https://pbs.twimg.com/profile_banners/57745971/1556675949"/>
    <hyperlink ref="AO350" r:id="rId487" display="https://pbs.twimg.com/profile_banners/75466587/1563563791"/>
    <hyperlink ref="AO351" r:id="rId488" display="https://pbs.twimg.com/profile_banners/1179069668104892416/1570045418"/>
    <hyperlink ref="AO352" r:id="rId489" display="https://pbs.twimg.com/profile_banners/544366956/1563803018"/>
    <hyperlink ref="AO353" r:id="rId490" display="https://pbs.twimg.com/profile_banners/17780444/1502812112"/>
    <hyperlink ref="AO354" r:id="rId491" display="https://pbs.twimg.com/profile_banners/6323932/1511147489"/>
    <hyperlink ref="AO355" r:id="rId492" display="https://pbs.twimg.com/profile_banners/95398415/1516694608"/>
    <hyperlink ref="AO356" r:id="rId493" display="https://pbs.twimg.com/profile_banners/30948978/1569247973"/>
    <hyperlink ref="AO357" r:id="rId494" display="https://pbs.twimg.com/profile_banners/829673923/1566965570"/>
    <hyperlink ref="AO359" r:id="rId495" display="https://pbs.twimg.com/profile_banners/62396427/1379189912"/>
    <hyperlink ref="AO360" r:id="rId496" display="https://pbs.twimg.com/profile_banners/140175033/1571062451"/>
    <hyperlink ref="AO361" r:id="rId497" display="https://pbs.twimg.com/profile_banners/24485503/1564595150"/>
    <hyperlink ref="AO362" r:id="rId498" display="https://pbs.twimg.com/profile_banners/55117855/1481663314"/>
    <hyperlink ref="AO363" r:id="rId499" display="https://pbs.twimg.com/profile_banners/86102399/1430397732"/>
    <hyperlink ref="AO365" r:id="rId500" display="https://pbs.twimg.com/profile_banners/91882544/1540936118"/>
    <hyperlink ref="AO366" r:id="rId501" display="https://pbs.twimg.com/profile_banners/2550447338/1431127532"/>
    <hyperlink ref="AO367" r:id="rId502" display="https://pbs.twimg.com/profile_banners/24224696/1567135407"/>
    <hyperlink ref="AO369" r:id="rId503" display="https://pbs.twimg.com/profile_banners/408563576/1428005097"/>
    <hyperlink ref="AO370" r:id="rId504" display="https://pbs.twimg.com/profile_banners/613469003/1547546165"/>
    <hyperlink ref="AO371" r:id="rId505" display="https://pbs.twimg.com/profile_banners/1618920494/1437337567"/>
    <hyperlink ref="AO372" r:id="rId506" display="https://pbs.twimg.com/profile_banners/3346555161/1509312169"/>
    <hyperlink ref="AO373" r:id="rId507" display="https://pbs.twimg.com/profile_banners/867033343396900864/1512067772"/>
    <hyperlink ref="AO374" r:id="rId508" display="https://pbs.twimg.com/profile_banners/89975589/1565122897"/>
    <hyperlink ref="AO377" r:id="rId509" display="https://pbs.twimg.com/profile_banners/17929934/1533120973"/>
    <hyperlink ref="AO378" r:id="rId510" display="https://pbs.twimg.com/profile_banners/785498610112798722/1494870187"/>
    <hyperlink ref="AO379" r:id="rId511" display="https://pbs.twimg.com/profile_banners/67333343/1541407979"/>
    <hyperlink ref="AO380" r:id="rId512" display="https://pbs.twimg.com/profile_banners/295895981/1531434124"/>
    <hyperlink ref="AO381" r:id="rId513" display="https://pbs.twimg.com/profile_banners/38152031/1528010095"/>
    <hyperlink ref="AU3" r:id="rId514" display="http://abs.twimg.com/images/themes/theme1/bg.png"/>
    <hyperlink ref="AU4" r:id="rId515" display="http://pbs.twimg.com/profile_background_images/674941144/c96f7ffdacd91fd0c0c90b42c00f1830.jpeg"/>
    <hyperlink ref="AU5" r:id="rId516" display="http://abs.twimg.com/images/themes/theme1/bg.png"/>
    <hyperlink ref="AU6" r:id="rId517" display="http://abs.twimg.com/images/themes/theme8/bg.gif"/>
    <hyperlink ref="AU7" r:id="rId518" display="http://abs.twimg.com/images/themes/theme1/bg.png"/>
    <hyperlink ref="AU8" r:id="rId519" display="http://abs.twimg.com/images/themes/theme1/bg.png"/>
    <hyperlink ref="AU10" r:id="rId520" display="http://abs.twimg.com/images/themes/theme4/bg.gif"/>
    <hyperlink ref="AU11" r:id="rId521" display="http://abs.twimg.com/images/themes/theme15/bg.png"/>
    <hyperlink ref="AU13" r:id="rId522" display="http://abs.twimg.com/images/themes/theme14/bg.gif"/>
    <hyperlink ref="AU17" r:id="rId523" display="http://abs.twimg.com/images/themes/theme1/bg.png"/>
    <hyperlink ref="AU18" r:id="rId524" display="http://abs.twimg.com/images/themes/theme13/bg.gif"/>
    <hyperlink ref="AU19" r:id="rId525" display="http://abs.twimg.com/images/themes/theme9/bg.gif"/>
    <hyperlink ref="AU20" r:id="rId526" display="http://abs.twimg.com/images/themes/theme1/bg.png"/>
    <hyperlink ref="AU21" r:id="rId527" display="http://abs.twimg.com/images/themes/theme1/bg.png"/>
    <hyperlink ref="AU22" r:id="rId528" display="http://abs.twimg.com/images/themes/theme7/bg.gif"/>
    <hyperlink ref="AU27" r:id="rId529" display="http://abs.twimg.com/images/themes/theme1/bg.png"/>
    <hyperlink ref="AU28" r:id="rId530" display="http://abs.twimg.com/images/themes/theme10/bg.gif"/>
    <hyperlink ref="AU30" r:id="rId531" display="http://abs.twimg.com/images/themes/theme1/bg.png"/>
    <hyperlink ref="AU31" r:id="rId532" display="http://pbs.twimg.com/profile_background_images/537222412/550101_10150735729123839_41245493838_9727551_2082854332_n.jpg"/>
    <hyperlink ref="AU32" r:id="rId533" display="http://pbs.twimg.com/profile_background_images/441219641377955840/inIjlA_n.png"/>
    <hyperlink ref="AU33" r:id="rId534" display="http://abs.twimg.com/images/themes/theme1/bg.png"/>
    <hyperlink ref="AU34" r:id="rId535" display="http://abs.twimg.com/images/themes/theme1/bg.png"/>
    <hyperlink ref="AU35" r:id="rId536" display="http://abs.twimg.com/images/themes/theme1/bg.png"/>
    <hyperlink ref="AU36" r:id="rId537" display="http://abs.twimg.com/images/themes/theme1/bg.png"/>
    <hyperlink ref="AU37" r:id="rId538" display="http://abs.twimg.com/images/themes/theme1/bg.png"/>
    <hyperlink ref="AU38" r:id="rId539" display="http://abs.twimg.com/images/themes/theme7/bg.gif"/>
    <hyperlink ref="AU39" r:id="rId540" display="http://abs.twimg.com/images/themes/theme1/bg.png"/>
    <hyperlink ref="AU40" r:id="rId541" display="http://abs.twimg.com/images/themes/theme14/bg.gif"/>
    <hyperlink ref="AU43" r:id="rId542" display="http://abs.twimg.com/images/themes/theme1/bg.png"/>
    <hyperlink ref="AU45" r:id="rId543" display="http://abs.twimg.com/images/themes/theme1/bg.png"/>
    <hyperlink ref="AU46" r:id="rId544" display="http://abs.twimg.com/images/themes/theme1/bg.png"/>
    <hyperlink ref="AU47" r:id="rId545" display="http://abs.twimg.com/images/themes/theme1/bg.png"/>
    <hyperlink ref="AU48" r:id="rId546" display="http://abs.twimg.com/images/themes/theme1/bg.png"/>
    <hyperlink ref="AU50" r:id="rId547" display="http://abs.twimg.com/images/themes/theme1/bg.png"/>
    <hyperlink ref="AU52" r:id="rId548" display="http://abs.twimg.com/images/themes/theme3/bg.gif"/>
    <hyperlink ref="AU54" r:id="rId549" display="http://pbs.twimg.com/profile_background_images/715911276/d7141fc6bc3042da32371a60d111d9d2.jpeg"/>
    <hyperlink ref="AU55" r:id="rId550" display="http://abs.twimg.com/images/themes/theme9/bg.gif"/>
    <hyperlink ref="AU56" r:id="rId551" display="http://abs.twimg.com/images/themes/theme1/bg.png"/>
    <hyperlink ref="AU57" r:id="rId552" display="http://abs.twimg.com/images/themes/theme1/bg.png"/>
    <hyperlink ref="AU59" r:id="rId553" display="http://abs.twimg.com/images/themes/theme1/bg.png"/>
    <hyperlink ref="AU61" r:id="rId554" display="http://abs.twimg.com/images/themes/theme9/bg.gif"/>
    <hyperlink ref="AU62" r:id="rId555" display="http://abs.twimg.com/images/themes/theme10/bg.gif"/>
    <hyperlink ref="AU63" r:id="rId556" display="http://abs.twimg.com/images/themes/theme15/bg.png"/>
    <hyperlink ref="AU64" r:id="rId557" display="http://abs.twimg.com/images/themes/theme1/bg.png"/>
    <hyperlink ref="AU65" r:id="rId558" display="http://abs.twimg.com/images/themes/theme1/bg.png"/>
    <hyperlink ref="AU67" r:id="rId559" display="http://abs.twimg.com/images/themes/theme1/bg.png"/>
    <hyperlink ref="AU70" r:id="rId560" display="http://abs.twimg.com/images/themes/theme1/bg.png"/>
    <hyperlink ref="AU73" r:id="rId561" display="http://abs.twimg.com/images/themes/theme1/bg.png"/>
    <hyperlink ref="AU74" r:id="rId562" display="http://abs.twimg.com/images/themes/theme1/bg.png"/>
    <hyperlink ref="AU75" r:id="rId563" display="http://abs.twimg.com/images/themes/theme4/bg.gif"/>
    <hyperlink ref="AU77" r:id="rId564" display="http://abs.twimg.com/images/themes/theme15/bg.png"/>
    <hyperlink ref="AU78" r:id="rId565" display="http://abs.twimg.com/images/themes/theme3/bg.gif"/>
    <hyperlink ref="AU79" r:id="rId566" display="http://abs.twimg.com/images/themes/theme10/bg.gif"/>
    <hyperlink ref="AU80" r:id="rId567" display="http://abs.twimg.com/images/themes/theme10/bg.gif"/>
    <hyperlink ref="AU81" r:id="rId568" display="http://abs.twimg.com/images/themes/theme7/bg.gif"/>
    <hyperlink ref="AU82" r:id="rId569" display="http://abs.twimg.com/images/themes/theme1/bg.png"/>
    <hyperlink ref="AU83" r:id="rId570" display="http://abs.twimg.com/images/themes/theme1/bg.png"/>
    <hyperlink ref="AU84" r:id="rId571" display="http://abs.twimg.com/images/themes/theme1/bg.png"/>
    <hyperlink ref="AU85" r:id="rId572" display="http://abs.twimg.com/images/themes/theme11/bg.gif"/>
    <hyperlink ref="AU86" r:id="rId573" display="http://abs.twimg.com/images/themes/theme1/bg.png"/>
    <hyperlink ref="AU87" r:id="rId574" display="http://abs.twimg.com/images/themes/theme2/bg.gif"/>
    <hyperlink ref="AU88" r:id="rId575" display="http://abs.twimg.com/images/themes/theme1/bg.png"/>
    <hyperlink ref="AU89" r:id="rId576" display="http://abs.twimg.com/images/themes/theme1/bg.png"/>
    <hyperlink ref="AU90" r:id="rId577" display="http://abs.twimg.com/images/themes/theme1/bg.png"/>
    <hyperlink ref="AU92" r:id="rId578" display="http://abs.twimg.com/images/themes/theme1/bg.png"/>
    <hyperlink ref="AU93" r:id="rId579" display="http://abs.twimg.com/images/themes/theme2/bg.gif"/>
    <hyperlink ref="AU95" r:id="rId580" display="http://abs.twimg.com/images/themes/theme1/bg.png"/>
    <hyperlink ref="AU97" r:id="rId581" display="http://abs.twimg.com/images/themes/theme18/bg.gif"/>
    <hyperlink ref="AU98" r:id="rId582" display="http://abs.twimg.com/images/themes/theme1/bg.png"/>
    <hyperlink ref="AU99" r:id="rId583" display="http://abs.twimg.com/images/themes/theme1/bg.png"/>
    <hyperlink ref="AU101" r:id="rId584" display="http://abs.twimg.com/images/themes/theme1/bg.png"/>
    <hyperlink ref="AU102" r:id="rId585" display="http://abs.twimg.com/images/themes/theme1/bg.png"/>
    <hyperlink ref="AU103" r:id="rId586" display="http://abs.twimg.com/images/themes/theme1/bg.png"/>
    <hyperlink ref="AU104" r:id="rId587" display="http://abs.twimg.com/images/themes/theme14/bg.gif"/>
    <hyperlink ref="AU106" r:id="rId588" display="http://abs.twimg.com/images/themes/theme1/bg.png"/>
    <hyperlink ref="AU107" r:id="rId589" display="http://abs.twimg.com/images/themes/theme1/bg.png"/>
    <hyperlink ref="AU108" r:id="rId590" display="http://abs.twimg.com/images/themes/theme1/bg.png"/>
    <hyperlink ref="AU109" r:id="rId591" display="http://abs.twimg.com/images/themes/theme1/bg.png"/>
    <hyperlink ref="AU111" r:id="rId592" display="http://abs.twimg.com/images/themes/theme1/bg.png"/>
    <hyperlink ref="AU112" r:id="rId593" display="http://abs.twimg.com/images/themes/theme1/bg.png"/>
    <hyperlink ref="AU113" r:id="rId594" display="http://abs.twimg.com/images/themes/theme1/bg.png"/>
    <hyperlink ref="AU114" r:id="rId595" display="http://abs.twimg.com/images/themes/theme1/bg.png"/>
    <hyperlink ref="AU115" r:id="rId596" display="http://abs.twimg.com/images/themes/theme1/bg.png"/>
    <hyperlink ref="AU116" r:id="rId597" display="http://abs.twimg.com/images/themes/theme14/bg.gif"/>
    <hyperlink ref="AU117" r:id="rId598" display="http://abs.twimg.com/images/themes/theme1/bg.png"/>
    <hyperlink ref="AU119" r:id="rId599" display="http://abs.twimg.com/images/themes/theme1/bg.png"/>
    <hyperlink ref="AU120" r:id="rId600" display="http://abs.twimg.com/images/themes/theme1/bg.png"/>
    <hyperlink ref="AU121" r:id="rId601" display="http://abs.twimg.com/images/themes/theme1/bg.png"/>
    <hyperlink ref="AU122" r:id="rId602" display="http://abs.twimg.com/images/themes/theme9/bg.gif"/>
    <hyperlink ref="AU123" r:id="rId603" display="http://abs.twimg.com/images/themes/theme1/bg.png"/>
    <hyperlink ref="AU124" r:id="rId604" display="http://abs.twimg.com/images/themes/theme1/bg.png"/>
    <hyperlink ref="AU125" r:id="rId605" display="http://abs.twimg.com/images/themes/theme9/bg.gif"/>
    <hyperlink ref="AU126" r:id="rId606" display="http://abs.twimg.com/images/themes/theme1/bg.png"/>
    <hyperlink ref="AU127" r:id="rId607" display="http://abs.twimg.com/images/themes/theme1/bg.png"/>
    <hyperlink ref="AU128" r:id="rId608" display="http://abs.twimg.com/images/themes/theme17/bg.gif"/>
    <hyperlink ref="AU129" r:id="rId609" display="http://abs.twimg.com/images/themes/theme1/bg.png"/>
    <hyperlink ref="AU130" r:id="rId610" display="http://abs.twimg.com/images/themes/theme1/bg.png"/>
    <hyperlink ref="AU131" r:id="rId611" display="http://abs.twimg.com/images/themes/theme1/bg.png"/>
    <hyperlink ref="AU133" r:id="rId612" display="http://abs.twimg.com/images/themes/theme1/bg.png"/>
    <hyperlink ref="AU134" r:id="rId613" display="http://abs.twimg.com/images/themes/theme1/bg.png"/>
    <hyperlink ref="AU136" r:id="rId614" display="http://abs.twimg.com/images/themes/theme1/bg.png"/>
    <hyperlink ref="AU137" r:id="rId615" display="http://abs.twimg.com/images/themes/theme11/bg.gif"/>
    <hyperlink ref="AU138" r:id="rId616" display="http://abs.twimg.com/images/themes/theme1/bg.png"/>
    <hyperlink ref="AU140" r:id="rId617" display="http://abs.twimg.com/images/themes/theme1/bg.png"/>
    <hyperlink ref="AU141" r:id="rId618" display="http://abs.twimg.com/images/themes/theme1/bg.png"/>
    <hyperlink ref="AU142" r:id="rId619" display="http://abs.twimg.com/images/themes/theme1/bg.png"/>
    <hyperlink ref="AU143" r:id="rId620" display="http://abs.twimg.com/images/themes/theme1/bg.png"/>
    <hyperlink ref="AU144" r:id="rId621" display="http://abs.twimg.com/images/themes/theme14/bg.gif"/>
    <hyperlink ref="AU145" r:id="rId622" display="http://abs.twimg.com/images/themes/theme1/bg.png"/>
    <hyperlink ref="AU147" r:id="rId623" display="http://abs.twimg.com/images/themes/theme1/bg.png"/>
    <hyperlink ref="AU149" r:id="rId624" display="http://abs.twimg.com/images/themes/theme1/bg.png"/>
    <hyperlink ref="AU150" r:id="rId625" display="http://abs.twimg.com/images/themes/theme1/bg.png"/>
    <hyperlink ref="AU151" r:id="rId626" display="http://abs.twimg.com/images/themes/theme14/bg.gif"/>
    <hyperlink ref="AU153" r:id="rId627" display="http://abs.twimg.com/images/themes/theme13/bg.gif"/>
    <hyperlink ref="AU155" r:id="rId628" display="http://abs.twimg.com/images/themes/theme4/bg.gif"/>
    <hyperlink ref="AU159" r:id="rId629" display="http://abs.twimg.com/images/themes/theme1/bg.png"/>
    <hyperlink ref="AU160" r:id="rId630" display="http://abs.twimg.com/images/themes/theme1/bg.png"/>
    <hyperlink ref="AU161" r:id="rId631" display="http://abs.twimg.com/images/themes/theme4/bg.gif"/>
    <hyperlink ref="AU163" r:id="rId632" display="http://abs.twimg.com/images/themes/theme1/bg.png"/>
    <hyperlink ref="AU165" r:id="rId633" display="http://abs.twimg.com/images/themes/theme1/bg.png"/>
    <hyperlink ref="AU166" r:id="rId634" display="http://abs.twimg.com/images/themes/theme1/bg.png"/>
    <hyperlink ref="AU167" r:id="rId635" display="http://abs.twimg.com/images/themes/theme1/bg.png"/>
    <hyperlink ref="AU169" r:id="rId636" display="http://abs.twimg.com/images/themes/theme1/bg.png"/>
    <hyperlink ref="AU171" r:id="rId637" display="http://abs.twimg.com/images/themes/theme1/bg.png"/>
    <hyperlink ref="AU172" r:id="rId638" display="http://abs.twimg.com/images/themes/theme1/bg.png"/>
    <hyperlink ref="AU173" r:id="rId639" display="http://abs.twimg.com/images/themes/theme14/bg.gif"/>
    <hyperlink ref="AU174" r:id="rId640" display="http://abs.twimg.com/images/themes/theme1/bg.png"/>
    <hyperlink ref="AU175" r:id="rId641" display="http://abs.twimg.com/images/themes/theme1/bg.png"/>
    <hyperlink ref="AU176" r:id="rId642" display="http://abs.twimg.com/images/themes/theme1/bg.png"/>
    <hyperlink ref="AU178" r:id="rId643" display="http://abs.twimg.com/images/themes/theme1/bg.png"/>
    <hyperlink ref="AU179" r:id="rId644" display="http://abs.twimg.com/images/themes/theme1/bg.png"/>
    <hyperlink ref="AU180" r:id="rId645" display="http://abs.twimg.com/images/themes/theme1/bg.png"/>
    <hyperlink ref="AU181" r:id="rId646" display="http://abs.twimg.com/images/themes/theme1/bg.png"/>
    <hyperlink ref="AU182" r:id="rId647" display="http://abs.twimg.com/images/themes/theme1/bg.png"/>
    <hyperlink ref="AU183" r:id="rId648" display="http://abs.twimg.com/images/themes/theme8/bg.gif"/>
    <hyperlink ref="AU185" r:id="rId649" display="http://abs.twimg.com/images/themes/theme4/bg.gif"/>
    <hyperlink ref="AU186" r:id="rId650" display="http://abs.twimg.com/images/themes/theme1/bg.png"/>
    <hyperlink ref="AU187" r:id="rId651" display="http://abs.twimg.com/images/themes/theme1/bg.png"/>
    <hyperlink ref="AU188" r:id="rId652" display="http://abs.twimg.com/images/themes/theme1/bg.png"/>
    <hyperlink ref="AU190" r:id="rId653" display="http://abs.twimg.com/images/themes/theme1/bg.png"/>
    <hyperlink ref="AU191" r:id="rId654" display="http://abs.twimg.com/images/themes/theme1/bg.png"/>
    <hyperlink ref="AU193" r:id="rId655" display="http://abs.twimg.com/images/themes/theme1/bg.png"/>
    <hyperlink ref="AU194" r:id="rId656" display="http://abs.twimg.com/images/themes/theme1/bg.png"/>
    <hyperlink ref="AU195" r:id="rId657" display="http://abs.twimg.com/images/themes/theme1/bg.png"/>
    <hyperlink ref="AU196" r:id="rId658" display="http://abs.twimg.com/images/themes/theme1/bg.png"/>
    <hyperlink ref="AU197" r:id="rId659" display="http://abs.twimg.com/images/themes/theme1/bg.png"/>
    <hyperlink ref="AU200" r:id="rId660" display="http://abs.twimg.com/images/themes/theme1/bg.png"/>
    <hyperlink ref="AU201" r:id="rId661" display="http://abs.twimg.com/images/themes/theme1/bg.png"/>
    <hyperlink ref="AU202" r:id="rId662" display="http://abs.twimg.com/images/themes/theme1/bg.png"/>
    <hyperlink ref="AU204" r:id="rId663" display="http://abs.twimg.com/images/themes/theme12/bg.gif"/>
    <hyperlink ref="AU205" r:id="rId664" display="http://abs.twimg.com/images/themes/theme9/bg.gif"/>
    <hyperlink ref="AU206" r:id="rId665" display="http://abs.twimg.com/images/themes/theme14/bg.gif"/>
    <hyperlink ref="AU207" r:id="rId666" display="http://abs.twimg.com/images/themes/theme14/bg.gif"/>
    <hyperlink ref="AU208" r:id="rId667" display="http://abs.twimg.com/images/themes/theme10/bg.gif"/>
    <hyperlink ref="AU210" r:id="rId668" display="http://abs.twimg.com/images/themes/theme1/bg.png"/>
    <hyperlink ref="AU211" r:id="rId669" display="http://pbs.twimg.com/profile_background_images/806017436/a2af6378cebfdfa546bb0518113e9217.jpeg"/>
    <hyperlink ref="AU212" r:id="rId670" display="http://abs.twimg.com/images/themes/theme1/bg.png"/>
    <hyperlink ref="AU213" r:id="rId671" display="http://abs.twimg.com/images/themes/theme12/bg.gif"/>
    <hyperlink ref="AU214" r:id="rId672" display="http://abs.twimg.com/images/themes/theme7/bg.gif"/>
    <hyperlink ref="AU216" r:id="rId673" display="http://abs.twimg.com/images/themes/theme1/bg.png"/>
    <hyperlink ref="AU217" r:id="rId674" display="http://abs.twimg.com/images/themes/theme15/bg.png"/>
    <hyperlink ref="AU218" r:id="rId675" display="http://abs.twimg.com/images/themes/theme1/bg.png"/>
    <hyperlink ref="AU219" r:id="rId676" display="http://abs.twimg.com/images/themes/theme15/bg.png"/>
    <hyperlink ref="AU222" r:id="rId677" display="http://abs.twimg.com/images/themes/theme1/bg.png"/>
    <hyperlink ref="AU223" r:id="rId678" display="http://abs.twimg.com/images/themes/theme9/bg.gif"/>
    <hyperlink ref="AU226" r:id="rId679" display="http://abs.twimg.com/images/themes/theme1/bg.png"/>
    <hyperlink ref="AU230" r:id="rId680" display="http://abs.twimg.com/images/themes/theme1/bg.png"/>
    <hyperlink ref="AU232" r:id="rId681" display="http://abs.twimg.com/images/themes/theme1/bg.png"/>
    <hyperlink ref="AU233" r:id="rId682" display="http://abs.twimg.com/images/themes/theme1/bg.png"/>
    <hyperlink ref="AU234" r:id="rId683" display="http://abs.twimg.com/images/themes/theme15/bg.png"/>
    <hyperlink ref="AU235" r:id="rId684" display="http://abs.twimg.com/images/themes/theme19/bg.gif"/>
    <hyperlink ref="AU236" r:id="rId685" display="http://abs.twimg.com/images/themes/theme1/bg.png"/>
    <hyperlink ref="AU237" r:id="rId686" display="http://abs.twimg.com/images/themes/theme1/bg.png"/>
    <hyperlink ref="AU238" r:id="rId687" display="http://abs.twimg.com/images/themes/theme10/bg.gif"/>
    <hyperlink ref="AU240" r:id="rId688" display="http://abs.twimg.com/images/themes/theme1/bg.png"/>
    <hyperlink ref="AU241" r:id="rId689" display="http://abs.twimg.com/images/themes/theme1/bg.png"/>
    <hyperlink ref="AU242" r:id="rId690" display="http://abs.twimg.com/images/themes/theme13/bg.gif"/>
    <hyperlink ref="AU243" r:id="rId691" display="http://abs.twimg.com/images/themes/theme1/bg.png"/>
    <hyperlink ref="AU244" r:id="rId692" display="http://abs.twimg.com/images/themes/theme15/bg.png"/>
    <hyperlink ref="AU245" r:id="rId693" display="http://abs.twimg.com/images/themes/theme19/bg.gif"/>
    <hyperlink ref="AU246" r:id="rId694" display="http://abs.twimg.com/images/themes/theme15/bg.png"/>
    <hyperlink ref="AU248" r:id="rId695" display="http://abs.twimg.com/images/themes/theme1/bg.png"/>
    <hyperlink ref="AU249" r:id="rId696" display="http://abs.twimg.com/images/themes/theme1/bg.png"/>
    <hyperlink ref="AU251" r:id="rId697" display="http://abs.twimg.com/images/themes/theme1/bg.png"/>
    <hyperlink ref="AU252" r:id="rId698" display="http://abs.twimg.com/images/themes/theme1/bg.png"/>
    <hyperlink ref="AU253" r:id="rId699" display="http://abs.twimg.com/images/themes/theme10/bg.gif"/>
    <hyperlink ref="AU254" r:id="rId700" display="http://abs.twimg.com/images/themes/theme1/bg.png"/>
    <hyperlink ref="AU255" r:id="rId701" display="http://abs.twimg.com/images/themes/theme13/bg.gif"/>
    <hyperlink ref="AU256" r:id="rId702" display="http://abs.twimg.com/images/themes/theme17/bg.gif"/>
    <hyperlink ref="AU257" r:id="rId703" display="http://abs.twimg.com/images/themes/theme1/bg.png"/>
    <hyperlink ref="AU258" r:id="rId704" display="http://abs.twimg.com/images/themes/theme10/bg.gif"/>
    <hyperlink ref="AU259" r:id="rId705" display="http://abs.twimg.com/images/themes/theme1/bg.png"/>
    <hyperlink ref="AU260" r:id="rId706" display="http://abs.twimg.com/images/themes/theme11/bg.gif"/>
    <hyperlink ref="AU261" r:id="rId707" display="http://abs.twimg.com/images/themes/theme1/bg.png"/>
    <hyperlink ref="AU264" r:id="rId708" display="http://abs.twimg.com/images/themes/theme1/bg.png"/>
    <hyperlink ref="AU265" r:id="rId709" display="http://abs.twimg.com/images/themes/theme1/bg.png"/>
    <hyperlink ref="AU267" r:id="rId710" display="http://abs.twimg.com/images/themes/theme1/bg.png"/>
    <hyperlink ref="AU268" r:id="rId711" display="http://abs.twimg.com/images/themes/theme1/bg.png"/>
    <hyperlink ref="AU269" r:id="rId712" display="http://abs.twimg.com/images/themes/theme1/bg.png"/>
    <hyperlink ref="AU270" r:id="rId713" display="http://abs.twimg.com/images/themes/theme1/bg.png"/>
    <hyperlink ref="AU271" r:id="rId714" display="http://abs.twimg.com/images/themes/theme1/bg.png"/>
    <hyperlink ref="AU272" r:id="rId715" display="http://abs.twimg.com/images/themes/theme1/bg.png"/>
    <hyperlink ref="AU273" r:id="rId716" display="http://abs.twimg.com/images/themes/theme1/bg.png"/>
    <hyperlink ref="AU274" r:id="rId717" display="http://abs.twimg.com/images/themes/theme9/bg.gif"/>
    <hyperlink ref="AU275" r:id="rId718" display="http://abs.twimg.com/images/themes/theme13/bg.gif"/>
    <hyperlink ref="AU277" r:id="rId719" display="http://pbs.twimg.com/profile_background_images/600016254/qnm1o9p97rn3iyl0wzv9.jpeg"/>
    <hyperlink ref="AU278" r:id="rId720" display="http://abs.twimg.com/images/themes/theme1/bg.png"/>
    <hyperlink ref="AU279" r:id="rId721" display="http://abs.twimg.com/images/themes/theme1/bg.png"/>
    <hyperlink ref="AU280" r:id="rId722" display="http://abs.twimg.com/images/themes/theme10/bg.gif"/>
    <hyperlink ref="AU281" r:id="rId723" display="http://abs.twimg.com/images/themes/theme6/bg.gif"/>
    <hyperlink ref="AU283" r:id="rId724" display="http://abs.twimg.com/images/themes/theme1/bg.png"/>
    <hyperlink ref="AU284" r:id="rId725" display="http://abs.twimg.com/images/themes/theme1/bg.png"/>
    <hyperlink ref="AU286" r:id="rId726" display="http://abs.twimg.com/images/themes/theme1/bg.png"/>
    <hyperlink ref="AU287" r:id="rId727" display="http://abs.twimg.com/images/themes/theme9/bg.gif"/>
    <hyperlink ref="AU288" r:id="rId728" display="http://abs.twimg.com/images/themes/theme1/bg.png"/>
    <hyperlink ref="AU289" r:id="rId729" display="http://abs.twimg.com/images/themes/theme1/bg.png"/>
    <hyperlink ref="AU290" r:id="rId730" display="http://abs.twimg.com/images/themes/theme1/bg.png"/>
    <hyperlink ref="AU291" r:id="rId731" display="http://abs.twimg.com/images/themes/theme1/bg.png"/>
    <hyperlink ref="AU292" r:id="rId732" display="http://abs.twimg.com/images/themes/theme1/bg.png"/>
    <hyperlink ref="AU293" r:id="rId733" display="http://abs.twimg.com/images/themes/theme1/bg.png"/>
    <hyperlink ref="AU295" r:id="rId734" display="http://abs.twimg.com/images/themes/theme16/bg.gif"/>
    <hyperlink ref="AU296" r:id="rId735" display="http://abs.twimg.com/images/themes/theme1/bg.png"/>
    <hyperlink ref="AU297" r:id="rId736" display="http://abs.twimg.com/images/themes/theme1/bg.png"/>
    <hyperlink ref="AU299" r:id="rId737" display="http://abs.twimg.com/images/themes/theme1/bg.png"/>
    <hyperlink ref="AU300" r:id="rId738" display="http://abs.twimg.com/images/themes/theme1/bg.png"/>
    <hyperlink ref="AU301" r:id="rId739" display="http://abs.twimg.com/images/themes/theme7/bg.gif"/>
    <hyperlink ref="AU302" r:id="rId740" display="http://abs.twimg.com/images/themes/theme1/bg.png"/>
    <hyperlink ref="AU303" r:id="rId741" display="http://abs.twimg.com/images/themes/theme1/bg.png"/>
    <hyperlink ref="AU305" r:id="rId742" display="http://abs.twimg.com/images/themes/theme1/bg.png"/>
    <hyperlink ref="AU306" r:id="rId743" display="http://abs.twimg.com/images/themes/theme1/bg.png"/>
    <hyperlink ref="AU307" r:id="rId744" display="http://abs.twimg.com/images/themes/theme1/bg.png"/>
    <hyperlink ref="AU308" r:id="rId745" display="http://abs.twimg.com/images/themes/theme1/bg.png"/>
    <hyperlink ref="AU311" r:id="rId746" display="http://abs.twimg.com/images/themes/theme1/bg.png"/>
    <hyperlink ref="AU312" r:id="rId747" display="http://abs.twimg.com/images/themes/theme1/bg.png"/>
    <hyperlink ref="AU314" r:id="rId748" display="http://abs.twimg.com/images/themes/theme9/bg.gif"/>
    <hyperlink ref="AU315" r:id="rId749" display="http://abs.twimg.com/images/themes/theme1/bg.png"/>
    <hyperlink ref="AU316" r:id="rId750" display="http://abs.twimg.com/images/themes/theme1/bg.png"/>
    <hyperlink ref="AU318" r:id="rId751" display="http://abs.twimg.com/images/themes/theme18/bg.gif"/>
    <hyperlink ref="AU319" r:id="rId752" display="http://abs.twimg.com/images/themes/theme1/bg.png"/>
    <hyperlink ref="AU321" r:id="rId753" display="http://abs.twimg.com/images/themes/theme1/bg.png"/>
    <hyperlink ref="AU322" r:id="rId754" display="http://abs.twimg.com/images/themes/theme4/bg.gif"/>
    <hyperlink ref="AU324" r:id="rId755" display="http://abs.twimg.com/images/themes/theme1/bg.png"/>
    <hyperlink ref="AU326" r:id="rId756" display="http://abs.twimg.com/images/themes/theme1/bg.png"/>
    <hyperlink ref="AU327" r:id="rId757" display="http://abs.twimg.com/images/themes/theme1/bg.png"/>
    <hyperlink ref="AU328" r:id="rId758" display="http://abs.twimg.com/images/themes/theme1/bg.png"/>
    <hyperlink ref="AU330" r:id="rId759" display="http://abs.twimg.com/images/themes/theme1/bg.png"/>
    <hyperlink ref="AU331" r:id="rId760" display="http://abs.twimg.com/images/themes/theme1/bg.png"/>
    <hyperlink ref="AU332" r:id="rId761" display="http://abs.twimg.com/images/themes/theme1/bg.png"/>
    <hyperlink ref="AU333" r:id="rId762" display="http://abs.twimg.com/images/themes/theme1/bg.png"/>
    <hyperlink ref="AU334" r:id="rId763" display="http://abs.twimg.com/images/themes/theme1/bg.png"/>
    <hyperlink ref="AU337" r:id="rId764" display="http://abs.twimg.com/images/themes/theme1/bg.png"/>
    <hyperlink ref="AU338" r:id="rId765" display="http://abs.twimg.com/images/themes/theme1/bg.png"/>
    <hyperlink ref="AU339" r:id="rId766" display="http://abs.twimg.com/images/themes/theme1/bg.png"/>
    <hyperlink ref="AU341" r:id="rId767" display="http://abs.twimg.com/images/themes/theme1/bg.png"/>
    <hyperlink ref="AU342" r:id="rId768" display="http://abs.twimg.com/images/themes/theme9/bg.gif"/>
    <hyperlink ref="AU344" r:id="rId769" display="http://abs.twimg.com/images/themes/theme1/bg.png"/>
    <hyperlink ref="AU345" r:id="rId770" display="http://abs.twimg.com/images/themes/theme1/bg.png"/>
    <hyperlink ref="AU346" r:id="rId771" display="http://pbs.twimg.com/profile_background_images/378800000150876160/RMeDfrzI.jpeg"/>
    <hyperlink ref="AU347" r:id="rId772" display="http://abs.twimg.com/images/themes/theme1/bg.png"/>
    <hyperlink ref="AU348" r:id="rId773" display="http://abs.twimg.com/images/themes/theme18/bg.gif"/>
    <hyperlink ref="AU349" r:id="rId774" display="http://abs.twimg.com/images/themes/theme1/bg.png"/>
    <hyperlink ref="AU350" r:id="rId775" display="http://abs.twimg.com/images/themes/theme1/bg.png"/>
    <hyperlink ref="AU352" r:id="rId776" display="http://abs.twimg.com/images/themes/theme14/bg.gif"/>
    <hyperlink ref="AU353" r:id="rId777" display="http://abs.twimg.com/images/themes/theme5/bg.gif"/>
    <hyperlink ref="AU354" r:id="rId778" display="http://abs.twimg.com/images/themes/theme11/bg.gif"/>
    <hyperlink ref="AU355" r:id="rId779" display="http://abs.twimg.com/images/themes/theme10/bg.gif"/>
    <hyperlink ref="AU356" r:id="rId780" display="http://abs.twimg.com/images/themes/theme1/bg.png"/>
    <hyperlink ref="AU357" r:id="rId781" display="http://abs.twimg.com/images/themes/theme1/bg.png"/>
    <hyperlink ref="AU358" r:id="rId782" display="http://abs.twimg.com/images/themes/theme1/bg.png"/>
    <hyperlink ref="AU359" r:id="rId783" display="http://abs.twimg.com/images/themes/theme1/bg.png"/>
    <hyperlink ref="AU360" r:id="rId784" display="http://abs.twimg.com/images/themes/theme1/bg.png"/>
    <hyperlink ref="AU361" r:id="rId785" display="http://abs.twimg.com/images/themes/theme1/bg.png"/>
    <hyperlink ref="AU362" r:id="rId786" display="http://abs.twimg.com/images/themes/theme10/bg.gif"/>
    <hyperlink ref="AU363" r:id="rId787" display="http://abs.twimg.com/images/themes/theme1/bg.png"/>
    <hyperlink ref="AU365" r:id="rId788" display="http://abs.twimg.com/images/themes/theme16/bg.gif"/>
    <hyperlink ref="AU366" r:id="rId789" display="http://abs.twimg.com/images/themes/theme15/bg.png"/>
    <hyperlink ref="AU367" r:id="rId790" display="http://abs.twimg.com/images/themes/theme1/bg.png"/>
    <hyperlink ref="AU368" r:id="rId791" display="http://abs.twimg.com/images/themes/theme1/bg.png"/>
    <hyperlink ref="AU369" r:id="rId792" display="http://abs.twimg.com/images/themes/theme1/bg.png"/>
    <hyperlink ref="AU370" r:id="rId793" display="http://abs.twimg.com/images/themes/theme1/bg.png"/>
    <hyperlink ref="AU371" r:id="rId794" display="http://abs.twimg.com/images/themes/theme1/bg.png"/>
    <hyperlink ref="AU372" r:id="rId795" display="http://abs.twimg.com/images/themes/theme1/bg.png"/>
    <hyperlink ref="AU374" r:id="rId796" display="http://abs.twimg.com/images/themes/theme1/bg.png"/>
    <hyperlink ref="AU375" r:id="rId797" display="http://abs.twimg.com/images/themes/theme1/bg.png"/>
    <hyperlink ref="AU377" r:id="rId798" display="http://abs.twimg.com/images/themes/theme7/bg.gif"/>
    <hyperlink ref="AU379" r:id="rId799" display="http://abs.twimg.com/images/themes/theme10/bg.gif"/>
    <hyperlink ref="AU380" r:id="rId800" display="http://abs.twimg.com/images/themes/theme1/bg.png"/>
    <hyperlink ref="AU381" r:id="rId801" display="http://abs.twimg.com/images/themes/theme1/bg.png"/>
    <hyperlink ref="F3" r:id="rId802" display="http://pbs.twimg.com/profile_images/1070337286338940929/2F7gZ9Cr_normal.jpg"/>
    <hyperlink ref="F4" r:id="rId803" display="http://pbs.twimg.com/profile_images/596567988523966464/EH6qa1Ep_normal.jpg"/>
    <hyperlink ref="F5" r:id="rId804" display="http://pbs.twimg.com/profile_images/962253342465343488/H3DaFU2E_normal.jpg"/>
    <hyperlink ref="F6" r:id="rId805" display="http://pbs.twimg.com/profile_images/1112881773283823617/_6icT7qN_normal.jpg"/>
    <hyperlink ref="F7" r:id="rId806" display="http://pbs.twimg.com/profile_images/499773237111164930/v-hXkVb6_normal.jpeg"/>
    <hyperlink ref="F8" r:id="rId807" display="http://pbs.twimg.com/profile_images/1071556681971191808/etIDMPBl_normal.jpg"/>
    <hyperlink ref="F9" r:id="rId808" display="http://pbs.twimg.com/profile_images/1177809757564014592/rOglaX9n_normal.jpg"/>
    <hyperlink ref="F10" r:id="rId809" display="http://pbs.twimg.com/profile_images/1101225453/EndW_normal.JPG"/>
    <hyperlink ref="F11" r:id="rId810" display="http://pbs.twimg.com/profile_images/1149666863946842112/adtUZFpC_normal.jpg"/>
    <hyperlink ref="F12" r:id="rId811" display="http://pbs.twimg.com/profile_images/1160545934482333696/KNXOs1A8_normal.jpg"/>
    <hyperlink ref="F13" r:id="rId812" display="http://pbs.twimg.com/profile_images/1176713702558568448/V9ag5S5H_normal.jpg"/>
    <hyperlink ref="F14" r:id="rId813" display="http://pbs.twimg.com/profile_images/1182398791858696192/di_5nwGE_normal.jpg"/>
    <hyperlink ref="F15" r:id="rId814" display="http://pbs.twimg.com/profile_images/1175789261586436098/ynpYwIuj_normal.jpg"/>
    <hyperlink ref="F16" r:id="rId815" display="http://pbs.twimg.com/profile_images/1165651205869244417/sUBFNYr9_normal.jpg"/>
    <hyperlink ref="F17" r:id="rId816" display="http://pbs.twimg.com/profile_images/1166154809688244224/kif6RTin_normal.jpg"/>
    <hyperlink ref="F18" r:id="rId817" display="http://pbs.twimg.com/profile_images/861005364849987586/MVOZCVIE_normal.jpg"/>
    <hyperlink ref="F19" r:id="rId818" display="http://pbs.twimg.com/profile_images/1177370444447571974/6roTwMSH_normal.jpg"/>
    <hyperlink ref="F20" r:id="rId819" display="http://pbs.twimg.com/profile_images/1125123030932389890/FMrQ5ctZ_normal.jpg"/>
    <hyperlink ref="F21" r:id="rId820" display="http://pbs.twimg.com/profile_images/1081248889603309570/qsOxFhYa_normal.jpg"/>
    <hyperlink ref="F22" r:id="rId821" display="http://pbs.twimg.com/profile_images/1067002166404096001/Csvx4UYo_normal.jpg"/>
    <hyperlink ref="F23" r:id="rId822" display="http://pbs.twimg.com/profile_images/1062411873734266883/vY4ybAOA_normal.jpg"/>
    <hyperlink ref="F24" r:id="rId823" display="http://abs.twimg.com/sticky/default_profile_images/default_profile_normal.png"/>
    <hyperlink ref="F25" r:id="rId824" display="http://pbs.twimg.com/profile_images/1152260315234668544/tfdh4V1x_normal.jpg"/>
    <hyperlink ref="F26" r:id="rId825" display="http://pbs.twimg.com/profile_images/1162696286325186560/W1t4qnat_normal.jpg"/>
    <hyperlink ref="F27" r:id="rId826" display="http://pbs.twimg.com/profile_images/1089933046223007744/xN66Cb7A_normal.jpg"/>
    <hyperlink ref="F28" r:id="rId827" display="http://pbs.twimg.com/profile_images/1181321074832629760/3W66C320_normal.jpg"/>
    <hyperlink ref="F29" r:id="rId828" display="http://pbs.twimg.com/profile_images/1132029007002841088/BThDwZoc_normal.jpg"/>
    <hyperlink ref="F30" r:id="rId829" display="http://abs.twimg.com/sticky/default_profile_images/default_profile_normal.png"/>
    <hyperlink ref="F31" r:id="rId830" display="http://pbs.twimg.com/profile_images/457852185326256128/PMoZOFGo_normal.jpeg"/>
    <hyperlink ref="F32" r:id="rId831" display="http://pbs.twimg.com/profile_images/492960390897086465/6lxO9wds_normal.jpeg"/>
    <hyperlink ref="F33" r:id="rId832" display="http://pbs.twimg.com/profile_images/672123728424132608/z9JBI6ma_normal.jpg"/>
    <hyperlink ref="F34" r:id="rId833" display="http://pbs.twimg.com/profile_images/879629926705631232/Hj1CZrnC_normal.jpg"/>
    <hyperlink ref="F35" r:id="rId834" display="http://pbs.twimg.com/profile_images/1099754456537653248/KqjndLL__normal.png"/>
    <hyperlink ref="F36" r:id="rId835" display="http://pbs.twimg.com/profile_images/1167547995535155200/P-Vep8aH_normal.jpg"/>
    <hyperlink ref="F37" r:id="rId836" display="http://pbs.twimg.com/profile_images/1179894937611046912/o8FfIW9e_normal.jpg"/>
    <hyperlink ref="F38" r:id="rId837" display="http://pbs.twimg.com/profile_images/711279587724898304/BzYFlBLn_normal.jpg"/>
    <hyperlink ref="F39" r:id="rId838" display="http://pbs.twimg.com/profile_images/1154947941590847488/Ll1y3J4G_normal.jpg"/>
    <hyperlink ref="F40" r:id="rId839" display="http://pbs.twimg.com/profile_images/3478244961/01ebfc40ecc194a2abc81e82ab877af4_normal.jpeg"/>
    <hyperlink ref="F41" r:id="rId840" display="http://pbs.twimg.com/profile_images/1056334176604037120/2JAwctDe_normal.jpg"/>
    <hyperlink ref="F42" r:id="rId841" display="http://pbs.twimg.com/profile_images/1170152986275917829/8jropSNI_normal.jpg"/>
    <hyperlink ref="F43" r:id="rId842" display="http://pbs.twimg.com/profile_images/1179454037948817411/CGYrWPR1_normal.jpg"/>
    <hyperlink ref="F44" r:id="rId843" display="http://abs.twimg.com/sticky/default_profile_images/default_profile_normal.png"/>
    <hyperlink ref="F45" r:id="rId844" display="http://pbs.twimg.com/profile_images/850464819350294530/OjBAdUhi_normal.jpg"/>
    <hyperlink ref="F46" r:id="rId845" display="http://pbs.twimg.com/profile_images/768069238208638976/hTUxOwKK_normal.png"/>
    <hyperlink ref="F47" r:id="rId846" display="http://pbs.twimg.com/profile_images/1074422603400519682/jWeIaN2__normal.jpg"/>
    <hyperlink ref="F48" r:id="rId847" display="http://pbs.twimg.com/profile_images/730110622222815234/9DbBMYLi_normal.jpg"/>
    <hyperlink ref="F49" r:id="rId848" display="http://pbs.twimg.com/profile_images/845837588908965888/0r9gA7mj_normal.jpg"/>
    <hyperlink ref="F50" r:id="rId849" display="http://pbs.twimg.com/profile_images/1171598847178629121/e3i-m2su_normal.jpg"/>
    <hyperlink ref="F51" r:id="rId850" display="http://pbs.twimg.com/profile_images/1175697228347740160/-9XmI3SN_normal.jpg"/>
    <hyperlink ref="F52" r:id="rId851" display="http://pbs.twimg.com/profile_images/971034496555454464/hUTGTkpJ_normal.jpg"/>
    <hyperlink ref="F53" r:id="rId852" display="http://pbs.twimg.com/profile_images/1179176436063703040/w5wzKijm_normal.jpg"/>
    <hyperlink ref="F54" r:id="rId853" display="http://pbs.twimg.com/profile_images/866735743087120384/1f8bz7OA_normal.jpg"/>
    <hyperlink ref="F55" r:id="rId854" display="http://pbs.twimg.com/profile_images/1092439339974443009/NHGTuW5a_normal.jpg"/>
    <hyperlink ref="F56" r:id="rId855" display="http://pbs.twimg.com/profile_images/947293633535008768/uJuu06d2_normal.jpg"/>
    <hyperlink ref="F57" r:id="rId856" display="http://pbs.twimg.com/profile_images/1181382530555154433/0XMcZFa7_normal.jpg"/>
    <hyperlink ref="F58" r:id="rId857" display="http://pbs.twimg.com/profile_images/1178630481023324162/6p7S0snZ_normal.jpg"/>
    <hyperlink ref="F59" r:id="rId858" display="http://pbs.twimg.com/profile_images/1178721945564729344/DP0tWYpn_normal.jpg"/>
    <hyperlink ref="F60" r:id="rId859" display="http://pbs.twimg.com/profile_images/1182715280310591488/mWFLHJSQ_normal.jpg"/>
    <hyperlink ref="F61" r:id="rId860" display="http://pbs.twimg.com/profile_images/1074459136610291712/S04c4PWM_normal.jpg"/>
    <hyperlink ref="F62" r:id="rId861" display="http://pbs.twimg.com/profile_images/1179886206357655552/v37SLjTm_normal.jpg"/>
    <hyperlink ref="F63" r:id="rId862" display="http://pbs.twimg.com/profile_images/958706971355615233/dYPLsDj9_normal.jpg"/>
    <hyperlink ref="F64" r:id="rId863" display="http://pbs.twimg.com/profile_images/1124379814238900224/m4T7pJTj_normal.jpg"/>
    <hyperlink ref="F65" r:id="rId864" display="http://pbs.twimg.com/profile_images/742385672682512384/VfTAuqLg_normal.jpg"/>
    <hyperlink ref="F66" r:id="rId865" display="http://pbs.twimg.com/profile_images/760912014277509122/jcqh0kzt_normal.jpg"/>
    <hyperlink ref="F67" r:id="rId866" display="http://pbs.twimg.com/profile_images/378800000825937239/4d80ac69387c4bcfc8657816f6794516_normal.jpeg"/>
    <hyperlink ref="F68" r:id="rId867" display="http://pbs.twimg.com/profile_images/1179754004101791744/pUlj2kBZ_normal.jpg"/>
    <hyperlink ref="F69" r:id="rId868" display="http://pbs.twimg.com/profile_images/1087222585648005121/RbiV7C0L_normal.jpg"/>
    <hyperlink ref="F70" r:id="rId869" display="http://pbs.twimg.com/profile_images/1181470713401593856/_fDF2y-t_normal.jpg"/>
    <hyperlink ref="F71" r:id="rId870" display="http://pbs.twimg.com/profile_images/1147146483008827392/to8ENL3S_normal.jpg"/>
    <hyperlink ref="F72" r:id="rId871" display="http://pbs.twimg.com/profile_images/1133788172327038976/IsD9Pura_normal.jpg"/>
    <hyperlink ref="F73" r:id="rId872" display="http://pbs.twimg.com/profile_images/1132188147708780544/3pJtDNxu_normal.png"/>
    <hyperlink ref="F74" r:id="rId873" display="http://pbs.twimg.com/profile_images/1180282603028410373/iAOZ3Qi5_normal.png"/>
    <hyperlink ref="F75" r:id="rId874" display="http://pbs.twimg.com/profile_images/1156494957881860101/5MpPuc72_normal.png"/>
    <hyperlink ref="F76" r:id="rId875" display="http://pbs.twimg.com/profile_images/871849184042913792/RQs93Oz6_normal.jpg"/>
    <hyperlink ref="F77" r:id="rId876" display="http://pbs.twimg.com/profile_images/752863052593139712/v8wyiej5_normal.jpg"/>
    <hyperlink ref="F78" r:id="rId877" display="http://pbs.twimg.com/profile_images/1119338583469502464/d1Zwg9OO_normal.jpg"/>
    <hyperlink ref="F79" r:id="rId878" display="http://pbs.twimg.com/profile_images/1178189944726138880/99GY4Afj_normal.jpg"/>
    <hyperlink ref="F80" r:id="rId879" display="http://pbs.twimg.com/profile_images/862240836448333824/kBk418ge_normal.jpg"/>
    <hyperlink ref="F81" r:id="rId880" display="http://pbs.twimg.com/profile_images/1142005330928443395/948b8IGi_normal.png"/>
    <hyperlink ref="F82" r:id="rId881" display="http://pbs.twimg.com/profile_images/731530151045955584/3kv3XonU_normal.png"/>
    <hyperlink ref="F83" r:id="rId882" display="http://pbs.twimg.com/profile_images/1091743169866285057/mp4Tl7zH_normal.jpg"/>
    <hyperlink ref="F84" r:id="rId883" display="http://pbs.twimg.com/profile_images/694203165634367489/KByxOiGF_normal.jpg"/>
    <hyperlink ref="F85" r:id="rId884" display="http://pbs.twimg.com/profile_images/1021414267889889281/HCd2PoQv_normal.jpg"/>
    <hyperlink ref="F86" r:id="rId885" display="http://pbs.twimg.com/profile_images/628930181378494464/UcxOokIU_normal.jpg"/>
    <hyperlink ref="F87" r:id="rId886" display="http://abs.twimg.com/sticky/default_profile_images/default_profile_2_normal.png"/>
    <hyperlink ref="F88" r:id="rId887" display="http://pbs.twimg.com/profile_images/3401266387/05f6da4a50cf41d9d8d3629af8e748a3_normal.jpeg"/>
    <hyperlink ref="F89" r:id="rId888" display="http://pbs.twimg.com/profile_images/643847084098088961/i1xtMUGz_normal.jpg"/>
    <hyperlink ref="F90" r:id="rId889" display="http://pbs.twimg.com/profile_images/1002484130632949760/-wc-oJvP_normal.jpg"/>
    <hyperlink ref="F91" r:id="rId890" display="http://pbs.twimg.com/profile_images/1170179686732840961/nkGmUkle_normal.jpg"/>
    <hyperlink ref="F92" r:id="rId891" display="http://pbs.twimg.com/profile_images/1168700080347471872/cA7pxTmS_normal.jpg"/>
    <hyperlink ref="F93" r:id="rId892" display="http://pbs.twimg.com/profile_images/1141141439029506048/JpFLZsU1_normal.jpg"/>
    <hyperlink ref="F94" r:id="rId893" display="http://pbs.twimg.com/profile_images/927212051465990147/B_wmQx3R_normal.jpg"/>
    <hyperlink ref="F95" r:id="rId894" display="http://pbs.twimg.com/profile_images/3359588684/5e366a0f4ee2536286719bacbb725ba7_normal.jpeg"/>
    <hyperlink ref="F96" r:id="rId895" display="http://pbs.twimg.com/profile_images/858637514671837184/o2TDKsR-_normal.jpg"/>
    <hyperlink ref="F97" r:id="rId896" display="http://pbs.twimg.com/profile_images/1169646079975014400/3G9CYNA3_normal.jpg"/>
    <hyperlink ref="F98" r:id="rId897" display="http://pbs.twimg.com/profile_images/1158101045261717504/X59EMKbq_normal.jpg"/>
    <hyperlink ref="F99" r:id="rId898" display="http://pbs.twimg.com/profile_images/1141973692257198081/8YIEP5uV_normal.jpg"/>
    <hyperlink ref="F100" r:id="rId899" display="http://pbs.twimg.com/profile_images/1180873810381299716/ZZBhwXmR_normal.png"/>
    <hyperlink ref="F101" r:id="rId900" display="http://pbs.twimg.com/profile_images/1174623682007916544/jhUXhIAR_normal.jpg"/>
    <hyperlink ref="F102" r:id="rId901" display="http://pbs.twimg.com/profile_images/1143102394772938757/8p7l5xI6_normal.png"/>
    <hyperlink ref="F103" r:id="rId902" display="http://pbs.twimg.com/profile_images/953987391815077889/zAaAMNIc_normal.jpg"/>
    <hyperlink ref="F104" r:id="rId903" display="http://pbs.twimg.com/profile_images/1145892443096846340/G8mw4ACZ_normal.png"/>
    <hyperlink ref="F105" r:id="rId904" display="http://pbs.twimg.com/profile_images/1053157516241235968/a521p10J_normal.jpg"/>
    <hyperlink ref="F106" r:id="rId905" display="http://pbs.twimg.com/profile_images/1160088713038184448/9h6PVCLp_normal.jpg"/>
    <hyperlink ref="F107" r:id="rId906" display="http://pbs.twimg.com/profile_images/1174632426427113475/jZcwjPke_normal.jpg"/>
    <hyperlink ref="F108" r:id="rId907" display="http://pbs.twimg.com/profile_images/524187999387389954/lVGi7LDU_normal.jpeg"/>
    <hyperlink ref="F109" r:id="rId908" display="http://pbs.twimg.com/profile_images/453335987850973185/nTj4kxh2_normal.jpeg"/>
    <hyperlink ref="F110" r:id="rId909" display="http://pbs.twimg.com/profile_images/1181653102560038913/tLvFljhW_normal.jpg"/>
    <hyperlink ref="F111" r:id="rId910" display="http://pbs.twimg.com/profile_images/1058585000357040129/ByMfa00M_normal.jpg"/>
    <hyperlink ref="F112" r:id="rId911" display="http://pbs.twimg.com/profile_images/971775000545058817/rIlLyEyk_normal.jpg"/>
    <hyperlink ref="F113" r:id="rId912" display="http://pbs.twimg.com/profile_images/961820090197975040/0ZxZFYFc_normal.jpg"/>
    <hyperlink ref="F114" r:id="rId913" display="http://pbs.twimg.com/profile_images/1146647856763363329/Q_1i-D7k_normal.jpg"/>
    <hyperlink ref="F115" r:id="rId914" display="http://pbs.twimg.com/profile_images/1118161015634632704/cat06dXj_normal.jpg"/>
    <hyperlink ref="F116" r:id="rId915" display="http://pbs.twimg.com/profile_images/1169762051201339393/NMBX_Sfi_normal.jpg"/>
    <hyperlink ref="F117" r:id="rId916" display="http://pbs.twimg.com/profile_images/896140932784848896/A313mPnl_normal.jpg"/>
    <hyperlink ref="F118" r:id="rId917" display="http://pbs.twimg.com/profile_images/1181380354289963008/5fDH4U2Y_normal.jpg"/>
    <hyperlink ref="F119" r:id="rId918" display="http://pbs.twimg.com/profile_images/1108026745880526849/1E_iTxxl_normal.png"/>
    <hyperlink ref="F120" r:id="rId919" display="http://pbs.twimg.com/profile_images/548421601155244033/CM8sKHn4_normal.png"/>
    <hyperlink ref="F121" r:id="rId920" display="http://pbs.twimg.com/profile_images/378800000565489876/a7249a2138a688e6bdb51342787dd4fd_normal.jpeg"/>
    <hyperlink ref="F122" r:id="rId921" display="http://pbs.twimg.com/profile_images/1069587614985056256/d4Kl2nIv_normal.jpg"/>
    <hyperlink ref="F123" r:id="rId922" display="http://pbs.twimg.com/profile_images/1111283438814932993/II56ue3L_normal.png"/>
    <hyperlink ref="F124" r:id="rId923" display="http://pbs.twimg.com/profile_images/1157384334371778565/dAQwtNLK_normal.jpg"/>
    <hyperlink ref="F125" r:id="rId924" display="http://pbs.twimg.com/profile_images/807923334256230404/gER_1m1P_normal.jpg"/>
    <hyperlink ref="F126" r:id="rId925" display="http://pbs.twimg.com/profile_images/482007928820350976/L37t7Rvn_normal.jpeg"/>
    <hyperlink ref="F127" r:id="rId926" display="http://pbs.twimg.com/profile_images/963620395931881472/ekZ171aA_normal.jpg"/>
    <hyperlink ref="F128" r:id="rId927" display="http://pbs.twimg.com/profile_images/417693259159187456/1hdcppHa_normal.jpeg"/>
    <hyperlink ref="F129" r:id="rId928" display="http://pbs.twimg.com/profile_images/699643485/mini-nursin-blocks01_normal.jpg"/>
    <hyperlink ref="F130" r:id="rId929" display="http://pbs.twimg.com/profile_images/660167234313166853/s4Z2K3sw_normal.jpg"/>
    <hyperlink ref="F131" r:id="rId930" display="http://pbs.twimg.com/profile_images/1160721744505769990/tWZQYbBr_normal.jpg"/>
    <hyperlink ref="F132" r:id="rId931" display="http://pbs.twimg.com/profile_images/1165368483661733888/olAsBODy_normal.jpg"/>
    <hyperlink ref="F133" r:id="rId932" display="http://pbs.twimg.com/profile_images/1006724535356416001/khoofsfF_normal.jpg"/>
    <hyperlink ref="F134" r:id="rId933" display="http://pbs.twimg.com/profile_images/1000347529437855745/aM_7Dw49_normal.jpg"/>
    <hyperlink ref="F135" r:id="rId934" display="http://pbs.twimg.com/profile_images/1137084370194501633/yhgQfhZW_normal.jpg"/>
    <hyperlink ref="F136" r:id="rId935" display="http://pbs.twimg.com/profile_images/1130700760268853253/Vaf_8yf9_normal.png"/>
    <hyperlink ref="F137" r:id="rId936" display="http://pbs.twimg.com/profile_images/1165378999725383680/_bQ9EHtb_normal.jpg"/>
    <hyperlink ref="F138" r:id="rId937" display="http://pbs.twimg.com/profile_images/1163877467162988545/Gam9quXk_normal.jpg"/>
    <hyperlink ref="F139" r:id="rId938" display="http://pbs.twimg.com/profile_images/1039699511701131264/XWAS0nKD_normal.jpg"/>
    <hyperlink ref="F140" r:id="rId939" display="http://pbs.twimg.com/profile_images/513783012408823809/IR6SpqiA_normal.jpeg"/>
    <hyperlink ref="F141" r:id="rId940" display="http://pbs.twimg.com/profile_images/509553094904905728/aQdfngly_normal.jpeg"/>
    <hyperlink ref="F142" r:id="rId941" display="http://pbs.twimg.com/profile_images/587094799326392320/d8orc6ur_normal.jpg"/>
    <hyperlink ref="F143" r:id="rId942" display="http://pbs.twimg.com/profile_images/683768168662171648/nSOMrx3l_normal.jpg"/>
    <hyperlink ref="F144" r:id="rId943" display="http://pbs.twimg.com/profile_images/1017592184034521088/5SB1rijr_normal.jpg"/>
    <hyperlink ref="F145" r:id="rId944" display="http://abs.twimg.com/sticky/default_profile_images/default_profile_5_normal.png"/>
    <hyperlink ref="F146" r:id="rId945" display="http://pbs.twimg.com/profile_images/1181301809190559744/bkfO2WZV_normal.jpg"/>
    <hyperlink ref="F147" r:id="rId946" display="http://pbs.twimg.com/profile_images/591575412880191490/eVU41ZDR_normal.jpg"/>
    <hyperlink ref="F148" r:id="rId947" display="http://pbs.twimg.com/profile_images/872934835169497088/HXU2PaxD_normal.jpg"/>
    <hyperlink ref="F149" r:id="rId948" display="http://pbs.twimg.com/profile_images/830875943782735874/MKZDj33J_normal.jpg"/>
    <hyperlink ref="F150" r:id="rId949" display="http://pbs.twimg.com/profile_images/652823145922097152/QtctkOuL_normal.jpg"/>
    <hyperlink ref="F151" r:id="rId950" display="http://pbs.twimg.com/profile_images/1111957603058413570/akgl2TH4_normal.png"/>
    <hyperlink ref="F152" r:id="rId951" display="http://pbs.twimg.com/profile_images/1182383074635476998/0xxas7Dj_normal.jpg"/>
    <hyperlink ref="F153" r:id="rId952" display="http://pbs.twimg.com/profile_images/790307884177383425/ENCx5yve_normal.jpg"/>
    <hyperlink ref="F154" r:id="rId953" display="http://pbs.twimg.com/profile_images/1139911314862759936/TpNx1aHX_normal.jpg"/>
    <hyperlink ref="F155" r:id="rId954" display="http://pbs.twimg.com/profile_images/1159145926771875840/JeWEpMmB_normal.png"/>
    <hyperlink ref="F156" r:id="rId955" display="http://pbs.twimg.com/profile_images/1179056539832930306/soWahY_9_normal.jpg"/>
    <hyperlink ref="F157" r:id="rId956" display="http://pbs.twimg.com/profile_images/918908948559880192/CpmDULMK_normal.jpg"/>
    <hyperlink ref="F158" r:id="rId957" display="http://pbs.twimg.com/profile_images/1127733624613294082/ZmDLVlYj_normal.jpg"/>
    <hyperlink ref="F159" r:id="rId958" display="http://pbs.twimg.com/profile_images/1107619244739452929/F6HFr3AS_normal.jpg"/>
    <hyperlink ref="F160" r:id="rId959" display="http://pbs.twimg.com/profile_images/509676834246504449/MgqtsnAe_normal.jpeg"/>
    <hyperlink ref="F161" r:id="rId960" display="http://pbs.twimg.com/profile_images/803586875617329152/ozFKFBv2_normal.jpg"/>
    <hyperlink ref="F162" r:id="rId961" display="http://pbs.twimg.com/profile_images/1181002287117979648/hSD8poLr_normal.jpg"/>
    <hyperlink ref="F163" r:id="rId962" display="http://pbs.twimg.com/profile_images/1114664537037447169/_mpWV6cD_normal.jpg"/>
    <hyperlink ref="F164" r:id="rId963" display="http://pbs.twimg.com/profile_images/1057255110009651202/Cq2Pem2q_normal.jpg"/>
    <hyperlink ref="F165" r:id="rId964" display="http://pbs.twimg.com/profile_images/1024196740503617536/T8TylJOG_normal.jpg"/>
    <hyperlink ref="F166" r:id="rId965" display="http://pbs.twimg.com/profile_images/1168307154362613760/HzQbEbTD_normal.jpg"/>
    <hyperlink ref="F167" r:id="rId966" display="http://pbs.twimg.com/profile_images/685352535457042432/DKdgIkUM_normal.jpg"/>
    <hyperlink ref="F168" r:id="rId967" display="http://pbs.twimg.com/profile_images/1178598279681986561/xqHcHBTA_normal.jpg"/>
    <hyperlink ref="F169" r:id="rId968" display="http://pbs.twimg.com/profile_images/3493714640/b62b8b96158496595ff7d98335d06585_normal.jpeg"/>
    <hyperlink ref="F170" r:id="rId969" display="http://pbs.twimg.com/profile_images/1179515625078689793/3hUVfNCU_normal.jpg"/>
    <hyperlink ref="F171" r:id="rId970" display="http://pbs.twimg.com/profile_images/1066384863652192256/ZWFchtiT_normal.jpg"/>
    <hyperlink ref="F172" r:id="rId971" display="http://pbs.twimg.com/profile_images/1133401002013593601/zlN2Iq3t_normal.png"/>
    <hyperlink ref="F173" r:id="rId972" display="http://pbs.twimg.com/profile_images/917749236833251330/nFKsiDAC_normal.jpg"/>
    <hyperlink ref="F174" r:id="rId973" display="http://pbs.twimg.com/profile_images/822557084482961408/xmcRvLkl_normal.jpg"/>
    <hyperlink ref="F175" r:id="rId974" display="http://pbs.twimg.com/profile_images/756582967540056064/0ArPPEYL_normal.jpg"/>
    <hyperlink ref="F176" r:id="rId975" display="http://pbs.twimg.com/profile_images/1122908745124712451/fvRKpODW_normal.png"/>
    <hyperlink ref="F177" r:id="rId976" display="http://pbs.twimg.com/profile_images/854851622039465985/g3ODLKQK_normal.jpg"/>
    <hyperlink ref="F178" r:id="rId977" display="http://pbs.twimg.com/profile_images/488453978242289664/hKs_tkLY_normal.png"/>
    <hyperlink ref="F179" r:id="rId978" display="http://pbs.twimg.com/profile_images/732778663444402176/lMzQ7Xx__normal.jpg"/>
    <hyperlink ref="F180" r:id="rId979" display="http://pbs.twimg.com/profile_images/486623151673982976/hMY_T-Al_normal.png"/>
    <hyperlink ref="F181" r:id="rId980" display="http://pbs.twimg.com/profile_images/470505987430817792/UrFPsAOp_normal.jpeg"/>
    <hyperlink ref="F182" r:id="rId981" display="http://pbs.twimg.com/profile_images/1051703144072134656/0su9c2hH_normal.jpg"/>
    <hyperlink ref="F183" r:id="rId982" display="http://pbs.twimg.com/profile_images/669446650801311745/-tNWSm4E_normal.jpg"/>
    <hyperlink ref="F184" r:id="rId983" display="http://pbs.twimg.com/profile_images/871864881108180994/jdn52Eeu_normal.jpg"/>
    <hyperlink ref="F185" r:id="rId984" display="http://pbs.twimg.com/profile_images/1131727687138140161/ryGA9-U-_normal.jpg"/>
    <hyperlink ref="F186" r:id="rId985" display="http://pbs.twimg.com/profile_images/1180611535615528961/yWgHZmK5_normal.jpg"/>
    <hyperlink ref="F187" r:id="rId986" display="http://pbs.twimg.com/profile_images/991341190753783808/OExdj_Bz_normal.jpg"/>
    <hyperlink ref="F188" r:id="rId987" display="http://pbs.twimg.com/profile_images/1152635462022045697/_U1Foj9o_normal.jpg"/>
    <hyperlink ref="F189" r:id="rId988" display="http://pbs.twimg.com/profile_images/1182291102528880640/RdriXjOh_normal.jpg"/>
    <hyperlink ref="F190" r:id="rId989" display="http://pbs.twimg.com/profile_images/1141536149153951746/NhgmlKoE_normal.jpg"/>
    <hyperlink ref="F191" r:id="rId990" display="http://pbs.twimg.com/profile_images/1145510535305338880/-X1F-R86_normal.jpg"/>
    <hyperlink ref="F192" r:id="rId991" display="http://pbs.twimg.com/profile_images/1181671349607116805/pWxVZApm_normal.jpg"/>
    <hyperlink ref="F193" r:id="rId992" display="http://pbs.twimg.com/profile_images/1158102570507935744/_m6ysA2T_normal.jpg"/>
    <hyperlink ref="F194" r:id="rId993" display="http://pbs.twimg.com/profile_images/1182395682310774784/KyfhHZ-c_normal.jpg"/>
    <hyperlink ref="F195" r:id="rId994" display="http://pbs.twimg.com/profile_images/771980338662780928/Hi0jlp96_normal.jpg"/>
    <hyperlink ref="F196" r:id="rId995" display="http://pbs.twimg.com/profile_images/1166461769260425218/p4w7i0KQ_normal.jpg"/>
    <hyperlink ref="F197" r:id="rId996" display="http://pbs.twimg.com/profile_images/1129512604567687168/u8_ArQzk_normal.jpg"/>
    <hyperlink ref="F198" r:id="rId997" display="http://pbs.twimg.com/profile_images/1158250519502249985/x_wQTM_2_normal.jpg"/>
    <hyperlink ref="F199" r:id="rId998" display="http://pbs.twimg.com/profile_images/1034562552292814848/oeD4HKCw_normal.jpg"/>
    <hyperlink ref="F200" r:id="rId999" display="http://pbs.twimg.com/profile_images/1133084703043465219/dnpPXtUT_normal.jpg"/>
    <hyperlink ref="F201" r:id="rId1000" display="http://pbs.twimg.com/profile_images/727156791751114752/cx9mnefh_normal.jpg"/>
    <hyperlink ref="F202" r:id="rId1001" display="http://pbs.twimg.com/profile_images/1114291295126790148/-IUSfAor_normal.jpg"/>
    <hyperlink ref="F203" r:id="rId1002" display="http://pbs.twimg.com/profile_images/941131408960974848/cRiegurp_normal.jpg"/>
    <hyperlink ref="F204" r:id="rId1003" display="http://pbs.twimg.com/profile_images/1058719666674094080/XR7mv8ZP_normal.jpg"/>
    <hyperlink ref="F205" r:id="rId1004" display="http://pbs.twimg.com/profile_images/559870954306674689/g9Z9M3rw_normal.jpeg"/>
    <hyperlink ref="F206" r:id="rId1005" display="http://pbs.twimg.com/profile_images/1113897557883670528/FhKwWDvp_normal.png"/>
    <hyperlink ref="F207" r:id="rId1006" display="http://pbs.twimg.com/profile_images/639133977391960064/mA7EbhI-_normal.png"/>
    <hyperlink ref="F208" r:id="rId1007" display="http://pbs.twimg.com/profile_images/1024477775447515136/PmNa64wD_normal.jpg"/>
    <hyperlink ref="F209" r:id="rId1008" display="http://pbs.twimg.com/profile_images/781448659795927040/oJZ5Ndci_normal.jpg"/>
    <hyperlink ref="F210" r:id="rId1009" display="http://pbs.twimg.com/profile_images/1011711601513238533/hKeLVwYb_normal.jpg"/>
    <hyperlink ref="F211" r:id="rId1010" display="http://pbs.twimg.com/profile_images/788871324701646848/mrQ6lRBn_normal.jpg"/>
    <hyperlink ref="F212" r:id="rId1011" display="http://pbs.twimg.com/profile_images/1883124661/2228497577_4c1a7f68c3_normal.jpg"/>
    <hyperlink ref="F213" r:id="rId1012" display="http://pbs.twimg.com/profile_images/1146750797209841664/MeJo9URK_normal.jpg"/>
    <hyperlink ref="F214" r:id="rId1013" display="http://pbs.twimg.com/profile_images/1117497077959991297/rDkwSmCS_normal.jpg"/>
    <hyperlink ref="F215" r:id="rId1014" display="http://pbs.twimg.com/profile_images/795311166776086534/3QLk62Gt_normal.jpg"/>
    <hyperlink ref="F216" r:id="rId1015" display="http://pbs.twimg.com/profile_images/412607773273096192/RtRqd6ov_normal.jpeg"/>
    <hyperlink ref="F217" r:id="rId1016" display="http://pbs.twimg.com/profile_images/1153895348756074496/ThNvtpsn_normal.jpg"/>
    <hyperlink ref="F218" r:id="rId1017" display="http://pbs.twimg.com/profile_images/1015683074279944192/l1rFl53W_normal.jpg"/>
    <hyperlink ref="F219" r:id="rId1018" display="http://pbs.twimg.com/profile_images/1109652470085627904/EUF3tm2V_normal.jpg"/>
    <hyperlink ref="F220" r:id="rId1019" display="http://pbs.twimg.com/profile_images/1166979536182886400/9qVFY0Jr_normal.jpg"/>
    <hyperlink ref="F221" r:id="rId1020" display="http://pbs.twimg.com/profile_images/1183485157480624128/4sbi8LJL_normal.jpg"/>
    <hyperlink ref="F222" r:id="rId1021" display="http://pbs.twimg.com/profile_images/748099556781350912/3z5MEmY-_normal.jpg"/>
    <hyperlink ref="F223" r:id="rId1022" display="http://pbs.twimg.com/profile_images/1151317561994305536/LS2tXNp6_normal.jpg"/>
    <hyperlink ref="F224" r:id="rId1023" display="http://pbs.twimg.com/profile_images/1176080967288549376/E_6lduF8_normal.jpg"/>
    <hyperlink ref="F225" r:id="rId1024" display="http://pbs.twimg.com/profile_images/1182076556883177472/yfXfWuhY_normal.jpg"/>
    <hyperlink ref="F226" r:id="rId1025" display="http://pbs.twimg.com/profile_images/740575280972976130/CE6e8BAc_normal.jpg"/>
    <hyperlink ref="F227" r:id="rId1026" display="http://pbs.twimg.com/profile_images/1151747981013606400/Kil1hlJa_normal.jpg"/>
    <hyperlink ref="F228" r:id="rId1027" display="http://pbs.twimg.com/profile_images/1053347767450562560/M7cQrLWC_normal.jpg"/>
    <hyperlink ref="F229" r:id="rId1028" display="http://pbs.twimg.com/profile_images/1168127838895128577/EMAf6bOe_normal.jpg"/>
    <hyperlink ref="F230" r:id="rId1029" display="http://pbs.twimg.com/profile_images/2125300869/e0088742_8495855_normal.png"/>
    <hyperlink ref="F231" r:id="rId1030" display="http://pbs.twimg.com/profile_images/1109582854328143872/wfwW_qeg_normal.jpg"/>
    <hyperlink ref="F232" r:id="rId1031" display="http://pbs.twimg.com/profile_images/1164206711042764800/zjdt7kmj_normal.jpg"/>
    <hyperlink ref="F233" r:id="rId1032" display="http://pbs.twimg.com/profile_images/2183154926/marj_normal.jpg"/>
    <hyperlink ref="F234" r:id="rId1033" display="http://pbs.twimg.com/profile_images/978586964382302208/l7L-OvhF_normal.jpg"/>
    <hyperlink ref="F235" r:id="rId1034" display="http://pbs.twimg.com/profile_images/800285361540894720/lQWNPjzW_normal.jpg"/>
    <hyperlink ref="F236" r:id="rId1035" display="http://pbs.twimg.com/profile_images/1181515717507727360/7Xnbb_b2_normal.jpg"/>
    <hyperlink ref="F237" r:id="rId1036" display="http://pbs.twimg.com/profile_images/1150023094725238784/qxgJpT1u_normal.jpg"/>
    <hyperlink ref="F238" r:id="rId1037" display="http://pbs.twimg.com/profile_images/1175819822971674628/2Gb0Oshz_normal.jpg"/>
    <hyperlink ref="F239" r:id="rId1038" display="http://pbs.twimg.com/profile_images/1084568287256760321/SKY37u9V_normal.jpg"/>
    <hyperlink ref="F240" r:id="rId1039" display="http://pbs.twimg.com/profile_images/1171325199729471488/cNgmsrx0_normal.jpg"/>
    <hyperlink ref="F241" r:id="rId1040" display="http://pbs.twimg.com/profile_images/994619140215332864/NbGgiz8T_normal.jpg"/>
    <hyperlink ref="F242" r:id="rId1041" display="http://pbs.twimg.com/profile_images/1093971681075437570/I4sdBGYe_normal.jpg"/>
    <hyperlink ref="F243" r:id="rId1042" display="http://pbs.twimg.com/profile_images/901866483906727936/g6Mq1SNx_normal.jpg"/>
    <hyperlink ref="F244" r:id="rId1043" display="http://pbs.twimg.com/profile_images/1083163640294002689/Jo4toSj5_normal.jpg"/>
    <hyperlink ref="F245" r:id="rId1044" display="http://pbs.twimg.com/profile_images/567144679180079104/cQTKMxyx_normal.jpeg"/>
    <hyperlink ref="F246" r:id="rId1045" display="http://pbs.twimg.com/profile_images/1066623056896901120/rBzWchLh_normal.jpg"/>
    <hyperlink ref="F247" r:id="rId1046" display="http://pbs.twimg.com/profile_images/892452727858511872/W2MK7DEy_normal.jpg"/>
    <hyperlink ref="F248" r:id="rId1047" display="http://pbs.twimg.com/profile_images/3345581694/c1e585e40046c0b44769a04ac8f43f47_normal.jpeg"/>
    <hyperlink ref="F249" r:id="rId1048" display="http://pbs.twimg.com/profile_images/1016326195221352450/KCcdUN0v_normal.jpg"/>
    <hyperlink ref="F250" r:id="rId1049" display="http://pbs.twimg.com/profile_images/1176873136098332677/u_x4iNcn_normal.jpg"/>
    <hyperlink ref="F251" r:id="rId1050" display="http://pbs.twimg.com/profile_images/838038644036366337/P-qBVD4__normal.jpg"/>
    <hyperlink ref="F252" r:id="rId1051" display="http://pbs.twimg.com/profile_images/1179170217571897346/YE8-kZma_normal.jpg"/>
    <hyperlink ref="F253" r:id="rId1052" display="http://pbs.twimg.com/profile_images/1156201910124339202/4E1J8TWk_normal.jpg"/>
    <hyperlink ref="F254" r:id="rId1053" display="http://pbs.twimg.com/profile_images/1142982137978769408/0mg2xL-H_normal.jpg"/>
    <hyperlink ref="F255" r:id="rId1054" display="http://pbs.twimg.com/profile_images/1153000320223645696/6_NhB7cr_normal.jpg"/>
    <hyperlink ref="F256" r:id="rId1055" display="http://pbs.twimg.com/profile_images/1154004892127830016/v3rzoMWs_normal.jpg"/>
    <hyperlink ref="F257" r:id="rId1056" display="http://pbs.twimg.com/profile_images/2536010938/Me_normal.jpg"/>
    <hyperlink ref="F258" r:id="rId1057" display="http://pbs.twimg.com/profile_images/957976460328947712/m24rbtcl_normal.jpg"/>
    <hyperlink ref="F259" r:id="rId1058" display="http://pbs.twimg.com/profile_images/1050195538744885248/_Sk28Jwn_normal.jpg"/>
    <hyperlink ref="F260" r:id="rId1059" display="http://pbs.twimg.com/profile_images/1055931740471074816/sFh_oMsj_normal.jpg"/>
    <hyperlink ref="F261" r:id="rId1060" display="http://pbs.twimg.com/profile_images/1093249970055118857/3q5QQ6lw_normal.jpg"/>
    <hyperlink ref="F262" r:id="rId1061" display="http://pbs.twimg.com/profile_images/1178722105011126274/E5whgnPw_normal.jpg"/>
    <hyperlink ref="F263" r:id="rId1062" display="http://pbs.twimg.com/profile_images/1160591940997591041/Z1z5F2O6_normal.jpg"/>
    <hyperlink ref="F264" r:id="rId1063" display="http://pbs.twimg.com/profile_images/866354111519875072/bBXEiWvS_normal.jpg"/>
    <hyperlink ref="F265" r:id="rId1064" display="http://pbs.twimg.com/profile_images/1034154731315183616/GNTt_7v9_normal.jpg"/>
    <hyperlink ref="F266" r:id="rId1065" display="http://pbs.twimg.com/profile_images/840649978729115648/RuMDFZIp_normal.jpg"/>
    <hyperlink ref="F267" r:id="rId1066" display="http://pbs.twimg.com/profile_images/1063470872722202624/wsTKjSVw_normal.jpg"/>
    <hyperlink ref="F268" r:id="rId1067" display="http://pbs.twimg.com/profile_images/1151470985033506816/M5kfS4Qw_normal.png"/>
    <hyperlink ref="F269" r:id="rId1068" display="http://pbs.twimg.com/profile_images/1180567778471874561/C-tv5ONR_normal.jpg"/>
    <hyperlink ref="F270" r:id="rId1069" display="http://pbs.twimg.com/profile_images/1165582355530039297/SIZ2H7iu_normal.jpg"/>
    <hyperlink ref="F271" r:id="rId1070" display="http://pbs.twimg.com/profile_images/763962010107207680/m2kwQYkk_normal.jpg"/>
    <hyperlink ref="F272" r:id="rId1071" display="http://pbs.twimg.com/profile_images/465849292503015424/kqOlkTOW_normal.jpeg"/>
    <hyperlink ref="F273" r:id="rId1072" display="http://pbs.twimg.com/profile_images/473445359214018561/qMSIEbg7_normal.png"/>
    <hyperlink ref="F274" r:id="rId1073" display="http://pbs.twimg.com/profile_images/1100098323162193920/jcZhtudG_normal.jpg"/>
    <hyperlink ref="F275" r:id="rId1074" display="http://pbs.twimg.com/profile_images/1172670036378624006/zFxxVSBH_normal.jpg"/>
    <hyperlink ref="F276" r:id="rId1075" display="http://pbs.twimg.com/profile_images/1021352833717866496/Ej-l-lwW_normal.jpg"/>
    <hyperlink ref="F277" r:id="rId1076" display="http://pbs.twimg.com/profile_images/508979360175755266/BjJlw64t_normal.jpeg"/>
    <hyperlink ref="F278" r:id="rId1077" display="http://pbs.twimg.com/profile_images/3252984819/d9170b0629f5d56720a8807b0e4ad701_normal.jpeg"/>
    <hyperlink ref="F279" r:id="rId1078" display="http://pbs.twimg.com/profile_images/1056273050927271936/7jV1oq0F_normal.jpg"/>
    <hyperlink ref="F280" r:id="rId1079" display="http://pbs.twimg.com/profile_images/1175060567901507590/x4xzew7t_normal.jpg"/>
    <hyperlink ref="F281" r:id="rId1080" display="http://pbs.twimg.com/profile_images/1173059230334640128/pYo4H0m9_normal.jpg"/>
    <hyperlink ref="F282" r:id="rId1081" display="http://pbs.twimg.com/profile_images/1150630641341542402/nbYrKLjv_normal.jpg"/>
    <hyperlink ref="F283" r:id="rId1082" display="http://pbs.twimg.com/profile_images/1127679871986143233/kt9E70dC_normal.jpg"/>
    <hyperlink ref="F284" r:id="rId1083" display="http://pbs.twimg.com/profile_images/1180268486762868737/-TjdH925_normal.jpg"/>
    <hyperlink ref="F285" r:id="rId1084" display="http://pbs.twimg.com/profile_images/1024036664216150017/wcNTSLSv_normal.jpg"/>
    <hyperlink ref="F286" r:id="rId1085" display="http://pbs.twimg.com/profile_images/1164934050164822017/GfWdrCnF_normal.jpg"/>
    <hyperlink ref="F287" r:id="rId1086" display="http://pbs.twimg.com/profile_images/1160609097743384576/rr_gfZgG_normal.jpg"/>
    <hyperlink ref="F288" r:id="rId1087" display="http://pbs.twimg.com/profile_images/1166091899096244227/VRL5Woq-_normal.jpg"/>
    <hyperlink ref="F289" r:id="rId1088" display="http://pbs.twimg.com/profile_images/54466527/051808_001_normal.jpg"/>
    <hyperlink ref="F290" r:id="rId1089" display="http://pbs.twimg.com/profile_images/1085296187383500800/8mUH1RjZ_normal.jpg"/>
    <hyperlink ref="F291" r:id="rId1090" display="http://pbs.twimg.com/profile_images/1125296824263245824/OD3qANN5_normal.jpg"/>
    <hyperlink ref="F292" r:id="rId1091" display="http://pbs.twimg.com/profile_images/1162233538600566785/5cP2yc0V_normal.jpg"/>
    <hyperlink ref="F293" r:id="rId1092" display="http://pbs.twimg.com/profile_images/1063664382440177669/rZq8bLb0_normal.jpg"/>
    <hyperlink ref="F294" r:id="rId1093" display="http://pbs.twimg.com/profile_images/1145192859269644288/zWUx8rtV_normal.jpg"/>
    <hyperlink ref="F295" r:id="rId1094" display="http://pbs.twimg.com/profile_images/876817021954015232/7ndv4iOl_normal.jpg"/>
    <hyperlink ref="F296" r:id="rId1095" display="http://pbs.twimg.com/profile_images/1008805880282931201/WZl1eZHa_normal.jpg"/>
    <hyperlink ref="F297" r:id="rId1096" display="http://pbs.twimg.com/profile_images/844574503833358336/Hfk6USEJ_normal.jpg"/>
    <hyperlink ref="F298" r:id="rId1097" display="http://pbs.twimg.com/profile_images/781696931508555777/VbqfAm1p_normal.jpg"/>
    <hyperlink ref="F299" r:id="rId1098" display="http://pbs.twimg.com/profile_images/1149087377861693440/16Kq-Yow_normal.jpg"/>
    <hyperlink ref="F300" r:id="rId1099" display="http://pbs.twimg.com/profile_images/1099954329190985728/5xeD1bt5_normal.png"/>
    <hyperlink ref="F301" r:id="rId1100" display="http://pbs.twimg.com/profile_images/847189597092270080/x_GNpBQ4_normal.jpg"/>
    <hyperlink ref="F302" r:id="rId1101" display="http://pbs.twimg.com/profile_images/1056329011050278912/KX7Jpn-F_normal.jpg"/>
    <hyperlink ref="F303" r:id="rId1102" display="http://pbs.twimg.com/profile_images/684662830344368129/U479OZlf_normal.jpg"/>
    <hyperlink ref="F304" r:id="rId1103" display="http://pbs.twimg.com/profile_images/753262572728713216/gD3yLf7I_normal.jpg"/>
    <hyperlink ref="F305" r:id="rId1104" display="http://pbs.twimg.com/profile_images/1019217723178606592/BcS6yJp1_normal.jpg"/>
    <hyperlink ref="F306" r:id="rId1105" display="http://pbs.twimg.com/profile_images/1174131776689541121/UhgtyArc_normal.jpg"/>
    <hyperlink ref="F307" r:id="rId1106" display="http://pbs.twimg.com/profile_images/885133490940858368/s6wyO8Bx_normal.jpg"/>
    <hyperlink ref="F308" r:id="rId1107" display="http://pbs.twimg.com/profile_images/1114209245510217728/Sw3xRBK6_normal.jpg"/>
    <hyperlink ref="F309" r:id="rId1108" display="http://pbs.twimg.com/profile_images/1078343313034436608/vAb2C5UB_normal.jpg"/>
    <hyperlink ref="F310" r:id="rId1109" display="http://pbs.twimg.com/profile_images/1147169993274134528/IO4F8w_x_normal.jpg"/>
    <hyperlink ref="F311" r:id="rId1110" display="http://pbs.twimg.com/profile_images/979319364620046336/-ZV6EoTZ_normal.jpg"/>
    <hyperlink ref="F312" r:id="rId1111" display="http://pbs.twimg.com/profile_images/1164628380718780416/gqgec1Ya_normal.jpg"/>
    <hyperlink ref="F313" r:id="rId1112" display="http://abs.twimg.com/sticky/default_profile_images/default_profile_normal.png"/>
    <hyperlink ref="F314" r:id="rId1113" display="http://pbs.twimg.com/profile_images/1170257696995631104/EVklBEPP_normal.jpg"/>
    <hyperlink ref="F315" r:id="rId1114" display="http://pbs.twimg.com/profile_images/977192325368565761/UKPUi1Ic_normal.jpg"/>
    <hyperlink ref="F316" r:id="rId1115" display="http://pbs.twimg.com/profile_images/1138511131482345473/7hMdWJFQ_normal.png"/>
    <hyperlink ref="F317" r:id="rId1116" display="http://pbs.twimg.com/profile_images/1150696583064780800/4JUqcOGS_normal.jpg"/>
    <hyperlink ref="F318" r:id="rId1117" display="http://pbs.twimg.com/profile_images/1115091676446502912/wrw5aUas_normal.jpg"/>
    <hyperlink ref="F319" r:id="rId1118" display="http://pbs.twimg.com/profile_images/856911754344976385/K2vyOxpn_normal.jpg"/>
    <hyperlink ref="F320" r:id="rId1119" display="http://pbs.twimg.com/profile_images/1170914892691329025/_BFm9ACW_normal.jpg"/>
    <hyperlink ref="F321" r:id="rId1120" display="http://pbs.twimg.com/profile_images/922490786863767552/Ozh2mspI_normal.jpg"/>
    <hyperlink ref="F322" r:id="rId1121" display="http://pbs.twimg.com/profile_images/566597505266098177/VsII1stI_normal.jpeg"/>
    <hyperlink ref="F323" r:id="rId1122" display="http://pbs.twimg.com/profile_images/1149033274767028226/IR-CIKdo_normal.jpg"/>
    <hyperlink ref="F324" r:id="rId1123" display="http://pbs.twimg.com/profile_images/1142256448124137472/plWOKV2Z_normal.png"/>
    <hyperlink ref="F325" r:id="rId1124" display="http://pbs.twimg.com/profile_images/1175543156101799936/1bkCOhh-_normal.jpg"/>
    <hyperlink ref="F326" r:id="rId1125" display="http://pbs.twimg.com/profile_images/1158314053544140801/mOIvmQDB_normal.jpg"/>
    <hyperlink ref="F327" r:id="rId1126" display="http://abs.twimg.com/sticky/default_profile_images/default_profile_2_normal.png"/>
    <hyperlink ref="F328" r:id="rId1127" display="http://pbs.twimg.com/profile_images/1075046191262588928/YrlYkK2W_normal.jpg"/>
    <hyperlink ref="F329" r:id="rId1128" display="http://pbs.twimg.com/profile_images/1092505802965946370/RCYtBq7m_normal.jpg"/>
    <hyperlink ref="F330" r:id="rId1129" display="http://pbs.twimg.com/profile_images/1113114796000505857/beDbK9tI_normal.png"/>
    <hyperlink ref="F331" r:id="rId1130" display="http://pbs.twimg.com/profile_images/1175164519561273352/RNV0NJil_normal.png"/>
    <hyperlink ref="F332" r:id="rId1131" display="http://pbs.twimg.com/profile_images/1121923870125101058/yW4nS0am_normal.jpg"/>
    <hyperlink ref="F333" r:id="rId1132" display="http://pbs.twimg.com/profile_images/988473365743751168/LhQpTa26_normal.jpg"/>
    <hyperlink ref="F334" r:id="rId1133" display="http://pbs.twimg.com/profile_images/1139873394734841857/G2MRLniQ_normal.jpg"/>
    <hyperlink ref="F335" r:id="rId1134" display="http://pbs.twimg.com/profile_images/1093084804256550912/8gy6SDHe_normal.jpg"/>
    <hyperlink ref="F336" r:id="rId1135" display="http://pbs.twimg.com/profile_images/1173352540274143232/VEw6-1SN_normal.jpg"/>
    <hyperlink ref="F337" r:id="rId1136" display="http://pbs.twimg.com/profile_images/1140014550223347713/9qxKwM_1_normal.jpg"/>
    <hyperlink ref="F338" r:id="rId1137" display="http://pbs.twimg.com/profile_images/1171923535356317696/R1CaoIv-_normal.jpg"/>
    <hyperlink ref="F339" r:id="rId1138" display="http://pbs.twimg.com/profile_images/1099847606631624705/WUxRV6wo_normal.jpg"/>
    <hyperlink ref="F340" r:id="rId1139" display="http://pbs.twimg.com/profile_images/957452902754168833/HK6yBieq_normal.jpg"/>
    <hyperlink ref="F341" r:id="rId1140" display="http://pbs.twimg.com/profile_images/1154377621381230592/-W0d_-ox_normal.jpg"/>
    <hyperlink ref="F342" r:id="rId1141" display="http://pbs.twimg.com/profile_images/868433375706701824/xJ3Me1KK_normal.jpg"/>
    <hyperlink ref="F343" r:id="rId1142" display="http://pbs.twimg.com/profile_images/885197606149914629/1JqNdq2o_normal.jpg"/>
    <hyperlink ref="F344" r:id="rId1143" display="http://pbs.twimg.com/profile_images/1183558645067538435/B9P2uiED_normal.jpg"/>
    <hyperlink ref="F345" r:id="rId1144" display="http://pbs.twimg.com/profile_images/1183562115229073408/7BHI0EMg_normal.jpg"/>
    <hyperlink ref="F346" r:id="rId1145" display="http://pbs.twimg.com/profile_images/3696582606/f5fd001fa5c53f3056b065024e02776e_normal.jpeg"/>
    <hyperlink ref="F347" r:id="rId1146" display="http://pbs.twimg.com/profile_images/1182884954025283584/B2S-YAu6_normal.jpg"/>
    <hyperlink ref="F348" r:id="rId1147" display="http://pbs.twimg.com/profile_images/1112496351361667072/UUVt8xSK_normal.jpg"/>
    <hyperlink ref="F349" r:id="rId1148" display="http://pbs.twimg.com/profile_images/1172341634161242117/gm-uaZu3_normal.jpg"/>
    <hyperlink ref="F350" r:id="rId1149" display="http://pbs.twimg.com/profile_images/1172336522957209600/D3qNe0QC_normal.jpg"/>
    <hyperlink ref="F351" r:id="rId1150" display="http://pbs.twimg.com/profile_images/1179495510509531136/-sSlI_Kz_normal.jpg"/>
    <hyperlink ref="F352" r:id="rId1151" display="http://pbs.twimg.com/profile_images/1141319557677666304/MJvdiK0G_normal.png"/>
    <hyperlink ref="F353" r:id="rId1152" display="http://pbs.twimg.com/profile_images/897485156004413441/DmqhQjsY_normal.jpg"/>
    <hyperlink ref="F354" r:id="rId1153" display="http://pbs.twimg.com/profile_images/1153568026274516992/9-GxszI__normal.jpg"/>
    <hyperlink ref="F355" r:id="rId1154" display="http://pbs.twimg.com/profile_images/1184994387438256128/tAUJ3-Ds_normal.jpg"/>
    <hyperlink ref="F356" r:id="rId1155" display="http://pbs.twimg.com/profile_images/1181191845520576513/dHBXu8bf_normal.jpg"/>
    <hyperlink ref="F357" r:id="rId1156" display="http://pbs.twimg.com/profile_images/1179903317918408704/_MLK007G_normal.jpg"/>
    <hyperlink ref="F358" r:id="rId1157" display="http://pbs.twimg.com/profile_images/633071996729864192/yyXn67jU_normal.jpg"/>
    <hyperlink ref="F359" r:id="rId1158" display="http://pbs.twimg.com/profile_images/3659167314/66eeef62767ff827a5e76e100cb91dd7_normal.jpeg"/>
    <hyperlink ref="F360" r:id="rId1159" display="http://pbs.twimg.com/profile_images/1183748987549032450/8BIQSJ7L_normal.jpg"/>
    <hyperlink ref="F361" r:id="rId1160" display="http://pbs.twimg.com/profile_images/764214105225986048/3zY2j8Vg_normal.jpg"/>
    <hyperlink ref="F362" r:id="rId1161" display="http://pbs.twimg.com/profile_images/659040352507039744/1tw770Qo_normal.jpg"/>
    <hyperlink ref="F363" r:id="rId1162" display="http://pbs.twimg.com/profile_images/420183235285360640/fjC1zBgy_normal.jpeg"/>
    <hyperlink ref="F364" r:id="rId1163" display="http://abs.twimg.com/sticky/default_profile_images/default_profile_normal.png"/>
    <hyperlink ref="F365" r:id="rId1164" display="http://pbs.twimg.com/profile_images/890967538292711424/8puyFbiI_normal.jpg"/>
    <hyperlink ref="F366" r:id="rId1165" display="http://pbs.twimg.com/profile_images/1182013002637201408/vw9JfQCe_normal.jpg"/>
    <hyperlink ref="F367" r:id="rId1166" display="http://pbs.twimg.com/profile_images/1182387654807023616/wKUQ1jWQ_normal.jpg"/>
    <hyperlink ref="F368" r:id="rId1167" display="http://pbs.twimg.com/profile_images/3527912321/a26c757a196f3f7ef3116c7678ab8501_normal.jpeg"/>
    <hyperlink ref="F369" r:id="rId1168" display="http://pbs.twimg.com/profile_images/595165681802473472/4DSs3fOi_normal.jpg"/>
    <hyperlink ref="F370" r:id="rId1169" display="http://pbs.twimg.com/profile_images/1160212249665036288/oYTnihm7_normal.jpg"/>
    <hyperlink ref="F371" r:id="rId1170" display="http://pbs.twimg.com/profile_images/540850436035842048/t6k3TJ2n_normal.jpeg"/>
    <hyperlink ref="F372" r:id="rId1171" display="http://pbs.twimg.com/profile_images/1179874194739347456/oNP6qkJR_normal.jpg"/>
    <hyperlink ref="F373" r:id="rId1172" display="http://pbs.twimg.com/profile_images/885177517677694978/zXV31U2O_normal.jpg"/>
    <hyperlink ref="F374" r:id="rId1173" display="http://pbs.twimg.com/profile_images/860833196098949120/89FtNvwu_normal.jpg"/>
    <hyperlink ref="F375" r:id="rId1174" display="http://pbs.twimg.com/profile_images/906913572600639489/taVFdOpN_normal.jpg"/>
    <hyperlink ref="F376" r:id="rId1175" display="http://pbs.twimg.com/profile_images/857227539227463680/N7EZvbz7_normal.jpg"/>
    <hyperlink ref="F377" r:id="rId1176" display="http://pbs.twimg.com/profile_images/1024609303078961152/227IxE0j_normal.jpg"/>
    <hyperlink ref="F378" r:id="rId1177" display="http://pbs.twimg.com/profile_images/1052963736821092352/KITErT89_normal.jpg"/>
    <hyperlink ref="F379" r:id="rId1178" display="http://pbs.twimg.com/profile_images/1162566924456386562/DYzX8IBc_normal.jpg"/>
    <hyperlink ref="F380" r:id="rId1179" display="http://pbs.twimg.com/profile_images/1148586073905356800/X9ap9QjI_normal.png"/>
    <hyperlink ref="F381" r:id="rId1180" display="http://pbs.twimg.com/profile_images/1095598178030796801/DZjOYd8M_normal.png"/>
    <hyperlink ref="AX3" r:id="rId1181" display="https://twitter.com/rolex"/>
    <hyperlink ref="AX4" r:id="rId1182" display="https://twitter.com/kevinstaut"/>
    <hyperlink ref="AX5" r:id="rId1183" display="https://twitter.com/larryneelis"/>
    <hyperlink ref="AX6" r:id="rId1184" display="https://twitter.com/rashawnscott"/>
    <hyperlink ref="AX7" r:id="rId1185" display="https://twitter.com/jojogilmore"/>
    <hyperlink ref="AX8" r:id="rId1186" display="https://twitter.com/kelle938"/>
    <hyperlink ref="AX9" r:id="rId1187" display="https://twitter.com/jcw05887206"/>
    <hyperlink ref="AX10" r:id="rId1188" display="https://twitter.com/enterandwincoza"/>
    <hyperlink ref="AX11" r:id="rId1189" display="https://twitter.com/djseanswift1"/>
    <hyperlink ref="AX12" r:id="rId1190" display="https://twitter.com/ucrstation"/>
    <hyperlink ref="AX13" r:id="rId1191" display="https://twitter.com/clark_gasm"/>
    <hyperlink ref="AX14" r:id="rId1192" display="https://twitter.com/jodingerscat"/>
    <hyperlink ref="AX15" r:id="rId1193" display="https://twitter.com/tafkabdhcg73"/>
    <hyperlink ref="AX16" r:id="rId1194" display="https://twitter.com/impettyasfuck"/>
    <hyperlink ref="AX17" r:id="rId1195" display="https://twitter.com/danitheduck21"/>
    <hyperlink ref="AX18" r:id="rId1196" display="https://twitter.com/wthompsonjd"/>
    <hyperlink ref="AX19" r:id="rId1197" display="https://twitter.com/bmwillz1"/>
    <hyperlink ref="AX20" r:id="rId1198" display="https://twitter.com/aubboq"/>
    <hyperlink ref="AX21" r:id="rId1199" display="https://twitter.com/mathildepanot"/>
    <hyperlink ref="AX22" r:id="rId1200" display="https://twitter.com/jlmelenchon"/>
    <hyperlink ref="AX23" r:id="rId1201" display="https://twitter.com/cyclodisruptive"/>
    <hyperlink ref="AX24" r:id="rId1202" display="https://twitter.com/lamazepietro"/>
    <hyperlink ref="AX25" r:id="rId1203" display="https://twitter.com/cortessemia"/>
    <hyperlink ref="AX26" r:id="rId1204" display="https://twitter.com/maybepilejokes"/>
    <hyperlink ref="AX27" r:id="rId1205" display="https://twitter.com/cffschroeder"/>
    <hyperlink ref="AX28" r:id="rId1206" display="https://twitter.com/cherrycordial98"/>
    <hyperlink ref="AX29" r:id="rId1207" display="https://twitter.com/meladalklimat"/>
    <hyperlink ref="AX30" r:id="rId1208" display="https://twitter.com/kevinsta"/>
    <hyperlink ref="AX31" r:id="rId1209" display="https://twitter.com/steveguerdat"/>
    <hyperlink ref="AX32" r:id="rId1210" display="https://twitter.com/kentfarrington"/>
    <hyperlink ref="AX33" r:id="rId1211" display="https://twitter.com/scott_brash"/>
    <hyperlink ref="AX34" r:id="rId1212" display="https://twitter.com/rolexgrandslam"/>
    <hyperlink ref="AX35" r:id="rId1213" display="https://twitter.com/cindizzi"/>
    <hyperlink ref="AX36" r:id="rId1214" display="https://twitter.com/laurenthehough"/>
    <hyperlink ref="AX37" r:id="rId1215" display="https://twitter.com/younglistener"/>
    <hyperlink ref="AX38" r:id="rId1216" display="https://twitter.com/arishaffir"/>
    <hyperlink ref="AX39" r:id="rId1217" display="https://twitter.com/migali"/>
    <hyperlink ref="AX40" r:id="rId1218" display="https://twitter.com/therock"/>
    <hyperlink ref="AX41" r:id="rId1219" display="https://twitter.com/cj_isnowblue"/>
    <hyperlink ref="AX42" r:id="rId1220" display="https://twitter.com/gk73986146"/>
    <hyperlink ref="AX43" r:id="rId1221" display="https://twitter.com/gobiggurlsgo"/>
    <hyperlink ref="AX44" r:id="rId1222" display="https://twitter.com/entitybeyond"/>
    <hyperlink ref="AX45" r:id="rId1223" display="https://twitter.com/jeggit"/>
    <hyperlink ref="AX46" r:id="rId1224" display="https://twitter.com/madmontesaurus"/>
    <hyperlink ref="AX47" r:id="rId1225" display="https://twitter.com/lyricsbytia"/>
    <hyperlink ref="AX48" r:id="rId1226" display="https://twitter.com/scottglasspool"/>
    <hyperlink ref="AX49" r:id="rId1227" display="https://twitter.com/bear1forty1"/>
    <hyperlink ref="AX50" r:id="rId1228" display="https://twitter.com/dragonsexclndr"/>
    <hyperlink ref="AX51" r:id="rId1229" display="https://twitter.com/drkajalsingh1"/>
    <hyperlink ref="AX52" r:id="rId1230" display="https://twitter.com/lamazeonline"/>
    <hyperlink ref="AX53" r:id="rId1231" display="https://twitter.com/dustymoonshine"/>
    <hyperlink ref="AX54" r:id="rId1232" display="https://twitter.com/othellobt"/>
    <hyperlink ref="AX55" r:id="rId1233" display="https://twitter.com/rodkast"/>
    <hyperlink ref="AX56" r:id="rId1234" display="https://twitter.com/ltaxson"/>
    <hyperlink ref="AX57" r:id="rId1235" display="https://twitter.com/scottiemcscoots"/>
    <hyperlink ref="AX58" r:id="rId1236" display="https://twitter.com/drakegatsby"/>
    <hyperlink ref="AX59" r:id="rId1237" display="https://twitter.com/shortsleevesuit"/>
    <hyperlink ref="AX60" r:id="rId1238" display="https://twitter.com/ludosbestfriend"/>
    <hyperlink ref="AX61" r:id="rId1239" display="https://twitter.com/gus_802"/>
    <hyperlink ref="AX62" r:id="rId1240" display="https://twitter.com/supgirl"/>
    <hyperlink ref="AX63" r:id="rId1241" display="https://twitter.com/jordamus_prime"/>
    <hyperlink ref="AX64" r:id="rId1242" display="https://twitter.com/taylorctaylor67"/>
    <hyperlink ref="AX65" r:id="rId1243" display="https://twitter.com/globeandmail"/>
    <hyperlink ref="AX66" r:id="rId1244" display="https://twitter.com/cdnolympichorse"/>
    <hyperlink ref="AX67" r:id="rId1245" display="https://twitter.com/manny_ottawa"/>
    <hyperlink ref="AX68" r:id="rId1246" display="https://twitter.com/cangal21"/>
    <hyperlink ref="AX69" r:id="rId1247" display="https://twitter.com/itsjustisaac_"/>
    <hyperlink ref="AX70" r:id="rId1248" display="https://twitter.com/nocontxtbilly"/>
    <hyperlink ref="AX71" r:id="rId1249" display="https://twitter.com/hildedonnak"/>
    <hyperlink ref="AX72" r:id="rId1250" display="https://twitter.com/elizabe25405947"/>
    <hyperlink ref="AX73" r:id="rId1251" display="https://twitter.com/mohamed601phm"/>
    <hyperlink ref="AX74" r:id="rId1252" display="https://twitter.com/8bitcanvas"/>
    <hyperlink ref="AX75" r:id="rId1253" display="https://twitter.com/9888"/>
    <hyperlink ref="AX76" r:id="rId1254" display="https://twitter.com/sisteragm"/>
    <hyperlink ref="AX77" r:id="rId1255" display="https://twitter.com/ohmygoff"/>
    <hyperlink ref="AX78" r:id="rId1256" display="https://twitter.com/shellz_gotcheez"/>
    <hyperlink ref="AX79" r:id="rId1257" display="https://twitter.com/moonmonsta"/>
    <hyperlink ref="AX80" r:id="rId1258" display="https://twitter.com/hallmum5"/>
    <hyperlink ref="AX81" r:id="rId1259" display="https://twitter.com/millihill"/>
    <hyperlink ref="AX82" r:id="rId1260" display="https://twitter.com/jimgthornton"/>
    <hyperlink ref="AX83" r:id="rId1261" display="https://twitter.com/healthevmatters"/>
    <hyperlink ref="AX84" r:id="rId1262" display="https://twitter.com/healthwatchuk"/>
    <hyperlink ref="AX85" r:id="rId1263" display="https://twitter.com/midwivesrcm"/>
    <hyperlink ref="AX86" r:id="rId1264" display="https://twitter.com/bjogtweets"/>
    <hyperlink ref="AX87" r:id="rId1265" display="https://twitter.com/rcog"/>
    <hyperlink ref="AX88" r:id="rId1266" display="https://twitter.com/adweeks"/>
    <hyperlink ref="AX89" r:id="rId1267" display="https://twitter.com/susan_bewley"/>
    <hyperlink ref="AX90" r:id="rId1268" display="https://twitter.com/berksmaternity"/>
    <hyperlink ref="AX91" r:id="rId1269" display="https://twitter.com/nmoorewrites"/>
    <hyperlink ref="AX92" r:id="rId1270" display="https://twitter.com/nicole_cliffe"/>
    <hyperlink ref="AX93" r:id="rId1271" display="https://twitter.com/slowseptember"/>
    <hyperlink ref="AX94" r:id="rId1272" display="https://twitter.com/cyberbulliespod"/>
    <hyperlink ref="AX95" r:id="rId1273" display="https://twitter.com/kenny973"/>
    <hyperlink ref="AX96" r:id="rId1274" display="https://twitter.com/appdropped_uk"/>
    <hyperlink ref="AX97" r:id="rId1275" display="https://twitter.com/lzats"/>
    <hyperlink ref="AX98" r:id="rId1276" display="https://twitter.com/ataokennel"/>
    <hyperlink ref="AX99" r:id="rId1277" display="https://twitter.com/goggdog42"/>
    <hyperlink ref="AX100" r:id="rId1278" display="https://twitter.com/magicantmelody"/>
    <hyperlink ref="AX101" r:id="rId1279" display="https://twitter.com/littleroc02"/>
    <hyperlink ref="AX102" r:id="rId1280" display="https://twitter.com/giveawaygoat"/>
    <hyperlink ref="AX103" r:id="rId1281" display="https://twitter.com/parentinghub1"/>
    <hyperlink ref="AX104" r:id="rId1282" display="https://twitter.com/dark_kudoh"/>
    <hyperlink ref="AX105" r:id="rId1283" display="https://twitter.com/sandtonseedlin1"/>
    <hyperlink ref="AX106" r:id="rId1284" display="https://twitter.com/drug8514"/>
    <hyperlink ref="AX107" r:id="rId1285" display="https://twitter.com/pinkstips"/>
    <hyperlink ref="AX108" r:id="rId1286" display="https://twitter.com/phillylama"/>
    <hyperlink ref="AX109" r:id="rId1287" display="https://twitter.com/toucherandrich"/>
    <hyperlink ref="AX110" r:id="rId1288" display="https://twitter.com/avinash91251851"/>
    <hyperlink ref="AX111" r:id="rId1289" display="https://twitter.com/correctingnjt"/>
    <hyperlink ref="AX112" r:id="rId1290" display="https://twitter.com/missds17"/>
    <hyperlink ref="AX113" r:id="rId1291" display="https://twitter.com/yilpy"/>
    <hyperlink ref="AX114" r:id="rId1292" display="https://twitter.com/notclarinet"/>
    <hyperlink ref="AX115" r:id="rId1293" display="https://twitter.com/agentbigbutt"/>
    <hyperlink ref="AX116" r:id="rId1294" display="https://twitter.com/chefbigfine_"/>
    <hyperlink ref="AX117" r:id="rId1295" display="https://twitter.com/thatcasshole"/>
    <hyperlink ref="AX118" r:id="rId1296" display="https://twitter.com/jhonnyadawau"/>
    <hyperlink ref="AX119" r:id="rId1297" display="https://twitter.com/themodelstore"/>
    <hyperlink ref="AX120" r:id="rId1298" display="https://twitter.com/babytotoddlers"/>
    <hyperlink ref="AX121" r:id="rId1299" display="https://twitter.com/liminaljustice"/>
    <hyperlink ref="AX122" r:id="rId1300" display="https://twitter.com/nhlnetwork"/>
    <hyperlink ref="AX123" r:id="rId1301" display="https://twitter.com/nhlflyers"/>
    <hyperlink ref="AX124" r:id="rId1302" display="https://twitter.com/hypnobabies"/>
    <hyperlink ref="AX125" r:id="rId1303" display="https://twitter.com/csherbs19"/>
    <hyperlink ref="AX126" r:id="rId1304" display="https://twitter.com/frazermi"/>
    <hyperlink ref="AX127" r:id="rId1305" display="https://twitter.com/momandnewborn"/>
    <hyperlink ref="AX128" r:id="rId1306" display="https://twitter.com/slidellmemorial"/>
    <hyperlink ref="AX129" r:id="rId1307" display="https://twitter.com/nursinperson"/>
    <hyperlink ref="AX130" r:id="rId1308" display="https://twitter.com/dnl62"/>
    <hyperlink ref="AX131" r:id="rId1309" display="https://twitter.com/ewarren"/>
    <hyperlink ref="AX132" r:id="rId1310" display="https://twitter.com/disneykid1955"/>
    <hyperlink ref="AX133" r:id="rId1311" display="https://twitter.com/heyyguido"/>
    <hyperlink ref="AX134" r:id="rId1312" display="https://twitter.com/mestisa_rose"/>
    <hyperlink ref="AX135" r:id="rId1313" display="https://twitter.com/doulacareusa"/>
    <hyperlink ref="AX136" r:id="rId1314" display="https://twitter.com/challengegodess"/>
    <hyperlink ref="AX137" r:id="rId1315" display="https://twitter.com/shboogies"/>
    <hyperlink ref="AX138" r:id="rId1316" display="https://twitter.com/kendalsheppard"/>
    <hyperlink ref="AX139" r:id="rId1317" display="https://twitter.com/challengefanog"/>
    <hyperlink ref="AX140" r:id="rId1318" display="https://twitter.com/misophonicspree"/>
    <hyperlink ref="AX141" r:id="rId1319" display="https://twitter.com/golden_3tree"/>
    <hyperlink ref="AX142" r:id="rId1320" display="https://twitter.com/baruvola4"/>
    <hyperlink ref="AX143" r:id="rId1321" display="https://twitter.com/8tama8tama"/>
    <hyperlink ref="AX144" r:id="rId1322" display="https://twitter.com/neel_shah"/>
    <hyperlink ref="AX145" r:id="rId1323" display="https://twitter.com/lamaz"/>
    <hyperlink ref="AX146" r:id="rId1324" display="https://twitter.com/expectmore"/>
    <hyperlink ref="AX147" r:id="rId1325" display="https://twitter.com/jillgw"/>
    <hyperlink ref="AX148" r:id="rId1326" display="https://twitter.com/drmackendo"/>
    <hyperlink ref="AX149" r:id="rId1327" display="https://twitter.com/adamhastings96"/>
    <hyperlink ref="AX150" r:id="rId1328" display="https://twitter.com/rugbysco"/>
    <hyperlink ref="AX151" r:id="rId1329" display="https://twitter.com/rugbystuff"/>
    <hyperlink ref="AX152" r:id="rId1330" display="https://twitter.com/justanoutlawfic"/>
    <hyperlink ref="AX153" r:id="rId1331" display="https://twitter.com/girlygirlsguide"/>
    <hyperlink ref="AX154" r:id="rId1332" display="https://twitter.com/survivor_mums"/>
    <hyperlink ref="AX155" r:id="rId1333" display="https://twitter.com/patriciasinglet"/>
    <hyperlink ref="AX156" r:id="rId1334" display="https://twitter.com/layingegg"/>
    <hyperlink ref="AX157" r:id="rId1335" display="https://twitter.com/slackeyyyy"/>
    <hyperlink ref="AX158" r:id="rId1336" display="https://twitter.com/caseycattell"/>
    <hyperlink ref="AX159" r:id="rId1337" display="https://twitter.com/ko_ono"/>
    <hyperlink ref="AX160" r:id="rId1338" display="https://twitter.com/baruvola"/>
    <hyperlink ref="AX161" r:id="rId1339" display="https://twitter.com/torquetastic"/>
    <hyperlink ref="AX162" r:id="rId1340" display="https://twitter.com/mlbbreathe"/>
    <hyperlink ref="AX163" r:id="rId1341" display="https://twitter.com/_kleos_"/>
    <hyperlink ref="AX164" r:id="rId1342" display="https://twitter.com/sydrpfp"/>
    <hyperlink ref="AX165" r:id="rId1343" display="https://twitter.com/40010gawa"/>
    <hyperlink ref="AX166" r:id="rId1344" display="https://twitter.com/bends_the"/>
    <hyperlink ref="AX167" r:id="rId1345" display="https://twitter.com/kouta_birth"/>
    <hyperlink ref="AX168" r:id="rId1346" display="https://twitter.com/fuji_latex"/>
    <hyperlink ref="AX169" r:id="rId1347" display="https://twitter.com/gardencuts"/>
    <hyperlink ref="AX170" r:id="rId1348" display="https://twitter.com/warpaintdfs"/>
    <hyperlink ref="AX171" r:id="rId1349" display="https://twitter.com/dailyrotosharks"/>
    <hyperlink ref="AX172" r:id="rId1350" display="https://twitter.com/choppodong"/>
    <hyperlink ref="AX173" r:id="rId1351" display="https://twitter.com/ffootballgeek"/>
    <hyperlink ref="AX174" r:id="rId1352" display="https://twitter.com/fantasydraft"/>
    <hyperlink ref="AX175" r:id="rId1353" display="https://twitter.com/dfsarmy"/>
    <hyperlink ref="AX176" r:id="rId1354" display="https://twitter.com/schmuckiiii"/>
    <hyperlink ref="AX177" r:id="rId1355" display="https://twitter.com/michaelreeves08"/>
    <hyperlink ref="AX178" r:id="rId1356" display="https://twitter.com/nlpublications"/>
    <hyperlink ref="AX179" r:id="rId1357" display="https://twitter.com/mandyshelton"/>
    <hyperlink ref="AX180" r:id="rId1358" display="https://twitter.com/poshmarkapp"/>
    <hyperlink ref="AX181" r:id="rId1359" display="https://twitter.com/tetojouhou_bot"/>
    <hyperlink ref="AX182" r:id="rId1360" display="https://twitter.com/azaliahjsalleh"/>
    <hyperlink ref="AX183" r:id="rId1361" display="https://twitter.com/wfqh"/>
    <hyperlink ref="AX184" r:id="rId1362" display="https://twitter.com/hntrjmpr12"/>
    <hyperlink ref="AX185" r:id="rId1363" display="https://twitter.com/jtbxo"/>
    <hyperlink ref="AX186" r:id="rId1364" display="https://twitter.com/capricezfloyd"/>
    <hyperlink ref="AX187" r:id="rId1365" display="https://twitter.com/msenit4life"/>
    <hyperlink ref="AX188" r:id="rId1366" display="https://twitter.com/topsyjkv"/>
    <hyperlink ref="AX189" r:id="rId1367" display="https://twitter.com/miahandley_"/>
    <hyperlink ref="AX190" r:id="rId1368" display="https://twitter.com/ineedamarteney"/>
    <hyperlink ref="AX191" r:id="rId1369" display="https://twitter.com/jeonbenet"/>
    <hyperlink ref="AX192" r:id="rId1370" display="https://twitter.com/lorsque_le_jour"/>
    <hyperlink ref="AX193" r:id="rId1371" display="https://twitter.com/motherfstories"/>
    <hyperlink ref="AX194" r:id="rId1372" display="https://twitter.com/aqualady_"/>
    <hyperlink ref="AX195" r:id="rId1373" display="https://twitter.com/rupernino"/>
    <hyperlink ref="AX196" r:id="rId1374" display="https://twitter.com/ariadnemaze"/>
    <hyperlink ref="AX197" r:id="rId1375" display="https://twitter.com/zoe_bearx"/>
    <hyperlink ref="AX198" r:id="rId1376" display="https://twitter.com/dwaltondamem"/>
    <hyperlink ref="AX199" r:id="rId1377" display="https://twitter.com/facebookwatch"/>
    <hyperlink ref="AX200" r:id="rId1378" display="https://twitter.com/joonassuotamo"/>
    <hyperlink ref="AX201" r:id="rId1379" display="https://twitter.com/steveyedlin"/>
    <hyperlink ref="AX202" r:id="rId1380" display="https://twitter.com/adrianedmondson"/>
    <hyperlink ref="AX203" r:id="rId1381" display="https://twitter.com/thefrankozjam"/>
    <hyperlink ref="AX204" r:id="rId1382" display="https://twitter.com/rianjohnson"/>
    <hyperlink ref="AX205" r:id="rId1383" display="https://twitter.com/lauradern"/>
    <hyperlink ref="AX206" r:id="rId1384" display="https://twitter.com/hamillhimself"/>
    <hyperlink ref="AX207" r:id="rId1385" display="https://twitter.com/razorwireryan"/>
    <hyperlink ref="AX208" r:id="rId1386" display="https://twitter.com/mosaiccanyon"/>
    <hyperlink ref="AX209" r:id="rId1387" display="https://twitter.com/all4babies1"/>
    <hyperlink ref="AX210" r:id="rId1388" display="https://twitter.com/jakelotusmusic"/>
    <hyperlink ref="AX211" r:id="rId1389" display="https://twitter.com/genevajacuzzi"/>
    <hyperlink ref="AX212" r:id="rId1390" display="https://twitter.com/newbestdeals2"/>
    <hyperlink ref="AX213" r:id="rId1391" display="https://twitter.com/dior______"/>
    <hyperlink ref="AX214" r:id="rId1392" display="https://twitter.com/minibaby"/>
    <hyperlink ref="AX215" r:id="rId1393" display="https://twitter.com/bowiecritic"/>
    <hyperlink ref="AX216" r:id="rId1394" display="https://twitter.com/usbreastfeeding"/>
    <hyperlink ref="AX217" r:id="rId1395" display="https://twitter.com/wendys_garden"/>
    <hyperlink ref="AX218" r:id="rId1396" display="https://twitter.com/infinite_scream"/>
    <hyperlink ref="AX219" r:id="rId1397" display="https://twitter.com/ursamajr"/>
    <hyperlink ref="AX220" r:id="rId1398" display="https://twitter.com/lady_nishaaa"/>
    <hyperlink ref="AX221" r:id="rId1399" display="https://twitter.com/rahul96036194"/>
    <hyperlink ref="AX222" r:id="rId1400" display="https://twitter.com/sheasy64"/>
    <hyperlink ref="AX223" r:id="rId1401" display="https://twitter.com/tatsuhiisa"/>
    <hyperlink ref="AX224" r:id="rId1402" display="https://twitter.com/panacotts"/>
    <hyperlink ref="AX225" r:id="rId1403" display="https://twitter.com/heem_6k"/>
    <hyperlink ref="AX226" r:id="rId1404" display="https://twitter.com/dcbirthdoulas"/>
    <hyperlink ref="AX227" r:id="rId1405" display="https://twitter.com/xsuhoerx"/>
    <hyperlink ref="AX228" r:id="rId1406" display="https://twitter.com/kyleriegel4"/>
    <hyperlink ref="AX229" r:id="rId1407" display="https://twitter.com/blonderach33"/>
    <hyperlink ref="AX230" r:id="rId1408" display="https://twitter.com/hihuu_bgm_bot"/>
    <hyperlink ref="AX231" r:id="rId1409" display="https://twitter.com/beez2016"/>
    <hyperlink ref="AX232" r:id="rId1410" display="https://twitter.com/erulastiel14"/>
    <hyperlink ref="AX233" r:id="rId1411" display="https://twitter.com/marjpamintuan"/>
    <hyperlink ref="AX234" r:id="rId1412" display="https://twitter.com/aprilprt"/>
    <hyperlink ref="AX235" r:id="rId1413" display="https://twitter.com/poetikmiss"/>
    <hyperlink ref="AX236" r:id="rId1414" display="https://twitter.com/tumalizerza"/>
    <hyperlink ref="AX237" r:id="rId1415" display="https://twitter.com/khuthalani_"/>
    <hyperlink ref="AX238" r:id="rId1416" display="https://twitter.com/scumezza"/>
    <hyperlink ref="AX239" r:id="rId1417" display="https://twitter.com/jesssysa"/>
    <hyperlink ref="AX240" r:id="rId1418" display="https://twitter.com/sineshee"/>
    <hyperlink ref="AX241" r:id="rId1419" display="https://twitter.com/deborahannsaint"/>
    <hyperlink ref="AX242" r:id="rId1420" display="https://twitter.com/bethmoorelpm"/>
    <hyperlink ref="AX243" r:id="rId1421" display="https://twitter.com/vernellgordon"/>
    <hyperlink ref="AX244" r:id="rId1422" display="https://twitter.com/senor_phantom"/>
    <hyperlink ref="AX245" r:id="rId1423" display="https://twitter.com/inboxva"/>
    <hyperlink ref="AX246" r:id="rId1424" display="https://twitter.com/rgay"/>
    <hyperlink ref="AX247" r:id="rId1425" display="https://twitter.com/mariebo02802331"/>
    <hyperlink ref="AX248" r:id="rId1426" display="https://twitter.com/tortoise_invest"/>
    <hyperlink ref="AX249" r:id="rId1427" display="https://twitter.com/bloomberg"/>
    <hyperlink ref="AX250" r:id="rId1428" display="https://twitter.com/niela19910314"/>
    <hyperlink ref="AX251" r:id="rId1429" display="https://twitter.com/shantelgovender"/>
    <hyperlink ref="AX252" r:id="rId1430" display="https://twitter.com/iammissmichelle"/>
    <hyperlink ref="AX253" r:id="rId1431" display="https://twitter.com/thatgirljade_"/>
    <hyperlink ref="AX254" r:id="rId1432" display="https://twitter.com/shareefosexton"/>
    <hyperlink ref="AX255" r:id="rId1433" display="https://twitter.com/cardiwithpearls"/>
    <hyperlink ref="AX256" r:id="rId1434" display="https://twitter.com/juliareinstein"/>
    <hyperlink ref="AX257" r:id="rId1435" display="https://twitter.com/newschill"/>
    <hyperlink ref="AX258" r:id="rId1436" display="https://twitter.com/3illsweet"/>
    <hyperlink ref="AX259" r:id="rId1437" display="https://twitter.com/lisaabrandt"/>
    <hyperlink ref="AX260" r:id="rId1438" display="https://twitter.com/lamazingmedia"/>
    <hyperlink ref="AX261" r:id="rId1439" display="https://twitter.com/getoffmyzickk"/>
    <hyperlink ref="AX262" r:id="rId1440" display="https://twitter.com/freeme93"/>
    <hyperlink ref="AX263" r:id="rId1441" display="https://twitter.com/tweetsofcoco"/>
    <hyperlink ref="AX264" r:id="rId1442" display="https://twitter.com/zeropucksgivn"/>
    <hyperlink ref="AX265" r:id="rId1443" display="https://twitter.com/bertkreischer"/>
    <hyperlink ref="AX266" r:id="rId1444" display="https://twitter.com/restoration112"/>
    <hyperlink ref="AX267" r:id="rId1445" display="https://twitter.com/dearmeaggy"/>
    <hyperlink ref="AX268" r:id="rId1446" display="https://twitter.com/creativersis"/>
    <hyperlink ref="AX269" r:id="rId1447" display="https://twitter.com/zai_suleman"/>
    <hyperlink ref="AX270" r:id="rId1448" display="https://twitter.com/japid421"/>
    <hyperlink ref="AX271" r:id="rId1449" display="https://twitter.com/anzsy"/>
    <hyperlink ref="AX272" r:id="rId1450" display="https://twitter.com/paarden"/>
    <hyperlink ref="AX273" r:id="rId1451" display="https://twitter.com/themaddingkron"/>
    <hyperlink ref="AX274" r:id="rId1452" display="https://twitter.com/kuyanyan"/>
    <hyperlink ref="AX275" r:id="rId1453" display="https://twitter.com/lizpr"/>
    <hyperlink ref="AX276" r:id="rId1454" display="https://twitter.com/yourmorning"/>
    <hyperlink ref="AX277" r:id="rId1455" display="https://twitter.com/trish_bradley"/>
    <hyperlink ref="AX278" r:id="rId1456" display="https://twitter.com/teammfitz"/>
    <hyperlink ref="AX279" r:id="rId1457" display="https://twitter.com/perkesindiego"/>
    <hyperlink ref="AX280" r:id="rId1458" display="https://twitter.com/nanacastro_"/>
    <hyperlink ref="AX281" r:id="rId1459" display="https://twitter.com/killalaura"/>
    <hyperlink ref="AX282" r:id="rId1460" display="https://twitter.com/mortokaio"/>
    <hyperlink ref="AX283" r:id="rId1461" display="https://twitter.com/msdotfit1"/>
    <hyperlink ref="AX284" r:id="rId1462" display="https://twitter.com/cortez_hsp"/>
    <hyperlink ref="AX285" r:id="rId1463" display="https://twitter.com/maryshuger"/>
    <hyperlink ref="AX286" r:id="rId1464" display="https://twitter.com/hurryhurryomaha"/>
    <hyperlink ref="AX287" r:id="rId1465" display="https://twitter.com/quaffbeer"/>
    <hyperlink ref="AX288" r:id="rId1466" display="https://twitter.com/kwholesaler"/>
    <hyperlink ref="AX289" r:id="rId1467" display="https://twitter.com/iluvfragrance"/>
    <hyperlink ref="AX290" r:id="rId1468" display="https://twitter.com/ebay"/>
    <hyperlink ref="AX291" r:id="rId1469" display="https://twitter.com/gracesmom48"/>
    <hyperlink ref="AX292" r:id="rId1470" display="https://twitter.com/courtilini14"/>
    <hyperlink ref="AX293" r:id="rId1471" display="https://twitter.com/mary_markssngr"/>
    <hyperlink ref="AX294" r:id="rId1472" display="https://twitter.com/veronika_dafoe"/>
    <hyperlink ref="AX295" r:id="rId1473" display="https://twitter.com/parentsbabyexpo"/>
    <hyperlink ref="AX296" r:id="rId1474" display="https://twitter.com/gga2311"/>
    <hyperlink ref="AX297" r:id="rId1475" display="https://twitter.com/comfortablysmug"/>
    <hyperlink ref="AX298" r:id="rId1476" display="https://twitter.com/dfssoapbox"/>
    <hyperlink ref="AX299" r:id="rId1477" display="https://twitter.com/dagnificent"/>
    <hyperlink ref="AX300" r:id="rId1478" display="https://twitter.com/isabellecarasso"/>
    <hyperlink ref="AX301" r:id="rId1479" display="https://twitter.com/enas_shop"/>
    <hyperlink ref="AX302" r:id="rId1480" display="https://twitter.com/rmatthewspsyedu"/>
    <hyperlink ref="AX303" r:id="rId1481" display="https://twitter.com/babyfriendly"/>
    <hyperlink ref="AX304" r:id="rId1482" display="https://twitter.com/atain7"/>
    <hyperlink ref="AX305" r:id="rId1483" display="https://twitter.com/jennythem"/>
    <hyperlink ref="AX306" r:id="rId1484" display="https://twitter.com/jesus_buffet"/>
    <hyperlink ref="AX307" r:id="rId1485" display="https://twitter.com/ispankmyturtle"/>
    <hyperlink ref="AX308" r:id="rId1486" display="https://twitter.com/diegojoani"/>
    <hyperlink ref="AX309" r:id="rId1487" display="https://twitter.com/catherineglins2"/>
    <hyperlink ref="AX310" r:id="rId1488" display="https://twitter.com/peacenik0"/>
    <hyperlink ref="AX311" r:id="rId1489" display="https://twitter.com/bumblebee7183"/>
    <hyperlink ref="AX312" r:id="rId1490" display="https://twitter.com/xfilesdiaries"/>
    <hyperlink ref="AX313" r:id="rId1491" display="https://twitter.com/lorimhodges1"/>
    <hyperlink ref="AX314" r:id="rId1492" display="https://twitter.com/grungekid84"/>
    <hyperlink ref="AX315" r:id="rId1493" display="https://twitter.com/msucehs"/>
    <hyperlink ref="AX316" r:id="rId1494" display="https://twitter.com/eventbrite"/>
    <hyperlink ref="AX317" r:id="rId1495" display="https://twitter.com/coatclinic"/>
    <hyperlink ref="AX318" r:id="rId1496" display="https://twitter.com/tfromthetdot"/>
    <hyperlink ref="AX319" r:id="rId1497" display="https://twitter.com/adamserwer"/>
    <hyperlink ref="AX320" r:id="rId1498" display="https://twitter.com/joe43174234"/>
    <hyperlink ref="AX321" r:id="rId1499" display="https://twitter.com/goodwomenhealth"/>
    <hyperlink ref="AX322" r:id="rId1500" display="https://twitter.com/lorishemek"/>
    <hyperlink ref="AX323" r:id="rId1501" display="https://twitter.com/fnxfleder"/>
    <hyperlink ref="AX324" r:id="rId1502" display="https://twitter.com/mongraal"/>
    <hyperlink ref="AX325" r:id="rId1503" display="https://twitter.com/lamaze_lucas"/>
    <hyperlink ref="AX326" r:id="rId1504" display="https://twitter.com/benjyfishy"/>
    <hyperlink ref="AX327" r:id="rId1505" display="https://twitter.com/ewok"/>
    <hyperlink ref="AX328" r:id="rId1506" display="https://twitter.com/sly_nikof"/>
    <hyperlink ref="AX329" r:id="rId1507" display="https://twitter.com/prismteeqzy"/>
    <hyperlink ref="AX330" r:id="rId1508" display="https://twitter.com/mitr0"/>
    <hyperlink ref="AX331" r:id="rId1509" display="https://twitter.com/falconlyy"/>
    <hyperlink ref="AX332" r:id="rId1510" display="https://twitter.com/ohcrr"/>
    <hyperlink ref="AX333" r:id="rId1511" display="https://twitter.com/k1nzell"/>
    <hyperlink ref="AX334" r:id="rId1512" display="https://twitter.com/prismtomy"/>
    <hyperlink ref="AX335" r:id="rId1513" display="https://twitter.com/prismmushway"/>
    <hyperlink ref="AX336" r:id="rId1514" display="https://twitter.com/bkalysseller"/>
    <hyperlink ref="AX337" r:id="rId1515" display="https://twitter.com/prismpayam"/>
    <hyperlink ref="AX338" r:id="rId1516" display="https://twitter.com/gutethegreat"/>
    <hyperlink ref="AX339" r:id="rId1517" display="https://twitter.com/nattilynne"/>
    <hyperlink ref="AX340" r:id="rId1518" display="https://twitter.com/frecklesxx20"/>
    <hyperlink ref="AX341" r:id="rId1519" display="https://twitter.com/nicolledwallace"/>
    <hyperlink ref="AX342" r:id="rId1520" display="https://twitter.com/joyannreid"/>
    <hyperlink ref="AX343" r:id="rId1521" display="https://twitter.com/randilynhh"/>
    <hyperlink ref="AX344" r:id="rId1522" display="https://twitter.com/katarinadramis"/>
    <hyperlink ref="AX345" r:id="rId1523" display="https://twitter.com/bethturnernc1"/>
    <hyperlink ref="AX346" r:id="rId1524" display="https://twitter.com/vickinelsonnc1"/>
    <hyperlink ref="AX347" r:id="rId1525" display="https://twitter.com/henryfitzroy"/>
    <hyperlink ref="AX348" r:id="rId1526" display="https://twitter.com/mickstjohnnc1"/>
    <hyperlink ref="AX349" r:id="rId1527" display="https://twitter.com/josefkostannc1"/>
    <hyperlink ref="AX350" r:id="rId1528" display="https://twitter.com/jaslennox"/>
    <hyperlink ref="AX351" r:id="rId1529" display="https://twitter.com/iamthewhistleb1"/>
    <hyperlink ref="AX352" r:id="rId1530" display="https://twitter.com/wegotcharacter_"/>
    <hyperlink ref="AX353" r:id="rId1531" display="https://twitter.com/photographerwrs"/>
    <hyperlink ref="AX354" r:id="rId1532" display="https://twitter.com/tinu"/>
    <hyperlink ref="AX355" r:id="rId1533" display="https://twitter.com/mae_dayj"/>
    <hyperlink ref="AX356" r:id="rId1534" display="https://twitter.com/bizelle_"/>
    <hyperlink ref="AX357" r:id="rId1535" display="https://twitter.com/whutthehale"/>
    <hyperlink ref="AX358" r:id="rId1536" display="https://twitter.com/regularguy630"/>
    <hyperlink ref="AX359" r:id="rId1537" display="https://twitter.com/ur_radio"/>
    <hyperlink ref="AX360" r:id="rId1538" display="https://twitter.com/catheternebula"/>
    <hyperlink ref="AX361" r:id="rId1539" display="https://twitter.com/allysonfelix"/>
    <hyperlink ref="AX362" r:id="rId1540" display="https://twitter.com/amyschumer"/>
    <hyperlink ref="AX363" r:id="rId1541" display="https://twitter.com/finditatfilibi"/>
    <hyperlink ref="AX364" r:id="rId1542" display="https://twitter.com/tommyra27930311"/>
    <hyperlink ref="AX365" r:id="rId1543" display="https://twitter.com/dineshdsouza"/>
    <hyperlink ref="AX366" r:id="rId1544" display="https://twitter.com/_sirhampton_"/>
    <hyperlink ref="AX367" r:id="rId1545" display="https://twitter.com/bae___max"/>
    <hyperlink ref="AX368" r:id="rId1546" display="https://twitter.com/rachelrowe3"/>
    <hyperlink ref="AX369" r:id="rId1547" display="https://twitter.com/marynewburn1"/>
    <hyperlink ref="AX370" r:id="rId1548" display="https://twitter.com/ccriadoperez"/>
    <hyperlink ref="AX371" r:id="rId1549" display="https://twitter.com/ruthannharpur"/>
    <hyperlink ref="AX372" r:id="rId1550" display="https://twitter.com/tpm_journal"/>
    <hyperlink ref="AX373" r:id="rId1551" display="https://twitter.com/all4maternity"/>
    <hyperlink ref="AX374" r:id="rId1552" display="https://twitter.com/acbmidwife"/>
    <hyperlink ref="AX375" r:id="rId1553" display="https://twitter.com/humanisingbirth"/>
    <hyperlink ref="AX376" r:id="rId1554" display="https://twitter.com/profjennygamble"/>
    <hyperlink ref="AX377" r:id="rId1555" display="https://twitter.com/carolynhastie"/>
    <hyperlink ref="AX378" r:id="rId1556" display="https://twitter.com/rjwrm"/>
    <hyperlink ref="AX379" r:id="rId1557" display="https://twitter.com/sagefemmesb"/>
    <hyperlink ref="AX380" r:id="rId1558" display="https://twitter.com/gibblejo"/>
    <hyperlink ref="AX381" r:id="rId1559" display="https://twitter.com/gillmoncrieff"/>
  </hyperlinks>
  <printOptions/>
  <pageMargins left="0.7" right="0.7" top="0.75" bottom="0.75" header="0.3" footer="0.3"/>
  <pageSetup horizontalDpi="600" verticalDpi="600" orientation="portrait" r:id="rId1563"/>
  <legacyDrawing r:id="rId1561"/>
  <tableParts>
    <tablePart r:id="rId15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4678</v>
      </c>
      <c r="Z2" s="13" t="s">
        <v>4697</v>
      </c>
      <c r="AA2" s="13" t="s">
        <v>4730</v>
      </c>
      <c r="AB2" s="13" t="s">
        <v>4806</v>
      </c>
      <c r="AC2" s="13" t="s">
        <v>4933</v>
      </c>
      <c r="AD2" s="13" t="s">
        <v>4986</v>
      </c>
      <c r="AE2" s="13" t="s">
        <v>4993</v>
      </c>
      <c r="AF2" s="13" t="s">
        <v>5031</v>
      </c>
      <c r="AG2" s="119" t="s">
        <v>6074</v>
      </c>
      <c r="AH2" s="119" t="s">
        <v>6075</v>
      </c>
      <c r="AI2" s="119" t="s">
        <v>6076</v>
      </c>
      <c r="AJ2" s="119" t="s">
        <v>6077</v>
      </c>
      <c r="AK2" s="119" t="s">
        <v>6078</v>
      </c>
      <c r="AL2" s="119" t="s">
        <v>6079</v>
      </c>
      <c r="AM2" s="119" t="s">
        <v>6080</v>
      </c>
      <c r="AN2" s="119" t="s">
        <v>6081</v>
      </c>
      <c r="AO2" s="119" t="s">
        <v>6084</v>
      </c>
    </row>
    <row r="3" spans="1:41" ht="15">
      <c r="A3" s="87" t="s">
        <v>4553</v>
      </c>
      <c r="B3" s="65" t="s">
        <v>4640</v>
      </c>
      <c r="C3" s="65" t="s">
        <v>56</v>
      </c>
      <c r="D3" s="103"/>
      <c r="E3" s="102"/>
      <c r="F3" s="104" t="s">
        <v>6166</v>
      </c>
      <c r="G3" s="105"/>
      <c r="H3" s="105"/>
      <c r="I3" s="106">
        <v>3</v>
      </c>
      <c r="J3" s="107"/>
      <c r="K3" s="48">
        <v>60</v>
      </c>
      <c r="L3" s="48">
        <v>51</v>
      </c>
      <c r="M3" s="48">
        <v>33</v>
      </c>
      <c r="N3" s="48">
        <v>84</v>
      </c>
      <c r="O3" s="48">
        <v>84</v>
      </c>
      <c r="P3" s="49" t="s">
        <v>4655</v>
      </c>
      <c r="Q3" s="49" t="s">
        <v>4655</v>
      </c>
      <c r="R3" s="48">
        <v>60</v>
      </c>
      <c r="S3" s="48">
        <v>60</v>
      </c>
      <c r="T3" s="48">
        <v>1</v>
      </c>
      <c r="U3" s="48">
        <v>14</v>
      </c>
      <c r="V3" s="48">
        <v>0</v>
      </c>
      <c r="W3" s="49">
        <v>0</v>
      </c>
      <c r="X3" s="49">
        <v>0</v>
      </c>
      <c r="Y3" s="78" t="s">
        <v>4679</v>
      </c>
      <c r="Z3" s="78" t="s">
        <v>4698</v>
      </c>
      <c r="AA3" s="78" t="s">
        <v>4731</v>
      </c>
      <c r="AB3" s="84" t="s">
        <v>4807</v>
      </c>
      <c r="AC3" s="84" t="s">
        <v>4934</v>
      </c>
      <c r="AD3" s="84"/>
      <c r="AE3" s="84" t="s">
        <v>276</v>
      </c>
      <c r="AF3" s="84" t="s">
        <v>5032</v>
      </c>
      <c r="AG3" s="116">
        <v>54</v>
      </c>
      <c r="AH3" s="120">
        <v>4.038893044128646</v>
      </c>
      <c r="AI3" s="116">
        <v>22</v>
      </c>
      <c r="AJ3" s="120">
        <v>1.6454749439042633</v>
      </c>
      <c r="AK3" s="116">
        <v>0</v>
      </c>
      <c r="AL3" s="120">
        <v>0</v>
      </c>
      <c r="AM3" s="116">
        <v>1261</v>
      </c>
      <c r="AN3" s="120">
        <v>94.3156320119671</v>
      </c>
      <c r="AO3" s="116">
        <v>1337</v>
      </c>
    </row>
    <row r="4" spans="1:41" ht="15">
      <c r="A4" s="87" t="s">
        <v>4554</v>
      </c>
      <c r="B4" s="65" t="s">
        <v>4641</v>
      </c>
      <c r="C4" s="65" t="s">
        <v>56</v>
      </c>
      <c r="D4" s="109"/>
      <c r="E4" s="108"/>
      <c r="F4" s="110" t="s">
        <v>6167</v>
      </c>
      <c r="G4" s="111"/>
      <c r="H4" s="111"/>
      <c r="I4" s="112">
        <v>4</v>
      </c>
      <c r="J4" s="113"/>
      <c r="K4" s="48">
        <v>25</v>
      </c>
      <c r="L4" s="48">
        <v>29</v>
      </c>
      <c r="M4" s="48">
        <v>10</v>
      </c>
      <c r="N4" s="48">
        <v>39</v>
      </c>
      <c r="O4" s="48">
        <v>0</v>
      </c>
      <c r="P4" s="49">
        <v>0</v>
      </c>
      <c r="Q4" s="49">
        <v>0</v>
      </c>
      <c r="R4" s="48">
        <v>1</v>
      </c>
      <c r="S4" s="48">
        <v>0</v>
      </c>
      <c r="T4" s="48">
        <v>25</v>
      </c>
      <c r="U4" s="48">
        <v>39</v>
      </c>
      <c r="V4" s="48">
        <v>2</v>
      </c>
      <c r="W4" s="49">
        <v>1.8144</v>
      </c>
      <c r="X4" s="49">
        <v>0.055</v>
      </c>
      <c r="Y4" s="78" t="s">
        <v>4680</v>
      </c>
      <c r="Z4" s="78" t="s">
        <v>4699</v>
      </c>
      <c r="AA4" s="78"/>
      <c r="AB4" s="84" t="s">
        <v>4808</v>
      </c>
      <c r="AC4" s="84" t="s">
        <v>4935</v>
      </c>
      <c r="AD4" s="84" t="s">
        <v>4987</v>
      </c>
      <c r="AE4" s="84" t="s">
        <v>4994</v>
      </c>
      <c r="AF4" s="84" t="s">
        <v>5033</v>
      </c>
      <c r="AG4" s="116">
        <v>8</v>
      </c>
      <c r="AH4" s="120">
        <v>4.0201005025125625</v>
      </c>
      <c r="AI4" s="116">
        <v>7</v>
      </c>
      <c r="AJ4" s="120">
        <v>3.5175879396984926</v>
      </c>
      <c r="AK4" s="116">
        <v>0</v>
      </c>
      <c r="AL4" s="120">
        <v>0</v>
      </c>
      <c r="AM4" s="116">
        <v>184</v>
      </c>
      <c r="AN4" s="120">
        <v>92.46231155778895</v>
      </c>
      <c r="AO4" s="116">
        <v>199</v>
      </c>
    </row>
    <row r="5" spans="1:41" ht="15">
      <c r="A5" s="87" t="s">
        <v>4555</v>
      </c>
      <c r="B5" s="65" t="s">
        <v>4642</v>
      </c>
      <c r="C5" s="65" t="s">
        <v>56</v>
      </c>
      <c r="D5" s="109"/>
      <c r="E5" s="108"/>
      <c r="F5" s="110" t="s">
        <v>6168</v>
      </c>
      <c r="G5" s="111"/>
      <c r="H5" s="111"/>
      <c r="I5" s="112">
        <v>5</v>
      </c>
      <c r="J5" s="113"/>
      <c r="K5" s="48">
        <v>16</v>
      </c>
      <c r="L5" s="48">
        <v>29</v>
      </c>
      <c r="M5" s="48">
        <v>2</v>
      </c>
      <c r="N5" s="48">
        <v>31</v>
      </c>
      <c r="O5" s="48">
        <v>0</v>
      </c>
      <c r="P5" s="49">
        <v>0.034482758620689655</v>
      </c>
      <c r="Q5" s="49">
        <v>0.06666666666666667</v>
      </c>
      <c r="R5" s="48">
        <v>1</v>
      </c>
      <c r="S5" s="48">
        <v>0</v>
      </c>
      <c r="T5" s="48">
        <v>16</v>
      </c>
      <c r="U5" s="48">
        <v>31</v>
      </c>
      <c r="V5" s="48">
        <v>2</v>
      </c>
      <c r="W5" s="49">
        <v>1.648438</v>
      </c>
      <c r="X5" s="49">
        <v>0.125</v>
      </c>
      <c r="Y5" s="78" t="s">
        <v>4681</v>
      </c>
      <c r="Z5" s="78" t="s">
        <v>920</v>
      </c>
      <c r="AA5" s="78" t="s">
        <v>972</v>
      </c>
      <c r="AB5" s="84" t="s">
        <v>4809</v>
      </c>
      <c r="AC5" s="84" t="s">
        <v>4936</v>
      </c>
      <c r="AD5" s="84"/>
      <c r="AE5" s="84" t="s">
        <v>4995</v>
      </c>
      <c r="AF5" s="84" t="s">
        <v>5034</v>
      </c>
      <c r="AG5" s="116">
        <v>35</v>
      </c>
      <c r="AH5" s="120">
        <v>10.447761194029852</v>
      </c>
      <c r="AI5" s="116">
        <v>11</v>
      </c>
      <c r="AJ5" s="120">
        <v>3.283582089552239</v>
      </c>
      <c r="AK5" s="116">
        <v>0</v>
      </c>
      <c r="AL5" s="120">
        <v>0</v>
      </c>
      <c r="AM5" s="116">
        <v>289</v>
      </c>
      <c r="AN5" s="120">
        <v>86.26865671641791</v>
      </c>
      <c r="AO5" s="116">
        <v>335</v>
      </c>
    </row>
    <row r="6" spans="1:41" ht="15">
      <c r="A6" s="87" t="s">
        <v>4556</v>
      </c>
      <c r="B6" s="65" t="s">
        <v>4643</v>
      </c>
      <c r="C6" s="65" t="s">
        <v>56</v>
      </c>
      <c r="D6" s="109"/>
      <c r="E6" s="108"/>
      <c r="F6" s="110" t="s">
        <v>6169</v>
      </c>
      <c r="G6" s="111"/>
      <c r="H6" s="111"/>
      <c r="I6" s="112">
        <v>6</v>
      </c>
      <c r="J6" s="113"/>
      <c r="K6" s="48">
        <v>15</v>
      </c>
      <c r="L6" s="48">
        <v>20</v>
      </c>
      <c r="M6" s="48">
        <v>18</v>
      </c>
      <c r="N6" s="48">
        <v>38</v>
      </c>
      <c r="O6" s="48">
        <v>12</v>
      </c>
      <c r="P6" s="49">
        <v>0</v>
      </c>
      <c r="Q6" s="49">
        <v>0</v>
      </c>
      <c r="R6" s="48">
        <v>1</v>
      </c>
      <c r="S6" s="48">
        <v>0</v>
      </c>
      <c r="T6" s="48">
        <v>15</v>
      </c>
      <c r="U6" s="48">
        <v>38</v>
      </c>
      <c r="V6" s="48">
        <v>2</v>
      </c>
      <c r="W6" s="49">
        <v>1.706667</v>
      </c>
      <c r="X6" s="49">
        <v>0.08571428571428572</v>
      </c>
      <c r="Y6" s="78"/>
      <c r="Z6" s="78"/>
      <c r="AA6" s="78"/>
      <c r="AB6" s="84" t="s">
        <v>4810</v>
      </c>
      <c r="AC6" s="84" t="s">
        <v>4937</v>
      </c>
      <c r="AD6" s="84" t="s">
        <v>4988</v>
      </c>
      <c r="AE6" s="84" t="s">
        <v>4996</v>
      </c>
      <c r="AF6" s="84" t="s">
        <v>5035</v>
      </c>
      <c r="AG6" s="116">
        <v>13</v>
      </c>
      <c r="AH6" s="120">
        <v>3.3078880407124682</v>
      </c>
      <c r="AI6" s="116">
        <v>4</v>
      </c>
      <c r="AJ6" s="120">
        <v>1.0178117048346056</v>
      </c>
      <c r="AK6" s="116">
        <v>0</v>
      </c>
      <c r="AL6" s="120">
        <v>0</v>
      </c>
      <c r="AM6" s="116">
        <v>376</v>
      </c>
      <c r="AN6" s="120">
        <v>95.67430025445293</v>
      </c>
      <c r="AO6" s="116">
        <v>393</v>
      </c>
    </row>
    <row r="7" spans="1:41" ht="15">
      <c r="A7" s="87" t="s">
        <v>4557</v>
      </c>
      <c r="B7" s="65" t="s">
        <v>4644</v>
      </c>
      <c r="C7" s="65" t="s">
        <v>56</v>
      </c>
      <c r="D7" s="109"/>
      <c r="E7" s="108"/>
      <c r="F7" s="110" t="s">
        <v>6170</v>
      </c>
      <c r="G7" s="111"/>
      <c r="H7" s="111"/>
      <c r="I7" s="112">
        <v>7</v>
      </c>
      <c r="J7" s="113"/>
      <c r="K7" s="48">
        <v>12</v>
      </c>
      <c r="L7" s="48">
        <v>16</v>
      </c>
      <c r="M7" s="48">
        <v>14</v>
      </c>
      <c r="N7" s="48">
        <v>30</v>
      </c>
      <c r="O7" s="48">
        <v>13</v>
      </c>
      <c r="P7" s="49">
        <v>0.06666666666666667</v>
      </c>
      <c r="Q7" s="49">
        <v>0.125</v>
      </c>
      <c r="R7" s="48">
        <v>1</v>
      </c>
      <c r="S7" s="48">
        <v>0</v>
      </c>
      <c r="T7" s="48">
        <v>12</v>
      </c>
      <c r="U7" s="48">
        <v>30</v>
      </c>
      <c r="V7" s="48">
        <v>4</v>
      </c>
      <c r="W7" s="49">
        <v>2.055556</v>
      </c>
      <c r="X7" s="49">
        <v>0.12121212121212122</v>
      </c>
      <c r="Y7" s="78" t="s">
        <v>4682</v>
      </c>
      <c r="Z7" s="78" t="s">
        <v>4700</v>
      </c>
      <c r="AA7" s="78" t="s">
        <v>4732</v>
      </c>
      <c r="AB7" s="84" t="s">
        <v>4811</v>
      </c>
      <c r="AC7" s="84" t="s">
        <v>4938</v>
      </c>
      <c r="AD7" s="84" t="s">
        <v>575</v>
      </c>
      <c r="AE7" s="84" t="s">
        <v>4997</v>
      </c>
      <c r="AF7" s="84" t="s">
        <v>5036</v>
      </c>
      <c r="AG7" s="116">
        <v>29</v>
      </c>
      <c r="AH7" s="120">
        <v>5</v>
      </c>
      <c r="AI7" s="116">
        <v>13</v>
      </c>
      <c r="AJ7" s="120">
        <v>2.2413793103448274</v>
      </c>
      <c r="AK7" s="116">
        <v>0</v>
      </c>
      <c r="AL7" s="120">
        <v>0</v>
      </c>
      <c r="AM7" s="116">
        <v>538</v>
      </c>
      <c r="AN7" s="120">
        <v>92.75862068965517</v>
      </c>
      <c r="AO7" s="116">
        <v>580</v>
      </c>
    </row>
    <row r="8" spans="1:41" ht="15">
      <c r="A8" s="87" t="s">
        <v>4558</v>
      </c>
      <c r="B8" s="65" t="s">
        <v>4645</v>
      </c>
      <c r="C8" s="65" t="s">
        <v>56</v>
      </c>
      <c r="D8" s="109"/>
      <c r="E8" s="108"/>
      <c r="F8" s="110" t="s">
        <v>4558</v>
      </c>
      <c r="G8" s="111"/>
      <c r="H8" s="111"/>
      <c r="I8" s="112">
        <v>8</v>
      </c>
      <c r="J8" s="113"/>
      <c r="K8" s="48">
        <v>11</v>
      </c>
      <c r="L8" s="48">
        <v>10</v>
      </c>
      <c r="M8" s="48">
        <v>0</v>
      </c>
      <c r="N8" s="48">
        <v>10</v>
      </c>
      <c r="O8" s="48">
        <v>0</v>
      </c>
      <c r="P8" s="49">
        <v>0</v>
      </c>
      <c r="Q8" s="49">
        <v>0</v>
      </c>
      <c r="R8" s="48">
        <v>1</v>
      </c>
      <c r="S8" s="48">
        <v>0</v>
      </c>
      <c r="T8" s="48">
        <v>11</v>
      </c>
      <c r="U8" s="48">
        <v>10</v>
      </c>
      <c r="V8" s="48">
        <v>2</v>
      </c>
      <c r="W8" s="49">
        <v>1.652893</v>
      </c>
      <c r="X8" s="49">
        <v>0.09090909090909091</v>
      </c>
      <c r="Y8" s="78"/>
      <c r="Z8" s="78"/>
      <c r="AA8" s="78"/>
      <c r="AB8" s="84" t="s">
        <v>1939</v>
      </c>
      <c r="AC8" s="84" t="s">
        <v>1939</v>
      </c>
      <c r="AD8" s="84" t="s">
        <v>522</v>
      </c>
      <c r="AE8" s="84" t="s">
        <v>4998</v>
      </c>
      <c r="AF8" s="84" t="s">
        <v>5037</v>
      </c>
      <c r="AG8" s="116">
        <v>0</v>
      </c>
      <c r="AH8" s="120">
        <v>0</v>
      </c>
      <c r="AI8" s="116">
        <v>2</v>
      </c>
      <c r="AJ8" s="120">
        <v>7.142857142857143</v>
      </c>
      <c r="AK8" s="116">
        <v>0</v>
      </c>
      <c r="AL8" s="120">
        <v>0</v>
      </c>
      <c r="AM8" s="116">
        <v>26</v>
      </c>
      <c r="AN8" s="120">
        <v>92.85714285714286</v>
      </c>
      <c r="AO8" s="116">
        <v>28</v>
      </c>
    </row>
    <row r="9" spans="1:41" ht="15">
      <c r="A9" s="87" t="s">
        <v>4559</v>
      </c>
      <c r="B9" s="65" t="s">
        <v>4646</v>
      </c>
      <c r="C9" s="65" t="s">
        <v>56</v>
      </c>
      <c r="D9" s="109"/>
      <c r="E9" s="108"/>
      <c r="F9" s="110" t="s">
        <v>6171</v>
      </c>
      <c r="G9" s="111"/>
      <c r="H9" s="111"/>
      <c r="I9" s="112">
        <v>9</v>
      </c>
      <c r="J9" s="113"/>
      <c r="K9" s="48">
        <v>9</v>
      </c>
      <c r="L9" s="48">
        <v>17</v>
      </c>
      <c r="M9" s="48">
        <v>0</v>
      </c>
      <c r="N9" s="48">
        <v>17</v>
      </c>
      <c r="O9" s="48">
        <v>0</v>
      </c>
      <c r="P9" s="49">
        <v>0</v>
      </c>
      <c r="Q9" s="49">
        <v>0</v>
      </c>
      <c r="R9" s="48">
        <v>1</v>
      </c>
      <c r="S9" s="48">
        <v>0</v>
      </c>
      <c r="T9" s="48">
        <v>9</v>
      </c>
      <c r="U9" s="48">
        <v>17</v>
      </c>
      <c r="V9" s="48">
        <v>3</v>
      </c>
      <c r="W9" s="49">
        <v>1.382716</v>
      </c>
      <c r="X9" s="49">
        <v>0.2361111111111111</v>
      </c>
      <c r="Y9" s="78"/>
      <c r="Z9" s="78"/>
      <c r="AA9" s="78" t="s">
        <v>945</v>
      </c>
      <c r="AB9" s="84" t="s">
        <v>4812</v>
      </c>
      <c r="AC9" s="84" t="s">
        <v>4939</v>
      </c>
      <c r="AD9" s="84" t="s">
        <v>449</v>
      </c>
      <c r="AE9" s="84" t="s">
        <v>4999</v>
      </c>
      <c r="AF9" s="84" t="s">
        <v>5038</v>
      </c>
      <c r="AG9" s="116">
        <v>6</v>
      </c>
      <c r="AH9" s="120">
        <v>13.043478260869565</v>
      </c>
      <c r="AI9" s="116">
        <v>0</v>
      </c>
      <c r="AJ9" s="120">
        <v>0</v>
      </c>
      <c r="AK9" s="116">
        <v>0</v>
      </c>
      <c r="AL9" s="120">
        <v>0</v>
      </c>
      <c r="AM9" s="116">
        <v>40</v>
      </c>
      <c r="AN9" s="120">
        <v>86.95652173913044</v>
      </c>
      <c r="AO9" s="116">
        <v>46</v>
      </c>
    </row>
    <row r="10" spans="1:41" ht="14.25" customHeight="1">
      <c r="A10" s="87" t="s">
        <v>4560</v>
      </c>
      <c r="B10" s="65" t="s">
        <v>4647</v>
      </c>
      <c r="C10" s="65" t="s">
        <v>56</v>
      </c>
      <c r="D10" s="109"/>
      <c r="E10" s="108"/>
      <c r="F10" s="110" t="s">
        <v>6172</v>
      </c>
      <c r="G10" s="111"/>
      <c r="H10" s="111"/>
      <c r="I10" s="112">
        <v>10</v>
      </c>
      <c r="J10" s="113"/>
      <c r="K10" s="48">
        <v>8</v>
      </c>
      <c r="L10" s="48">
        <v>8</v>
      </c>
      <c r="M10" s="48">
        <v>5</v>
      </c>
      <c r="N10" s="48">
        <v>13</v>
      </c>
      <c r="O10" s="48">
        <v>5</v>
      </c>
      <c r="P10" s="49">
        <v>0</v>
      </c>
      <c r="Q10" s="49">
        <v>0</v>
      </c>
      <c r="R10" s="48">
        <v>1</v>
      </c>
      <c r="S10" s="48">
        <v>0</v>
      </c>
      <c r="T10" s="48">
        <v>8</v>
      </c>
      <c r="U10" s="48">
        <v>13</v>
      </c>
      <c r="V10" s="48">
        <v>4</v>
      </c>
      <c r="W10" s="49">
        <v>1.9375</v>
      </c>
      <c r="X10" s="49">
        <v>0.125</v>
      </c>
      <c r="Y10" s="78" t="s">
        <v>4683</v>
      </c>
      <c r="Z10" s="78" t="s">
        <v>925</v>
      </c>
      <c r="AA10" s="78"/>
      <c r="AB10" s="84" t="s">
        <v>4813</v>
      </c>
      <c r="AC10" s="84" t="s">
        <v>4940</v>
      </c>
      <c r="AD10" s="84"/>
      <c r="AE10" s="84" t="s">
        <v>5000</v>
      </c>
      <c r="AF10" s="84" t="s">
        <v>5039</v>
      </c>
      <c r="AG10" s="116">
        <v>0</v>
      </c>
      <c r="AH10" s="120">
        <v>0</v>
      </c>
      <c r="AI10" s="116">
        <v>0</v>
      </c>
      <c r="AJ10" s="120">
        <v>0</v>
      </c>
      <c r="AK10" s="116">
        <v>0</v>
      </c>
      <c r="AL10" s="120">
        <v>0</v>
      </c>
      <c r="AM10" s="116">
        <v>148</v>
      </c>
      <c r="AN10" s="120">
        <v>100</v>
      </c>
      <c r="AO10" s="116">
        <v>148</v>
      </c>
    </row>
    <row r="11" spans="1:41" ht="15">
      <c r="A11" s="87" t="s">
        <v>4561</v>
      </c>
      <c r="B11" s="65" t="s">
        <v>4648</v>
      </c>
      <c r="C11" s="65" t="s">
        <v>56</v>
      </c>
      <c r="D11" s="109"/>
      <c r="E11" s="108"/>
      <c r="F11" s="110" t="s">
        <v>6173</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c r="AB11" s="84" t="s">
        <v>4814</v>
      </c>
      <c r="AC11" s="84" t="s">
        <v>1939</v>
      </c>
      <c r="AD11" s="84" t="s">
        <v>571</v>
      </c>
      <c r="AE11" s="84" t="s">
        <v>5001</v>
      </c>
      <c r="AF11" s="84" t="s">
        <v>5040</v>
      </c>
      <c r="AG11" s="116">
        <v>3</v>
      </c>
      <c r="AH11" s="120">
        <v>5</v>
      </c>
      <c r="AI11" s="116">
        <v>1</v>
      </c>
      <c r="AJ11" s="120">
        <v>1.6666666666666667</v>
      </c>
      <c r="AK11" s="116">
        <v>0</v>
      </c>
      <c r="AL11" s="120">
        <v>0</v>
      </c>
      <c r="AM11" s="116">
        <v>56</v>
      </c>
      <c r="AN11" s="120">
        <v>93.33333333333333</v>
      </c>
      <c r="AO11" s="116">
        <v>60</v>
      </c>
    </row>
    <row r="12" spans="1:41" ht="15">
      <c r="A12" s="87" t="s">
        <v>4562</v>
      </c>
      <c r="B12" s="65" t="s">
        <v>4649</v>
      </c>
      <c r="C12" s="65" t="s">
        <v>56</v>
      </c>
      <c r="D12" s="109"/>
      <c r="E12" s="108"/>
      <c r="F12" s="110" t="s">
        <v>4562</v>
      </c>
      <c r="G12" s="111"/>
      <c r="H12" s="111"/>
      <c r="I12" s="112">
        <v>12</v>
      </c>
      <c r="J12" s="113"/>
      <c r="K12" s="48">
        <v>7</v>
      </c>
      <c r="L12" s="48">
        <v>6</v>
      </c>
      <c r="M12" s="48">
        <v>0</v>
      </c>
      <c r="N12" s="48">
        <v>6</v>
      </c>
      <c r="O12" s="48">
        <v>0</v>
      </c>
      <c r="P12" s="49">
        <v>0</v>
      </c>
      <c r="Q12" s="49">
        <v>0</v>
      </c>
      <c r="R12" s="48">
        <v>1</v>
      </c>
      <c r="S12" s="48">
        <v>0</v>
      </c>
      <c r="T12" s="48">
        <v>7</v>
      </c>
      <c r="U12" s="48">
        <v>6</v>
      </c>
      <c r="V12" s="48">
        <v>2</v>
      </c>
      <c r="W12" s="49">
        <v>1.469388</v>
      </c>
      <c r="X12" s="49">
        <v>0.14285714285714285</v>
      </c>
      <c r="Y12" s="78"/>
      <c r="Z12" s="78"/>
      <c r="AA12" s="78"/>
      <c r="AB12" s="84" t="s">
        <v>1939</v>
      </c>
      <c r="AC12" s="84" t="s">
        <v>1939</v>
      </c>
      <c r="AD12" s="84" t="s">
        <v>555</v>
      </c>
      <c r="AE12" s="84" t="s">
        <v>5002</v>
      </c>
      <c r="AF12" s="84" t="s">
        <v>5041</v>
      </c>
      <c r="AG12" s="116">
        <v>1</v>
      </c>
      <c r="AH12" s="120">
        <v>2.6315789473684212</v>
      </c>
      <c r="AI12" s="116">
        <v>0</v>
      </c>
      <c r="AJ12" s="120">
        <v>0</v>
      </c>
      <c r="AK12" s="116">
        <v>0</v>
      </c>
      <c r="AL12" s="120">
        <v>0</v>
      </c>
      <c r="AM12" s="116">
        <v>37</v>
      </c>
      <c r="AN12" s="120">
        <v>97.36842105263158</v>
      </c>
      <c r="AO12" s="116">
        <v>38</v>
      </c>
    </row>
    <row r="13" spans="1:41" ht="15">
      <c r="A13" s="87" t="s">
        <v>4563</v>
      </c>
      <c r="B13" s="65" t="s">
        <v>4650</v>
      </c>
      <c r="C13" s="65" t="s">
        <v>56</v>
      </c>
      <c r="D13" s="109"/>
      <c r="E13" s="108"/>
      <c r="F13" s="110" t="s">
        <v>6174</v>
      </c>
      <c r="G13" s="111"/>
      <c r="H13" s="111"/>
      <c r="I13" s="112">
        <v>13</v>
      </c>
      <c r="J13" s="113"/>
      <c r="K13" s="48">
        <v>6</v>
      </c>
      <c r="L13" s="48">
        <v>5</v>
      </c>
      <c r="M13" s="48">
        <v>2</v>
      </c>
      <c r="N13" s="48">
        <v>7</v>
      </c>
      <c r="O13" s="48">
        <v>2</v>
      </c>
      <c r="P13" s="49">
        <v>0</v>
      </c>
      <c r="Q13" s="49">
        <v>0</v>
      </c>
      <c r="R13" s="48">
        <v>1</v>
      </c>
      <c r="S13" s="48">
        <v>0</v>
      </c>
      <c r="T13" s="48">
        <v>6</v>
      </c>
      <c r="U13" s="48">
        <v>7</v>
      </c>
      <c r="V13" s="48">
        <v>4</v>
      </c>
      <c r="W13" s="49">
        <v>1.777778</v>
      </c>
      <c r="X13" s="49">
        <v>0.16666666666666666</v>
      </c>
      <c r="Y13" s="78"/>
      <c r="Z13" s="78"/>
      <c r="AA13" s="78"/>
      <c r="AB13" s="84" t="s">
        <v>4815</v>
      </c>
      <c r="AC13" s="84" t="s">
        <v>4941</v>
      </c>
      <c r="AD13" s="84" t="s">
        <v>389</v>
      </c>
      <c r="AE13" s="84" t="s">
        <v>5003</v>
      </c>
      <c r="AF13" s="84" t="s">
        <v>5042</v>
      </c>
      <c r="AG13" s="116">
        <v>0</v>
      </c>
      <c r="AH13" s="120">
        <v>0</v>
      </c>
      <c r="AI13" s="116">
        <v>4</v>
      </c>
      <c r="AJ13" s="120">
        <v>3.6036036036036037</v>
      </c>
      <c r="AK13" s="116">
        <v>0</v>
      </c>
      <c r="AL13" s="120">
        <v>0</v>
      </c>
      <c r="AM13" s="116">
        <v>107</v>
      </c>
      <c r="AN13" s="120">
        <v>96.3963963963964</v>
      </c>
      <c r="AO13" s="116">
        <v>111</v>
      </c>
    </row>
    <row r="14" spans="1:41" ht="15">
      <c r="A14" s="87" t="s">
        <v>4564</v>
      </c>
      <c r="B14" s="65" t="s">
        <v>4651</v>
      </c>
      <c r="C14" s="65" t="s">
        <v>56</v>
      </c>
      <c r="D14" s="109"/>
      <c r="E14" s="108"/>
      <c r="F14" s="110" t="s">
        <v>4564</v>
      </c>
      <c r="G14" s="111"/>
      <c r="H14" s="111"/>
      <c r="I14" s="112">
        <v>14</v>
      </c>
      <c r="J14" s="113"/>
      <c r="K14" s="48">
        <v>6</v>
      </c>
      <c r="L14" s="48">
        <v>5</v>
      </c>
      <c r="M14" s="48">
        <v>0</v>
      </c>
      <c r="N14" s="48">
        <v>5</v>
      </c>
      <c r="O14" s="48">
        <v>0</v>
      </c>
      <c r="P14" s="49">
        <v>0</v>
      </c>
      <c r="Q14" s="49">
        <v>0</v>
      </c>
      <c r="R14" s="48">
        <v>1</v>
      </c>
      <c r="S14" s="48">
        <v>0</v>
      </c>
      <c r="T14" s="48">
        <v>6</v>
      </c>
      <c r="U14" s="48">
        <v>5</v>
      </c>
      <c r="V14" s="48">
        <v>2</v>
      </c>
      <c r="W14" s="49">
        <v>1.388889</v>
      </c>
      <c r="X14" s="49">
        <v>0.16666666666666666</v>
      </c>
      <c r="Y14" s="78"/>
      <c r="Z14" s="78"/>
      <c r="AA14" s="78"/>
      <c r="AB14" s="84" t="s">
        <v>1939</v>
      </c>
      <c r="AC14" s="84" t="s">
        <v>1939</v>
      </c>
      <c r="AD14" s="84" t="s">
        <v>504</v>
      </c>
      <c r="AE14" s="84" t="s">
        <v>5004</v>
      </c>
      <c r="AF14" s="84" t="s">
        <v>5043</v>
      </c>
      <c r="AG14" s="116">
        <v>0</v>
      </c>
      <c r="AH14" s="120">
        <v>0</v>
      </c>
      <c r="AI14" s="116">
        <v>0</v>
      </c>
      <c r="AJ14" s="120">
        <v>0</v>
      </c>
      <c r="AK14" s="116">
        <v>0</v>
      </c>
      <c r="AL14" s="120">
        <v>0</v>
      </c>
      <c r="AM14" s="116">
        <v>13</v>
      </c>
      <c r="AN14" s="120">
        <v>100</v>
      </c>
      <c r="AO14" s="116">
        <v>13</v>
      </c>
    </row>
    <row r="15" spans="1:41" ht="15">
      <c r="A15" s="87" t="s">
        <v>4565</v>
      </c>
      <c r="B15" s="65" t="s">
        <v>4640</v>
      </c>
      <c r="C15" s="65" t="s">
        <v>59</v>
      </c>
      <c r="D15" s="109"/>
      <c r="E15" s="108"/>
      <c r="F15" s="110" t="s">
        <v>6175</v>
      </c>
      <c r="G15" s="111"/>
      <c r="H15" s="111"/>
      <c r="I15" s="112">
        <v>15</v>
      </c>
      <c r="J15" s="113"/>
      <c r="K15" s="48">
        <v>5</v>
      </c>
      <c r="L15" s="48">
        <v>8</v>
      </c>
      <c r="M15" s="48">
        <v>0</v>
      </c>
      <c r="N15" s="48">
        <v>8</v>
      </c>
      <c r="O15" s="48">
        <v>0</v>
      </c>
      <c r="P15" s="49">
        <v>0</v>
      </c>
      <c r="Q15" s="49">
        <v>0</v>
      </c>
      <c r="R15" s="48">
        <v>1</v>
      </c>
      <c r="S15" s="48">
        <v>0</v>
      </c>
      <c r="T15" s="48">
        <v>5</v>
      </c>
      <c r="U15" s="48">
        <v>8</v>
      </c>
      <c r="V15" s="48">
        <v>2</v>
      </c>
      <c r="W15" s="49">
        <v>0.96</v>
      </c>
      <c r="X15" s="49">
        <v>0.4</v>
      </c>
      <c r="Y15" s="78"/>
      <c r="Z15" s="78"/>
      <c r="AA15" s="78"/>
      <c r="AB15" s="84" t="s">
        <v>4816</v>
      </c>
      <c r="AC15" s="84" t="s">
        <v>4942</v>
      </c>
      <c r="AD15" s="84" t="s">
        <v>565</v>
      </c>
      <c r="AE15" s="84" t="s">
        <v>5005</v>
      </c>
      <c r="AF15" s="84" t="s">
        <v>5044</v>
      </c>
      <c r="AG15" s="116">
        <v>2</v>
      </c>
      <c r="AH15" s="120">
        <v>2.857142857142857</v>
      </c>
      <c r="AI15" s="116">
        <v>7</v>
      </c>
      <c r="AJ15" s="120">
        <v>10</v>
      </c>
      <c r="AK15" s="116">
        <v>0</v>
      </c>
      <c r="AL15" s="120">
        <v>0</v>
      </c>
      <c r="AM15" s="116">
        <v>61</v>
      </c>
      <c r="AN15" s="120">
        <v>87.14285714285714</v>
      </c>
      <c r="AO15" s="116">
        <v>70</v>
      </c>
    </row>
    <row r="16" spans="1:41" ht="15">
      <c r="A16" s="87" t="s">
        <v>4566</v>
      </c>
      <c r="B16" s="65" t="s">
        <v>4641</v>
      </c>
      <c r="C16" s="65" t="s">
        <v>59</v>
      </c>
      <c r="D16" s="109"/>
      <c r="E16" s="108"/>
      <c r="F16" s="110" t="s">
        <v>6176</v>
      </c>
      <c r="G16" s="111"/>
      <c r="H16" s="111"/>
      <c r="I16" s="112">
        <v>16</v>
      </c>
      <c r="J16" s="113"/>
      <c r="K16" s="48">
        <v>5</v>
      </c>
      <c r="L16" s="48">
        <v>5</v>
      </c>
      <c r="M16" s="48">
        <v>0</v>
      </c>
      <c r="N16" s="48">
        <v>5</v>
      </c>
      <c r="O16" s="48">
        <v>1</v>
      </c>
      <c r="P16" s="49">
        <v>0</v>
      </c>
      <c r="Q16" s="49">
        <v>0</v>
      </c>
      <c r="R16" s="48">
        <v>1</v>
      </c>
      <c r="S16" s="48">
        <v>0</v>
      </c>
      <c r="T16" s="48">
        <v>5</v>
      </c>
      <c r="U16" s="48">
        <v>5</v>
      </c>
      <c r="V16" s="48">
        <v>2</v>
      </c>
      <c r="W16" s="49">
        <v>1.28</v>
      </c>
      <c r="X16" s="49">
        <v>0.2</v>
      </c>
      <c r="Y16" s="78"/>
      <c r="Z16" s="78"/>
      <c r="AA16" s="78"/>
      <c r="AB16" s="84" t="s">
        <v>4817</v>
      </c>
      <c r="AC16" s="84" t="s">
        <v>4943</v>
      </c>
      <c r="AD16" s="84" t="s">
        <v>368</v>
      </c>
      <c r="AE16" s="84" t="s">
        <v>368</v>
      </c>
      <c r="AF16" s="84" t="s">
        <v>5045</v>
      </c>
      <c r="AG16" s="116">
        <v>2</v>
      </c>
      <c r="AH16" s="120">
        <v>1.2578616352201257</v>
      </c>
      <c r="AI16" s="116">
        <v>8</v>
      </c>
      <c r="AJ16" s="120">
        <v>5.031446540880503</v>
      </c>
      <c r="AK16" s="116">
        <v>0</v>
      </c>
      <c r="AL16" s="120">
        <v>0</v>
      </c>
      <c r="AM16" s="116">
        <v>149</v>
      </c>
      <c r="AN16" s="120">
        <v>93.71069182389937</v>
      </c>
      <c r="AO16" s="116">
        <v>159</v>
      </c>
    </row>
    <row r="17" spans="1:41" ht="15">
      <c r="A17" s="87" t="s">
        <v>4567</v>
      </c>
      <c r="B17" s="65" t="s">
        <v>4642</v>
      </c>
      <c r="C17" s="65" t="s">
        <v>59</v>
      </c>
      <c r="D17" s="109"/>
      <c r="E17" s="108"/>
      <c r="F17" s="110" t="s">
        <v>6177</v>
      </c>
      <c r="G17" s="111"/>
      <c r="H17" s="111"/>
      <c r="I17" s="112">
        <v>17</v>
      </c>
      <c r="J17" s="113"/>
      <c r="K17" s="48">
        <v>5</v>
      </c>
      <c r="L17" s="48">
        <v>8</v>
      </c>
      <c r="M17" s="48">
        <v>0</v>
      </c>
      <c r="N17" s="48">
        <v>8</v>
      </c>
      <c r="O17" s="48">
        <v>0</v>
      </c>
      <c r="P17" s="49">
        <v>0.14285714285714285</v>
      </c>
      <c r="Q17" s="49">
        <v>0.25</v>
      </c>
      <c r="R17" s="48">
        <v>1</v>
      </c>
      <c r="S17" s="48">
        <v>0</v>
      </c>
      <c r="T17" s="48">
        <v>5</v>
      </c>
      <c r="U17" s="48">
        <v>8</v>
      </c>
      <c r="V17" s="48">
        <v>2</v>
      </c>
      <c r="W17" s="49">
        <v>1.04</v>
      </c>
      <c r="X17" s="49">
        <v>0.4</v>
      </c>
      <c r="Y17" s="78"/>
      <c r="Z17" s="78"/>
      <c r="AA17" s="78"/>
      <c r="AB17" s="84" t="s">
        <v>4818</v>
      </c>
      <c r="AC17" s="84" t="s">
        <v>4944</v>
      </c>
      <c r="AD17" s="84" t="s">
        <v>4989</v>
      </c>
      <c r="AE17" s="84" t="s">
        <v>5006</v>
      </c>
      <c r="AF17" s="84" t="s">
        <v>5046</v>
      </c>
      <c r="AG17" s="116">
        <v>3</v>
      </c>
      <c r="AH17" s="120">
        <v>8.108108108108109</v>
      </c>
      <c r="AI17" s="116">
        <v>0</v>
      </c>
      <c r="AJ17" s="120">
        <v>0</v>
      </c>
      <c r="AK17" s="116">
        <v>0</v>
      </c>
      <c r="AL17" s="120">
        <v>0</v>
      </c>
      <c r="AM17" s="116">
        <v>34</v>
      </c>
      <c r="AN17" s="120">
        <v>91.89189189189189</v>
      </c>
      <c r="AO17" s="116">
        <v>37</v>
      </c>
    </row>
    <row r="18" spans="1:41" ht="15">
      <c r="A18" s="87" t="s">
        <v>4568</v>
      </c>
      <c r="B18" s="65" t="s">
        <v>4643</v>
      </c>
      <c r="C18" s="65" t="s">
        <v>59</v>
      </c>
      <c r="D18" s="109"/>
      <c r="E18" s="108"/>
      <c r="F18" s="110" t="s">
        <v>6178</v>
      </c>
      <c r="G18" s="111"/>
      <c r="H18" s="111"/>
      <c r="I18" s="112">
        <v>18</v>
      </c>
      <c r="J18" s="113"/>
      <c r="K18" s="48">
        <v>5</v>
      </c>
      <c r="L18" s="48">
        <v>5</v>
      </c>
      <c r="M18" s="48">
        <v>0</v>
      </c>
      <c r="N18" s="48">
        <v>5</v>
      </c>
      <c r="O18" s="48">
        <v>1</v>
      </c>
      <c r="P18" s="49">
        <v>0</v>
      </c>
      <c r="Q18" s="49">
        <v>0</v>
      </c>
      <c r="R18" s="48">
        <v>1</v>
      </c>
      <c r="S18" s="48">
        <v>0</v>
      </c>
      <c r="T18" s="48">
        <v>5</v>
      </c>
      <c r="U18" s="48">
        <v>5</v>
      </c>
      <c r="V18" s="48">
        <v>2</v>
      </c>
      <c r="W18" s="49">
        <v>1.28</v>
      </c>
      <c r="X18" s="49">
        <v>0.2</v>
      </c>
      <c r="Y18" s="78"/>
      <c r="Z18" s="78"/>
      <c r="AA18" s="78"/>
      <c r="AB18" s="84" t="s">
        <v>4819</v>
      </c>
      <c r="AC18" s="84" t="s">
        <v>4945</v>
      </c>
      <c r="AD18" s="84"/>
      <c r="AE18" s="84" t="s">
        <v>226</v>
      </c>
      <c r="AF18" s="84" t="s">
        <v>5047</v>
      </c>
      <c r="AG18" s="116">
        <v>0</v>
      </c>
      <c r="AH18" s="120">
        <v>0</v>
      </c>
      <c r="AI18" s="116">
        <v>0</v>
      </c>
      <c r="AJ18" s="120">
        <v>0</v>
      </c>
      <c r="AK18" s="116">
        <v>0</v>
      </c>
      <c r="AL18" s="120">
        <v>0</v>
      </c>
      <c r="AM18" s="116">
        <v>58</v>
      </c>
      <c r="AN18" s="120">
        <v>100</v>
      </c>
      <c r="AO18" s="116">
        <v>58</v>
      </c>
    </row>
    <row r="19" spans="1:41" ht="15">
      <c r="A19" s="87" t="s">
        <v>4569</v>
      </c>
      <c r="B19" s="65" t="s">
        <v>4644</v>
      </c>
      <c r="C19" s="65" t="s">
        <v>59</v>
      </c>
      <c r="D19" s="109"/>
      <c r="E19" s="108"/>
      <c r="F19" s="110" t="s">
        <v>6179</v>
      </c>
      <c r="G19" s="111"/>
      <c r="H19" s="111"/>
      <c r="I19" s="112">
        <v>19</v>
      </c>
      <c r="J19" s="113"/>
      <c r="K19" s="48">
        <v>5</v>
      </c>
      <c r="L19" s="48">
        <v>4</v>
      </c>
      <c r="M19" s="48">
        <v>0</v>
      </c>
      <c r="N19" s="48">
        <v>4</v>
      </c>
      <c r="O19" s="48">
        <v>0</v>
      </c>
      <c r="P19" s="49">
        <v>0</v>
      </c>
      <c r="Q19" s="49">
        <v>0</v>
      </c>
      <c r="R19" s="48">
        <v>1</v>
      </c>
      <c r="S19" s="48">
        <v>0</v>
      </c>
      <c r="T19" s="48">
        <v>5</v>
      </c>
      <c r="U19" s="48">
        <v>4</v>
      </c>
      <c r="V19" s="48">
        <v>2</v>
      </c>
      <c r="W19" s="49">
        <v>1.28</v>
      </c>
      <c r="X19" s="49">
        <v>0.2</v>
      </c>
      <c r="Y19" s="78"/>
      <c r="Z19" s="78"/>
      <c r="AA19" s="78"/>
      <c r="AB19" s="84" t="s">
        <v>4820</v>
      </c>
      <c r="AC19" s="84" t="s">
        <v>1939</v>
      </c>
      <c r="AD19" s="84" t="s">
        <v>444</v>
      </c>
      <c r="AE19" s="84" t="s">
        <v>5007</v>
      </c>
      <c r="AF19" s="84" t="s">
        <v>5048</v>
      </c>
      <c r="AG19" s="116">
        <v>0</v>
      </c>
      <c r="AH19" s="120">
        <v>0</v>
      </c>
      <c r="AI19" s="116">
        <v>0</v>
      </c>
      <c r="AJ19" s="120">
        <v>0</v>
      </c>
      <c r="AK19" s="116">
        <v>0</v>
      </c>
      <c r="AL19" s="120">
        <v>0</v>
      </c>
      <c r="AM19" s="116">
        <v>26</v>
      </c>
      <c r="AN19" s="120">
        <v>100</v>
      </c>
      <c r="AO19" s="116">
        <v>26</v>
      </c>
    </row>
    <row r="20" spans="1:41" ht="15">
      <c r="A20" s="87" t="s">
        <v>4570</v>
      </c>
      <c r="B20" s="65" t="s">
        <v>4645</v>
      </c>
      <c r="C20" s="65" t="s">
        <v>59</v>
      </c>
      <c r="D20" s="109"/>
      <c r="E20" s="108"/>
      <c r="F20" s="110" t="s">
        <v>6180</v>
      </c>
      <c r="G20" s="111"/>
      <c r="H20" s="111"/>
      <c r="I20" s="112">
        <v>20</v>
      </c>
      <c r="J20" s="113"/>
      <c r="K20" s="48">
        <v>4</v>
      </c>
      <c r="L20" s="48">
        <v>0</v>
      </c>
      <c r="M20" s="48">
        <v>6</v>
      </c>
      <c r="N20" s="48">
        <v>6</v>
      </c>
      <c r="O20" s="48">
        <v>0</v>
      </c>
      <c r="P20" s="49">
        <v>0</v>
      </c>
      <c r="Q20" s="49">
        <v>0</v>
      </c>
      <c r="R20" s="48">
        <v>1</v>
      </c>
      <c r="S20" s="48">
        <v>0</v>
      </c>
      <c r="T20" s="48">
        <v>4</v>
      </c>
      <c r="U20" s="48">
        <v>6</v>
      </c>
      <c r="V20" s="48">
        <v>2</v>
      </c>
      <c r="W20" s="49">
        <v>1.125</v>
      </c>
      <c r="X20" s="49">
        <v>0.25</v>
      </c>
      <c r="Y20" s="78" t="s">
        <v>897</v>
      </c>
      <c r="Z20" s="78" t="s">
        <v>941</v>
      </c>
      <c r="AA20" s="78" t="s">
        <v>4733</v>
      </c>
      <c r="AB20" s="84" t="s">
        <v>4821</v>
      </c>
      <c r="AC20" s="84" t="s">
        <v>4946</v>
      </c>
      <c r="AD20" s="84" t="s">
        <v>548</v>
      </c>
      <c r="AE20" s="84" t="s">
        <v>5008</v>
      </c>
      <c r="AF20" s="84" t="s">
        <v>5049</v>
      </c>
      <c r="AG20" s="116">
        <v>4</v>
      </c>
      <c r="AH20" s="120">
        <v>4.761904761904762</v>
      </c>
      <c r="AI20" s="116">
        <v>2</v>
      </c>
      <c r="AJ20" s="120">
        <v>2.380952380952381</v>
      </c>
      <c r="AK20" s="116">
        <v>0</v>
      </c>
      <c r="AL20" s="120">
        <v>0</v>
      </c>
      <c r="AM20" s="116">
        <v>78</v>
      </c>
      <c r="AN20" s="120">
        <v>92.85714285714286</v>
      </c>
      <c r="AO20" s="116">
        <v>84</v>
      </c>
    </row>
    <row r="21" spans="1:41" ht="15">
      <c r="A21" s="87" t="s">
        <v>4571</v>
      </c>
      <c r="B21" s="65" t="s">
        <v>4646</v>
      </c>
      <c r="C21" s="65" t="s">
        <v>59</v>
      </c>
      <c r="D21" s="109"/>
      <c r="E21" s="108"/>
      <c r="F21" s="110" t="s">
        <v>6181</v>
      </c>
      <c r="G21" s="111"/>
      <c r="H21" s="111"/>
      <c r="I21" s="112">
        <v>21</v>
      </c>
      <c r="J21" s="113"/>
      <c r="K21" s="48">
        <v>4</v>
      </c>
      <c r="L21" s="48">
        <v>4</v>
      </c>
      <c r="M21" s="48">
        <v>0</v>
      </c>
      <c r="N21" s="48">
        <v>4</v>
      </c>
      <c r="O21" s="48">
        <v>0</v>
      </c>
      <c r="P21" s="49">
        <v>0</v>
      </c>
      <c r="Q21" s="49">
        <v>0</v>
      </c>
      <c r="R21" s="48">
        <v>1</v>
      </c>
      <c r="S21" s="48">
        <v>0</v>
      </c>
      <c r="T21" s="48">
        <v>4</v>
      </c>
      <c r="U21" s="48">
        <v>4</v>
      </c>
      <c r="V21" s="48">
        <v>2</v>
      </c>
      <c r="W21" s="49">
        <v>1</v>
      </c>
      <c r="X21" s="49">
        <v>0.3333333333333333</v>
      </c>
      <c r="Y21" s="78"/>
      <c r="Z21" s="78"/>
      <c r="AA21" s="78"/>
      <c r="AB21" s="84" t="s">
        <v>4822</v>
      </c>
      <c r="AC21" s="84" t="s">
        <v>1939</v>
      </c>
      <c r="AD21" s="84" t="s">
        <v>542</v>
      </c>
      <c r="AE21" s="84" t="s">
        <v>5009</v>
      </c>
      <c r="AF21" s="84" t="s">
        <v>5050</v>
      </c>
      <c r="AG21" s="116">
        <v>1</v>
      </c>
      <c r="AH21" s="120">
        <v>1.7857142857142858</v>
      </c>
      <c r="AI21" s="116">
        <v>3</v>
      </c>
      <c r="AJ21" s="120">
        <v>5.357142857142857</v>
      </c>
      <c r="AK21" s="116">
        <v>0</v>
      </c>
      <c r="AL21" s="120">
        <v>0</v>
      </c>
      <c r="AM21" s="116">
        <v>52</v>
      </c>
      <c r="AN21" s="120">
        <v>92.85714285714286</v>
      </c>
      <c r="AO21" s="116">
        <v>56</v>
      </c>
    </row>
    <row r="22" spans="1:41" ht="15">
      <c r="A22" s="87" t="s">
        <v>4572</v>
      </c>
      <c r="B22" s="65" t="s">
        <v>4647</v>
      </c>
      <c r="C22" s="65" t="s">
        <v>59</v>
      </c>
      <c r="D22" s="109"/>
      <c r="E22" s="108"/>
      <c r="F22" s="110" t="s">
        <v>6182</v>
      </c>
      <c r="G22" s="111"/>
      <c r="H22" s="111"/>
      <c r="I22" s="112">
        <v>22</v>
      </c>
      <c r="J22" s="113"/>
      <c r="K22" s="48">
        <v>4</v>
      </c>
      <c r="L22" s="48">
        <v>3</v>
      </c>
      <c r="M22" s="48">
        <v>2</v>
      </c>
      <c r="N22" s="48">
        <v>5</v>
      </c>
      <c r="O22" s="48">
        <v>2</v>
      </c>
      <c r="P22" s="49">
        <v>0</v>
      </c>
      <c r="Q22" s="49">
        <v>0</v>
      </c>
      <c r="R22" s="48">
        <v>1</v>
      </c>
      <c r="S22" s="48">
        <v>0</v>
      </c>
      <c r="T22" s="48">
        <v>4</v>
      </c>
      <c r="U22" s="48">
        <v>5</v>
      </c>
      <c r="V22" s="48">
        <v>2</v>
      </c>
      <c r="W22" s="49">
        <v>1.125</v>
      </c>
      <c r="X22" s="49">
        <v>0.25</v>
      </c>
      <c r="Y22" s="78" t="s">
        <v>4684</v>
      </c>
      <c r="Z22" s="78" t="s">
        <v>4701</v>
      </c>
      <c r="AA22" s="78" t="s">
        <v>969</v>
      </c>
      <c r="AB22" s="84" t="s">
        <v>4823</v>
      </c>
      <c r="AC22" s="84" t="s">
        <v>4947</v>
      </c>
      <c r="AD22" s="84"/>
      <c r="AE22" s="84" t="s">
        <v>531</v>
      </c>
      <c r="AF22" s="84" t="s">
        <v>5051</v>
      </c>
      <c r="AG22" s="116">
        <v>4</v>
      </c>
      <c r="AH22" s="120">
        <v>4.597701149425287</v>
      </c>
      <c r="AI22" s="116">
        <v>0</v>
      </c>
      <c r="AJ22" s="120">
        <v>0</v>
      </c>
      <c r="AK22" s="116">
        <v>0</v>
      </c>
      <c r="AL22" s="120">
        <v>0</v>
      </c>
      <c r="AM22" s="116">
        <v>83</v>
      </c>
      <c r="AN22" s="120">
        <v>95.40229885057471</v>
      </c>
      <c r="AO22" s="116">
        <v>87</v>
      </c>
    </row>
    <row r="23" spans="1:41" ht="15">
      <c r="A23" s="87" t="s">
        <v>4573</v>
      </c>
      <c r="B23" s="65" t="s">
        <v>4648</v>
      </c>
      <c r="C23" s="65" t="s">
        <v>59</v>
      </c>
      <c r="D23" s="109"/>
      <c r="E23" s="108"/>
      <c r="F23" s="110" t="s">
        <v>6183</v>
      </c>
      <c r="G23" s="111"/>
      <c r="H23" s="111"/>
      <c r="I23" s="112">
        <v>23</v>
      </c>
      <c r="J23" s="113"/>
      <c r="K23" s="48">
        <v>4</v>
      </c>
      <c r="L23" s="48">
        <v>5</v>
      </c>
      <c r="M23" s="48">
        <v>0</v>
      </c>
      <c r="N23" s="48">
        <v>5</v>
      </c>
      <c r="O23" s="48">
        <v>0</v>
      </c>
      <c r="P23" s="49">
        <v>0</v>
      </c>
      <c r="Q23" s="49">
        <v>0</v>
      </c>
      <c r="R23" s="48">
        <v>1</v>
      </c>
      <c r="S23" s="48">
        <v>0</v>
      </c>
      <c r="T23" s="48">
        <v>4</v>
      </c>
      <c r="U23" s="48">
        <v>5</v>
      </c>
      <c r="V23" s="48">
        <v>2</v>
      </c>
      <c r="W23" s="49">
        <v>0.875</v>
      </c>
      <c r="X23" s="49">
        <v>0.4166666666666667</v>
      </c>
      <c r="Y23" s="78"/>
      <c r="Z23" s="78"/>
      <c r="AA23" s="78"/>
      <c r="AB23" s="84" t="s">
        <v>4824</v>
      </c>
      <c r="AC23" s="84" t="s">
        <v>4948</v>
      </c>
      <c r="AD23" s="84"/>
      <c r="AE23" s="84" t="s">
        <v>5010</v>
      </c>
      <c r="AF23" s="84" t="s">
        <v>5052</v>
      </c>
      <c r="AG23" s="116">
        <v>0</v>
      </c>
      <c r="AH23" s="120">
        <v>0</v>
      </c>
      <c r="AI23" s="116">
        <v>0</v>
      </c>
      <c r="AJ23" s="120">
        <v>0</v>
      </c>
      <c r="AK23" s="116">
        <v>0</v>
      </c>
      <c r="AL23" s="120">
        <v>0</v>
      </c>
      <c r="AM23" s="116">
        <v>34</v>
      </c>
      <c r="AN23" s="120">
        <v>100</v>
      </c>
      <c r="AO23" s="116">
        <v>34</v>
      </c>
    </row>
    <row r="24" spans="1:41" ht="15">
      <c r="A24" s="87" t="s">
        <v>4574</v>
      </c>
      <c r="B24" s="65" t="s">
        <v>4649</v>
      </c>
      <c r="C24" s="65" t="s">
        <v>59</v>
      </c>
      <c r="D24" s="109"/>
      <c r="E24" s="108"/>
      <c r="F24" s="110" t="s">
        <v>4574</v>
      </c>
      <c r="G24" s="111"/>
      <c r="H24" s="111"/>
      <c r="I24" s="112">
        <v>24</v>
      </c>
      <c r="J24" s="113"/>
      <c r="K24" s="48">
        <v>4</v>
      </c>
      <c r="L24" s="48">
        <v>3</v>
      </c>
      <c r="M24" s="48">
        <v>0</v>
      </c>
      <c r="N24" s="48">
        <v>3</v>
      </c>
      <c r="O24" s="48">
        <v>0</v>
      </c>
      <c r="P24" s="49">
        <v>0</v>
      </c>
      <c r="Q24" s="49">
        <v>0</v>
      </c>
      <c r="R24" s="48">
        <v>1</v>
      </c>
      <c r="S24" s="48">
        <v>0</v>
      </c>
      <c r="T24" s="48">
        <v>4</v>
      </c>
      <c r="U24" s="48">
        <v>3</v>
      </c>
      <c r="V24" s="48">
        <v>2</v>
      </c>
      <c r="W24" s="49">
        <v>1.125</v>
      </c>
      <c r="X24" s="49">
        <v>0.25</v>
      </c>
      <c r="Y24" s="78"/>
      <c r="Z24" s="78"/>
      <c r="AA24" s="78"/>
      <c r="AB24" s="84" t="s">
        <v>1939</v>
      </c>
      <c r="AC24" s="84" t="s">
        <v>1939</v>
      </c>
      <c r="AD24" s="84" t="s">
        <v>498</v>
      </c>
      <c r="AE24" s="84" t="s">
        <v>5011</v>
      </c>
      <c r="AF24" s="84" t="s">
        <v>5053</v>
      </c>
      <c r="AG24" s="116">
        <v>0</v>
      </c>
      <c r="AH24" s="120">
        <v>0</v>
      </c>
      <c r="AI24" s="116">
        <v>1</v>
      </c>
      <c r="AJ24" s="120">
        <v>11.11111111111111</v>
      </c>
      <c r="AK24" s="116">
        <v>0</v>
      </c>
      <c r="AL24" s="120">
        <v>0</v>
      </c>
      <c r="AM24" s="116">
        <v>8</v>
      </c>
      <c r="AN24" s="120">
        <v>88.88888888888889</v>
      </c>
      <c r="AO24" s="116">
        <v>9</v>
      </c>
    </row>
    <row r="25" spans="1:41" ht="15">
      <c r="A25" s="87" t="s">
        <v>4575</v>
      </c>
      <c r="B25" s="65" t="s">
        <v>4650</v>
      </c>
      <c r="C25" s="65" t="s">
        <v>59</v>
      </c>
      <c r="D25" s="109"/>
      <c r="E25" s="108"/>
      <c r="F25" s="110" t="s">
        <v>4575</v>
      </c>
      <c r="G25" s="111"/>
      <c r="H25" s="111"/>
      <c r="I25" s="112">
        <v>25</v>
      </c>
      <c r="J25" s="113"/>
      <c r="K25" s="48">
        <v>4</v>
      </c>
      <c r="L25" s="48">
        <v>3</v>
      </c>
      <c r="M25" s="48">
        <v>0</v>
      </c>
      <c r="N25" s="48">
        <v>3</v>
      </c>
      <c r="O25" s="48">
        <v>0</v>
      </c>
      <c r="P25" s="49">
        <v>0</v>
      </c>
      <c r="Q25" s="49">
        <v>0</v>
      </c>
      <c r="R25" s="48">
        <v>1</v>
      </c>
      <c r="S25" s="48">
        <v>0</v>
      </c>
      <c r="T25" s="48">
        <v>4</v>
      </c>
      <c r="U25" s="48">
        <v>3</v>
      </c>
      <c r="V25" s="48">
        <v>2</v>
      </c>
      <c r="W25" s="49">
        <v>1.125</v>
      </c>
      <c r="X25" s="49">
        <v>0.25</v>
      </c>
      <c r="Y25" s="78"/>
      <c r="Z25" s="78"/>
      <c r="AA25" s="78"/>
      <c r="AB25" s="84" t="s">
        <v>1939</v>
      </c>
      <c r="AC25" s="84" t="s">
        <v>1939</v>
      </c>
      <c r="AD25" s="84" t="s">
        <v>494</v>
      </c>
      <c r="AE25" s="84" t="s">
        <v>5012</v>
      </c>
      <c r="AF25" s="84" t="s">
        <v>5054</v>
      </c>
      <c r="AG25" s="116">
        <v>0</v>
      </c>
      <c r="AH25" s="120">
        <v>0</v>
      </c>
      <c r="AI25" s="116">
        <v>0</v>
      </c>
      <c r="AJ25" s="120">
        <v>0</v>
      </c>
      <c r="AK25" s="116">
        <v>0</v>
      </c>
      <c r="AL25" s="120">
        <v>0</v>
      </c>
      <c r="AM25" s="116">
        <v>19</v>
      </c>
      <c r="AN25" s="120">
        <v>100</v>
      </c>
      <c r="AO25" s="116">
        <v>19</v>
      </c>
    </row>
    <row r="26" spans="1:41" ht="15">
      <c r="A26" s="87" t="s">
        <v>4576</v>
      </c>
      <c r="B26" s="65" t="s">
        <v>4651</v>
      </c>
      <c r="C26" s="65" t="s">
        <v>59</v>
      </c>
      <c r="D26" s="109"/>
      <c r="E26" s="108"/>
      <c r="F26" s="110" t="s">
        <v>4576</v>
      </c>
      <c r="G26" s="111"/>
      <c r="H26" s="111"/>
      <c r="I26" s="112">
        <v>26</v>
      </c>
      <c r="J26" s="113"/>
      <c r="K26" s="48">
        <v>4</v>
      </c>
      <c r="L26" s="48">
        <v>3</v>
      </c>
      <c r="M26" s="48">
        <v>0</v>
      </c>
      <c r="N26" s="48">
        <v>3</v>
      </c>
      <c r="O26" s="48">
        <v>0</v>
      </c>
      <c r="P26" s="49">
        <v>0</v>
      </c>
      <c r="Q26" s="49">
        <v>0</v>
      </c>
      <c r="R26" s="48">
        <v>1</v>
      </c>
      <c r="S26" s="48">
        <v>0</v>
      </c>
      <c r="T26" s="48">
        <v>4</v>
      </c>
      <c r="U26" s="48">
        <v>3</v>
      </c>
      <c r="V26" s="48">
        <v>2</v>
      </c>
      <c r="W26" s="49">
        <v>1.125</v>
      </c>
      <c r="X26" s="49">
        <v>0.25</v>
      </c>
      <c r="Y26" s="78"/>
      <c r="Z26" s="78"/>
      <c r="AA26" s="78"/>
      <c r="AB26" s="84" t="s">
        <v>1939</v>
      </c>
      <c r="AC26" s="84" t="s">
        <v>1939</v>
      </c>
      <c r="AD26" s="84" t="s">
        <v>457</v>
      </c>
      <c r="AE26" s="84" t="s">
        <v>5013</v>
      </c>
      <c r="AF26" s="84" t="s">
        <v>5055</v>
      </c>
      <c r="AG26" s="116">
        <v>1</v>
      </c>
      <c r="AH26" s="120">
        <v>6.25</v>
      </c>
      <c r="AI26" s="116">
        <v>0</v>
      </c>
      <c r="AJ26" s="120">
        <v>0</v>
      </c>
      <c r="AK26" s="116">
        <v>0</v>
      </c>
      <c r="AL26" s="120">
        <v>0</v>
      </c>
      <c r="AM26" s="116">
        <v>15</v>
      </c>
      <c r="AN26" s="120">
        <v>93.75</v>
      </c>
      <c r="AO26" s="116">
        <v>16</v>
      </c>
    </row>
    <row r="27" spans="1:41" ht="15">
      <c r="A27" s="87" t="s">
        <v>4577</v>
      </c>
      <c r="B27" s="65" t="s">
        <v>4640</v>
      </c>
      <c r="C27" s="65" t="s">
        <v>61</v>
      </c>
      <c r="D27" s="109"/>
      <c r="E27" s="108"/>
      <c r="F27" s="110" t="s">
        <v>6184</v>
      </c>
      <c r="G27" s="111"/>
      <c r="H27" s="111"/>
      <c r="I27" s="112">
        <v>27</v>
      </c>
      <c r="J27" s="113"/>
      <c r="K27" s="48">
        <v>4</v>
      </c>
      <c r="L27" s="48">
        <v>3</v>
      </c>
      <c r="M27" s="48">
        <v>0</v>
      </c>
      <c r="N27" s="48">
        <v>3</v>
      </c>
      <c r="O27" s="48">
        <v>0</v>
      </c>
      <c r="P27" s="49">
        <v>0</v>
      </c>
      <c r="Q27" s="49">
        <v>0</v>
      </c>
      <c r="R27" s="48">
        <v>1</v>
      </c>
      <c r="S27" s="48">
        <v>0</v>
      </c>
      <c r="T27" s="48">
        <v>4</v>
      </c>
      <c r="U27" s="48">
        <v>3</v>
      </c>
      <c r="V27" s="48">
        <v>2</v>
      </c>
      <c r="W27" s="49">
        <v>1.125</v>
      </c>
      <c r="X27" s="49">
        <v>0.25</v>
      </c>
      <c r="Y27" s="78" t="s">
        <v>862</v>
      </c>
      <c r="Z27" s="78" t="s">
        <v>921</v>
      </c>
      <c r="AA27" s="78"/>
      <c r="AB27" s="84" t="s">
        <v>4825</v>
      </c>
      <c r="AC27" s="84" t="s">
        <v>4949</v>
      </c>
      <c r="AD27" s="84" t="s">
        <v>451</v>
      </c>
      <c r="AE27" s="84"/>
      <c r="AF27" s="84" t="s">
        <v>5056</v>
      </c>
      <c r="AG27" s="116">
        <v>0</v>
      </c>
      <c r="AH27" s="120">
        <v>0</v>
      </c>
      <c r="AI27" s="116">
        <v>0</v>
      </c>
      <c r="AJ27" s="120">
        <v>0</v>
      </c>
      <c r="AK27" s="116">
        <v>0</v>
      </c>
      <c r="AL27" s="120">
        <v>0</v>
      </c>
      <c r="AM27" s="116">
        <v>18</v>
      </c>
      <c r="AN27" s="120">
        <v>100</v>
      </c>
      <c r="AO27" s="116">
        <v>18</v>
      </c>
    </row>
    <row r="28" spans="1:41" ht="15">
      <c r="A28" s="87" t="s">
        <v>4578</v>
      </c>
      <c r="B28" s="65" t="s">
        <v>4641</v>
      </c>
      <c r="C28" s="65" t="s">
        <v>61</v>
      </c>
      <c r="D28" s="109"/>
      <c r="E28" s="108"/>
      <c r="F28" s="110" t="s">
        <v>6185</v>
      </c>
      <c r="G28" s="111"/>
      <c r="H28" s="111"/>
      <c r="I28" s="112">
        <v>28</v>
      </c>
      <c r="J28" s="113"/>
      <c r="K28" s="48">
        <v>3</v>
      </c>
      <c r="L28" s="48">
        <v>3</v>
      </c>
      <c r="M28" s="48">
        <v>0</v>
      </c>
      <c r="N28" s="48">
        <v>3</v>
      </c>
      <c r="O28" s="48">
        <v>0</v>
      </c>
      <c r="P28" s="49">
        <v>0</v>
      </c>
      <c r="Q28" s="49">
        <v>0</v>
      </c>
      <c r="R28" s="48">
        <v>1</v>
      </c>
      <c r="S28" s="48">
        <v>0</v>
      </c>
      <c r="T28" s="48">
        <v>3</v>
      </c>
      <c r="U28" s="48">
        <v>3</v>
      </c>
      <c r="V28" s="48">
        <v>1</v>
      </c>
      <c r="W28" s="49">
        <v>0.666667</v>
      </c>
      <c r="X28" s="49">
        <v>0.5</v>
      </c>
      <c r="Y28" s="78"/>
      <c r="Z28" s="78"/>
      <c r="AA28" s="78"/>
      <c r="AB28" s="84" t="s">
        <v>4826</v>
      </c>
      <c r="AC28" s="84" t="s">
        <v>4950</v>
      </c>
      <c r="AD28" s="84" t="s">
        <v>572</v>
      </c>
      <c r="AE28" s="84" t="s">
        <v>5014</v>
      </c>
      <c r="AF28" s="84" t="s">
        <v>5057</v>
      </c>
      <c r="AG28" s="116">
        <v>0</v>
      </c>
      <c r="AH28" s="120">
        <v>0</v>
      </c>
      <c r="AI28" s="116">
        <v>0</v>
      </c>
      <c r="AJ28" s="120">
        <v>0</v>
      </c>
      <c r="AK28" s="116">
        <v>0</v>
      </c>
      <c r="AL28" s="120">
        <v>0</v>
      </c>
      <c r="AM28" s="116">
        <v>52</v>
      </c>
      <c r="AN28" s="120">
        <v>100</v>
      </c>
      <c r="AO28" s="116">
        <v>52</v>
      </c>
    </row>
    <row r="29" spans="1:41" ht="15">
      <c r="A29" s="87" t="s">
        <v>4579</v>
      </c>
      <c r="B29" s="65" t="s">
        <v>4642</v>
      </c>
      <c r="C29" s="65" t="s">
        <v>61</v>
      </c>
      <c r="D29" s="109"/>
      <c r="E29" s="108"/>
      <c r="F29" s="110" t="s">
        <v>6186</v>
      </c>
      <c r="G29" s="111"/>
      <c r="H29" s="111"/>
      <c r="I29" s="112">
        <v>29</v>
      </c>
      <c r="J29" s="113"/>
      <c r="K29" s="48">
        <v>3</v>
      </c>
      <c r="L29" s="48">
        <v>2</v>
      </c>
      <c r="M29" s="48">
        <v>0</v>
      </c>
      <c r="N29" s="48">
        <v>2</v>
      </c>
      <c r="O29" s="48">
        <v>0</v>
      </c>
      <c r="P29" s="49">
        <v>0</v>
      </c>
      <c r="Q29" s="49">
        <v>0</v>
      </c>
      <c r="R29" s="48">
        <v>1</v>
      </c>
      <c r="S29" s="48">
        <v>0</v>
      </c>
      <c r="T29" s="48">
        <v>3</v>
      </c>
      <c r="U29" s="48">
        <v>2</v>
      </c>
      <c r="V29" s="48">
        <v>2</v>
      </c>
      <c r="W29" s="49">
        <v>0.888889</v>
      </c>
      <c r="X29" s="49">
        <v>0.3333333333333333</v>
      </c>
      <c r="Y29" s="78"/>
      <c r="Z29" s="78"/>
      <c r="AA29" s="78"/>
      <c r="AB29" s="84" t="s">
        <v>4827</v>
      </c>
      <c r="AC29" s="84" t="s">
        <v>1939</v>
      </c>
      <c r="AD29" s="84" t="s">
        <v>545</v>
      </c>
      <c r="AE29" s="84" t="s">
        <v>544</v>
      </c>
      <c r="AF29" s="84" t="s">
        <v>5058</v>
      </c>
      <c r="AG29" s="116">
        <v>1</v>
      </c>
      <c r="AH29" s="120">
        <v>2.7027027027027026</v>
      </c>
      <c r="AI29" s="116">
        <v>2</v>
      </c>
      <c r="AJ29" s="120">
        <v>5.405405405405405</v>
      </c>
      <c r="AK29" s="116">
        <v>0</v>
      </c>
      <c r="AL29" s="120">
        <v>0</v>
      </c>
      <c r="AM29" s="116">
        <v>34</v>
      </c>
      <c r="AN29" s="120">
        <v>91.89189189189189</v>
      </c>
      <c r="AO29" s="116">
        <v>37</v>
      </c>
    </row>
    <row r="30" spans="1:41" ht="15">
      <c r="A30" s="87" t="s">
        <v>4580</v>
      </c>
      <c r="B30" s="65" t="s">
        <v>4643</v>
      </c>
      <c r="C30" s="65" t="s">
        <v>61</v>
      </c>
      <c r="D30" s="109"/>
      <c r="E30" s="108"/>
      <c r="F30" s="110" t="s">
        <v>6187</v>
      </c>
      <c r="G30" s="111"/>
      <c r="H30" s="111"/>
      <c r="I30" s="112">
        <v>30</v>
      </c>
      <c r="J30" s="113"/>
      <c r="K30" s="48">
        <v>3</v>
      </c>
      <c r="L30" s="48">
        <v>4</v>
      </c>
      <c r="M30" s="48">
        <v>0</v>
      </c>
      <c r="N30" s="48">
        <v>4</v>
      </c>
      <c r="O30" s="48">
        <v>0</v>
      </c>
      <c r="P30" s="49">
        <v>0.3333333333333333</v>
      </c>
      <c r="Q30" s="49">
        <v>0.5</v>
      </c>
      <c r="R30" s="48">
        <v>1</v>
      </c>
      <c r="S30" s="48">
        <v>0</v>
      </c>
      <c r="T30" s="48">
        <v>3</v>
      </c>
      <c r="U30" s="48">
        <v>4</v>
      </c>
      <c r="V30" s="48">
        <v>1</v>
      </c>
      <c r="W30" s="49">
        <v>0.666667</v>
      </c>
      <c r="X30" s="49">
        <v>0.6666666666666666</v>
      </c>
      <c r="Y30" s="78"/>
      <c r="Z30" s="78"/>
      <c r="AA30" s="78"/>
      <c r="AB30" s="84" t="s">
        <v>4828</v>
      </c>
      <c r="AC30" s="84" t="s">
        <v>4951</v>
      </c>
      <c r="AD30" s="84"/>
      <c r="AE30" s="84" t="s">
        <v>5015</v>
      </c>
      <c r="AF30" s="84" t="s">
        <v>5059</v>
      </c>
      <c r="AG30" s="116">
        <v>0</v>
      </c>
      <c r="AH30" s="120">
        <v>0</v>
      </c>
      <c r="AI30" s="116">
        <v>0</v>
      </c>
      <c r="AJ30" s="120">
        <v>0</v>
      </c>
      <c r="AK30" s="116">
        <v>0</v>
      </c>
      <c r="AL30" s="120">
        <v>0</v>
      </c>
      <c r="AM30" s="116">
        <v>76</v>
      </c>
      <c r="AN30" s="120">
        <v>100</v>
      </c>
      <c r="AO30" s="116">
        <v>76</v>
      </c>
    </row>
    <row r="31" spans="1:41" ht="15">
      <c r="A31" s="87" t="s">
        <v>4581</v>
      </c>
      <c r="B31" s="65" t="s">
        <v>4644</v>
      </c>
      <c r="C31" s="65" t="s">
        <v>61</v>
      </c>
      <c r="D31" s="109"/>
      <c r="E31" s="108"/>
      <c r="F31" s="110" t="s">
        <v>4581</v>
      </c>
      <c r="G31" s="111"/>
      <c r="H31" s="111"/>
      <c r="I31" s="112">
        <v>31</v>
      </c>
      <c r="J31" s="113"/>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c r="AB31" s="84" t="s">
        <v>1939</v>
      </c>
      <c r="AC31" s="84" t="s">
        <v>1939</v>
      </c>
      <c r="AD31" s="84"/>
      <c r="AE31" s="84" t="s">
        <v>5016</v>
      </c>
      <c r="AF31" s="84" t="s">
        <v>5060</v>
      </c>
      <c r="AG31" s="116">
        <v>1</v>
      </c>
      <c r="AH31" s="120">
        <v>5</v>
      </c>
      <c r="AI31" s="116">
        <v>0</v>
      </c>
      <c r="AJ31" s="120">
        <v>0</v>
      </c>
      <c r="AK31" s="116">
        <v>0</v>
      </c>
      <c r="AL31" s="120">
        <v>0</v>
      </c>
      <c r="AM31" s="116">
        <v>19</v>
      </c>
      <c r="AN31" s="120">
        <v>95</v>
      </c>
      <c r="AO31" s="116">
        <v>20</v>
      </c>
    </row>
    <row r="32" spans="1:41" ht="15">
      <c r="A32" s="87" t="s">
        <v>4582</v>
      </c>
      <c r="B32" s="65" t="s">
        <v>4645</v>
      </c>
      <c r="C32" s="65" t="s">
        <v>61</v>
      </c>
      <c r="D32" s="109"/>
      <c r="E32" s="108"/>
      <c r="F32" s="110" t="s">
        <v>4582</v>
      </c>
      <c r="G32" s="111"/>
      <c r="H32" s="111"/>
      <c r="I32" s="112">
        <v>32</v>
      </c>
      <c r="J32" s="113"/>
      <c r="K32" s="48">
        <v>3</v>
      </c>
      <c r="L32" s="48">
        <v>2</v>
      </c>
      <c r="M32" s="48">
        <v>0</v>
      </c>
      <c r="N32" s="48">
        <v>2</v>
      </c>
      <c r="O32" s="48">
        <v>0</v>
      </c>
      <c r="P32" s="49">
        <v>0</v>
      </c>
      <c r="Q32" s="49">
        <v>0</v>
      </c>
      <c r="R32" s="48">
        <v>1</v>
      </c>
      <c r="S32" s="48">
        <v>0</v>
      </c>
      <c r="T32" s="48">
        <v>3</v>
      </c>
      <c r="U32" s="48">
        <v>2</v>
      </c>
      <c r="V32" s="48">
        <v>2</v>
      </c>
      <c r="W32" s="49">
        <v>0.888889</v>
      </c>
      <c r="X32" s="49">
        <v>0.3333333333333333</v>
      </c>
      <c r="Y32" s="78"/>
      <c r="Z32" s="78"/>
      <c r="AA32" s="78"/>
      <c r="AB32" s="84" t="s">
        <v>1939</v>
      </c>
      <c r="AC32" s="84" t="s">
        <v>1939</v>
      </c>
      <c r="AD32" s="84" t="s">
        <v>535</v>
      </c>
      <c r="AE32" s="84" t="s">
        <v>534</v>
      </c>
      <c r="AF32" s="84" t="s">
        <v>5061</v>
      </c>
      <c r="AG32" s="116">
        <v>0</v>
      </c>
      <c r="AH32" s="120">
        <v>0</v>
      </c>
      <c r="AI32" s="116">
        <v>0</v>
      </c>
      <c r="AJ32" s="120">
        <v>0</v>
      </c>
      <c r="AK32" s="116">
        <v>0</v>
      </c>
      <c r="AL32" s="120">
        <v>0</v>
      </c>
      <c r="AM32" s="116">
        <v>12</v>
      </c>
      <c r="AN32" s="120">
        <v>100</v>
      </c>
      <c r="AO32" s="116">
        <v>12</v>
      </c>
    </row>
    <row r="33" spans="1:41" ht="15">
      <c r="A33" s="87" t="s">
        <v>4583</v>
      </c>
      <c r="B33" s="65" t="s">
        <v>4646</v>
      </c>
      <c r="C33" s="65" t="s">
        <v>61</v>
      </c>
      <c r="D33" s="109"/>
      <c r="E33" s="108"/>
      <c r="F33" s="110" t="s">
        <v>4583</v>
      </c>
      <c r="G33" s="111"/>
      <c r="H33" s="111"/>
      <c r="I33" s="112">
        <v>33</v>
      </c>
      <c r="J33" s="113"/>
      <c r="K33" s="48">
        <v>3</v>
      </c>
      <c r="L33" s="48">
        <v>2</v>
      </c>
      <c r="M33" s="48">
        <v>0</v>
      </c>
      <c r="N33" s="48">
        <v>2</v>
      </c>
      <c r="O33" s="48">
        <v>0</v>
      </c>
      <c r="P33" s="49">
        <v>0</v>
      </c>
      <c r="Q33" s="49">
        <v>0</v>
      </c>
      <c r="R33" s="48">
        <v>1</v>
      </c>
      <c r="S33" s="48">
        <v>0</v>
      </c>
      <c r="T33" s="48">
        <v>3</v>
      </c>
      <c r="U33" s="48">
        <v>2</v>
      </c>
      <c r="V33" s="48">
        <v>2</v>
      </c>
      <c r="W33" s="49">
        <v>0.888889</v>
      </c>
      <c r="X33" s="49">
        <v>0.3333333333333333</v>
      </c>
      <c r="Y33" s="78"/>
      <c r="Z33" s="78"/>
      <c r="AA33" s="78"/>
      <c r="AB33" s="84" t="s">
        <v>1939</v>
      </c>
      <c r="AC33" s="84" t="s">
        <v>1939</v>
      </c>
      <c r="AD33" s="84" t="s">
        <v>525</v>
      </c>
      <c r="AE33" s="84" t="s">
        <v>524</v>
      </c>
      <c r="AF33" s="84" t="s">
        <v>5062</v>
      </c>
      <c r="AG33" s="116">
        <v>1</v>
      </c>
      <c r="AH33" s="120">
        <v>4.166666666666667</v>
      </c>
      <c r="AI33" s="116">
        <v>0</v>
      </c>
      <c r="AJ33" s="120">
        <v>0</v>
      </c>
      <c r="AK33" s="116">
        <v>0</v>
      </c>
      <c r="AL33" s="120">
        <v>0</v>
      </c>
      <c r="AM33" s="116">
        <v>23</v>
      </c>
      <c r="AN33" s="120">
        <v>95.83333333333333</v>
      </c>
      <c r="AO33" s="116">
        <v>24</v>
      </c>
    </row>
    <row r="34" spans="1:41" ht="15">
      <c r="A34" s="87" t="s">
        <v>4584</v>
      </c>
      <c r="B34" s="65" t="s">
        <v>4647</v>
      </c>
      <c r="C34" s="65" t="s">
        <v>61</v>
      </c>
      <c r="D34" s="109"/>
      <c r="E34" s="108"/>
      <c r="F34" s="110" t="s">
        <v>6188</v>
      </c>
      <c r="G34" s="111"/>
      <c r="H34" s="111"/>
      <c r="I34" s="112">
        <v>34</v>
      </c>
      <c r="J34" s="113"/>
      <c r="K34" s="48">
        <v>3</v>
      </c>
      <c r="L34" s="48">
        <v>3</v>
      </c>
      <c r="M34" s="48">
        <v>0</v>
      </c>
      <c r="N34" s="48">
        <v>3</v>
      </c>
      <c r="O34" s="48">
        <v>0</v>
      </c>
      <c r="P34" s="49">
        <v>0</v>
      </c>
      <c r="Q34" s="49">
        <v>0</v>
      </c>
      <c r="R34" s="48">
        <v>1</v>
      </c>
      <c r="S34" s="48">
        <v>0</v>
      </c>
      <c r="T34" s="48">
        <v>3</v>
      </c>
      <c r="U34" s="48">
        <v>3</v>
      </c>
      <c r="V34" s="48">
        <v>1</v>
      </c>
      <c r="W34" s="49">
        <v>0.666667</v>
      </c>
      <c r="X34" s="49">
        <v>0.5</v>
      </c>
      <c r="Y34" s="78"/>
      <c r="Z34" s="78"/>
      <c r="AA34" s="78"/>
      <c r="AB34" s="84" t="s">
        <v>4829</v>
      </c>
      <c r="AC34" s="84" t="s">
        <v>4952</v>
      </c>
      <c r="AD34" s="84" t="s">
        <v>511</v>
      </c>
      <c r="AE34" s="84" t="s">
        <v>5017</v>
      </c>
      <c r="AF34" s="84" t="s">
        <v>5063</v>
      </c>
      <c r="AG34" s="116">
        <v>0</v>
      </c>
      <c r="AH34" s="120">
        <v>0</v>
      </c>
      <c r="AI34" s="116">
        <v>0</v>
      </c>
      <c r="AJ34" s="120">
        <v>0</v>
      </c>
      <c r="AK34" s="116">
        <v>0</v>
      </c>
      <c r="AL34" s="120">
        <v>0</v>
      </c>
      <c r="AM34" s="116">
        <v>48</v>
      </c>
      <c r="AN34" s="120">
        <v>100</v>
      </c>
      <c r="AO34" s="116">
        <v>48</v>
      </c>
    </row>
    <row r="35" spans="1:41" ht="15">
      <c r="A35" s="87" t="s">
        <v>4585</v>
      </c>
      <c r="B35" s="65" t="s">
        <v>4648</v>
      </c>
      <c r="C35" s="65" t="s">
        <v>61</v>
      </c>
      <c r="D35" s="109"/>
      <c r="E35" s="108"/>
      <c r="F35" s="110" t="s">
        <v>6189</v>
      </c>
      <c r="G35" s="111"/>
      <c r="H35" s="111"/>
      <c r="I35" s="112">
        <v>35</v>
      </c>
      <c r="J35" s="113"/>
      <c r="K35" s="48">
        <v>3</v>
      </c>
      <c r="L35" s="48">
        <v>3</v>
      </c>
      <c r="M35" s="48">
        <v>5</v>
      </c>
      <c r="N35" s="48">
        <v>8</v>
      </c>
      <c r="O35" s="48">
        <v>0</v>
      </c>
      <c r="P35" s="49">
        <v>0.6666666666666666</v>
      </c>
      <c r="Q35" s="49">
        <v>0.8</v>
      </c>
      <c r="R35" s="48">
        <v>1</v>
      </c>
      <c r="S35" s="48">
        <v>0</v>
      </c>
      <c r="T35" s="48">
        <v>3</v>
      </c>
      <c r="U35" s="48">
        <v>8</v>
      </c>
      <c r="V35" s="48">
        <v>1</v>
      </c>
      <c r="W35" s="49">
        <v>0.666667</v>
      </c>
      <c r="X35" s="49">
        <v>0.8333333333333334</v>
      </c>
      <c r="Y35" s="78" t="s">
        <v>872</v>
      </c>
      <c r="Z35" s="78" t="s">
        <v>919</v>
      </c>
      <c r="AA35" s="78" t="s">
        <v>959</v>
      </c>
      <c r="AB35" s="84" t="s">
        <v>4830</v>
      </c>
      <c r="AC35" s="84" t="s">
        <v>4953</v>
      </c>
      <c r="AD35" s="84" t="s">
        <v>4990</v>
      </c>
      <c r="AE35" s="84" t="s">
        <v>5018</v>
      </c>
      <c r="AF35" s="84" t="s">
        <v>5064</v>
      </c>
      <c r="AG35" s="116">
        <v>9</v>
      </c>
      <c r="AH35" s="120">
        <v>6.870229007633588</v>
      </c>
      <c r="AI35" s="116">
        <v>0</v>
      </c>
      <c r="AJ35" s="120">
        <v>0</v>
      </c>
      <c r="AK35" s="116">
        <v>0</v>
      </c>
      <c r="AL35" s="120">
        <v>0</v>
      </c>
      <c r="AM35" s="116">
        <v>122</v>
      </c>
      <c r="AN35" s="120">
        <v>93.12977099236642</v>
      </c>
      <c r="AO35" s="116">
        <v>131</v>
      </c>
    </row>
    <row r="36" spans="1:41" ht="15">
      <c r="A36" s="87" t="s">
        <v>4586</v>
      </c>
      <c r="B36" s="65" t="s">
        <v>4649</v>
      </c>
      <c r="C36" s="65" t="s">
        <v>61</v>
      </c>
      <c r="D36" s="109"/>
      <c r="E36" s="108"/>
      <c r="F36" s="110" t="s">
        <v>4586</v>
      </c>
      <c r="G36" s="111"/>
      <c r="H36" s="111"/>
      <c r="I36" s="112">
        <v>36</v>
      </c>
      <c r="J36" s="113"/>
      <c r="K36" s="48">
        <v>3</v>
      </c>
      <c r="L36" s="48">
        <v>2</v>
      </c>
      <c r="M36" s="48">
        <v>0</v>
      </c>
      <c r="N36" s="48">
        <v>2</v>
      </c>
      <c r="O36" s="48">
        <v>0</v>
      </c>
      <c r="P36" s="49">
        <v>0</v>
      </c>
      <c r="Q36" s="49">
        <v>0</v>
      </c>
      <c r="R36" s="48">
        <v>1</v>
      </c>
      <c r="S36" s="48">
        <v>0</v>
      </c>
      <c r="T36" s="48">
        <v>3</v>
      </c>
      <c r="U36" s="48">
        <v>2</v>
      </c>
      <c r="V36" s="48">
        <v>2</v>
      </c>
      <c r="W36" s="49">
        <v>0.888889</v>
      </c>
      <c r="X36" s="49">
        <v>0.3333333333333333</v>
      </c>
      <c r="Y36" s="78"/>
      <c r="Z36" s="78"/>
      <c r="AA36" s="78"/>
      <c r="AB36" s="84" t="s">
        <v>1939</v>
      </c>
      <c r="AC36" s="84" t="s">
        <v>1939</v>
      </c>
      <c r="AD36" s="84" t="s">
        <v>491</v>
      </c>
      <c r="AE36" s="84" t="s">
        <v>490</v>
      </c>
      <c r="AF36" s="84" t="s">
        <v>5065</v>
      </c>
      <c r="AG36" s="116">
        <v>0</v>
      </c>
      <c r="AH36" s="120">
        <v>0</v>
      </c>
      <c r="AI36" s="116">
        <v>0</v>
      </c>
      <c r="AJ36" s="120">
        <v>0</v>
      </c>
      <c r="AK36" s="116">
        <v>0</v>
      </c>
      <c r="AL36" s="120">
        <v>0</v>
      </c>
      <c r="AM36" s="116">
        <v>30</v>
      </c>
      <c r="AN36" s="120">
        <v>100</v>
      </c>
      <c r="AO36" s="116">
        <v>30</v>
      </c>
    </row>
    <row r="37" spans="1:41" ht="15">
      <c r="A37" s="87" t="s">
        <v>4587</v>
      </c>
      <c r="B37" s="65" t="s">
        <v>4650</v>
      </c>
      <c r="C37" s="65" t="s">
        <v>61</v>
      </c>
      <c r="D37" s="109"/>
      <c r="E37" s="108"/>
      <c r="F37" s="110" t="s">
        <v>6190</v>
      </c>
      <c r="G37" s="111"/>
      <c r="H37" s="111"/>
      <c r="I37" s="112">
        <v>37</v>
      </c>
      <c r="J37" s="113"/>
      <c r="K37" s="48">
        <v>3</v>
      </c>
      <c r="L37" s="48">
        <v>3</v>
      </c>
      <c r="M37" s="48">
        <v>0</v>
      </c>
      <c r="N37" s="48">
        <v>3</v>
      </c>
      <c r="O37" s="48">
        <v>1</v>
      </c>
      <c r="P37" s="49">
        <v>0</v>
      </c>
      <c r="Q37" s="49">
        <v>0</v>
      </c>
      <c r="R37" s="48">
        <v>1</v>
      </c>
      <c r="S37" s="48">
        <v>0</v>
      </c>
      <c r="T37" s="48">
        <v>3</v>
      </c>
      <c r="U37" s="48">
        <v>3</v>
      </c>
      <c r="V37" s="48">
        <v>2</v>
      </c>
      <c r="W37" s="49">
        <v>0.888889</v>
      </c>
      <c r="X37" s="49">
        <v>0.3333333333333333</v>
      </c>
      <c r="Y37" s="78"/>
      <c r="Z37" s="78"/>
      <c r="AA37" s="78" t="s">
        <v>955</v>
      </c>
      <c r="AB37" s="84" t="s">
        <v>4831</v>
      </c>
      <c r="AC37" s="84" t="s">
        <v>4954</v>
      </c>
      <c r="AD37" s="84"/>
      <c r="AE37" s="84" t="s">
        <v>281</v>
      </c>
      <c r="AF37" s="84" t="s">
        <v>5066</v>
      </c>
      <c r="AG37" s="116">
        <v>0</v>
      </c>
      <c r="AH37" s="120">
        <v>0</v>
      </c>
      <c r="AI37" s="116">
        <v>0</v>
      </c>
      <c r="AJ37" s="120">
        <v>0</v>
      </c>
      <c r="AK37" s="116">
        <v>0</v>
      </c>
      <c r="AL37" s="120">
        <v>0</v>
      </c>
      <c r="AM37" s="116">
        <v>58</v>
      </c>
      <c r="AN37" s="120">
        <v>100</v>
      </c>
      <c r="AO37" s="116">
        <v>58</v>
      </c>
    </row>
    <row r="38" spans="1:41" ht="15">
      <c r="A38" s="87" t="s">
        <v>4588</v>
      </c>
      <c r="B38" s="65" t="s">
        <v>4651</v>
      </c>
      <c r="C38" s="65" t="s">
        <v>61</v>
      </c>
      <c r="D38" s="109"/>
      <c r="E38" s="108"/>
      <c r="F38" s="110" t="s">
        <v>4588</v>
      </c>
      <c r="G38" s="111"/>
      <c r="H38" s="111"/>
      <c r="I38" s="112">
        <v>38</v>
      </c>
      <c r="J38" s="113"/>
      <c r="K38" s="48">
        <v>3</v>
      </c>
      <c r="L38" s="48">
        <v>2</v>
      </c>
      <c r="M38" s="48">
        <v>0</v>
      </c>
      <c r="N38" s="48">
        <v>2</v>
      </c>
      <c r="O38" s="48">
        <v>0</v>
      </c>
      <c r="P38" s="49">
        <v>0</v>
      </c>
      <c r="Q38" s="49">
        <v>0</v>
      </c>
      <c r="R38" s="48">
        <v>1</v>
      </c>
      <c r="S38" s="48">
        <v>0</v>
      </c>
      <c r="T38" s="48">
        <v>3</v>
      </c>
      <c r="U38" s="48">
        <v>2</v>
      </c>
      <c r="V38" s="48">
        <v>2</v>
      </c>
      <c r="W38" s="49">
        <v>0.888889</v>
      </c>
      <c r="X38" s="49">
        <v>0.3333333333333333</v>
      </c>
      <c r="Y38" s="78"/>
      <c r="Z38" s="78"/>
      <c r="AA38" s="78"/>
      <c r="AB38" s="84" t="s">
        <v>1939</v>
      </c>
      <c r="AC38" s="84" t="s">
        <v>1939</v>
      </c>
      <c r="AD38" s="84" t="s">
        <v>487</v>
      </c>
      <c r="AE38" s="84" t="s">
        <v>486</v>
      </c>
      <c r="AF38" s="84" t="s">
        <v>5067</v>
      </c>
      <c r="AG38" s="116">
        <v>0</v>
      </c>
      <c r="AH38" s="120">
        <v>0</v>
      </c>
      <c r="AI38" s="116">
        <v>0</v>
      </c>
      <c r="AJ38" s="120">
        <v>0</v>
      </c>
      <c r="AK38" s="116">
        <v>0</v>
      </c>
      <c r="AL38" s="120">
        <v>0</v>
      </c>
      <c r="AM38" s="116">
        <v>15</v>
      </c>
      <c r="AN38" s="120">
        <v>100</v>
      </c>
      <c r="AO38" s="116">
        <v>15</v>
      </c>
    </row>
    <row r="39" spans="1:41" ht="15">
      <c r="A39" s="87" t="s">
        <v>4589</v>
      </c>
      <c r="B39" s="65" t="s">
        <v>4640</v>
      </c>
      <c r="C39" s="65" t="s">
        <v>63</v>
      </c>
      <c r="D39" s="109"/>
      <c r="E39" s="108"/>
      <c r="F39" s="110" t="s">
        <v>4589</v>
      </c>
      <c r="G39" s="111"/>
      <c r="H39" s="111"/>
      <c r="I39" s="112">
        <v>39</v>
      </c>
      <c r="J39" s="113"/>
      <c r="K39" s="48">
        <v>3</v>
      </c>
      <c r="L39" s="48">
        <v>2</v>
      </c>
      <c r="M39" s="48">
        <v>0</v>
      </c>
      <c r="N39" s="48">
        <v>2</v>
      </c>
      <c r="O39" s="48">
        <v>0</v>
      </c>
      <c r="P39" s="49">
        <v>0</v>
      </c>
      <c r="Q39" s="49">
        <v>0</v>
      </c>
      <c r="R39" s="48">
        <v>1</v>
      </c>
      <c r="S39" s="48">
        <v>0</v>
      </c>
      <c r="T39" s="48">
        <v>3</v>
      </c>
      <c r="U39" s="48">
        <v>2</v>
      </c>
      <c r="V39" s="48">
        <v>2</v>
      </c>
      <c r="W39" s="49">
        <v>0.888889</v>
      </c>
      <c r="X39" s="49">
        <v>0.3333333333333333</v>
      </c>
      <c r="Y39" s="78"/>
      <c r="Z39" s="78"/>
      <c r="AA39" s="78"/>
      <c r="AB39" s="84" t="s">
        <v>1939</v>
      </c>
      <c r="AC39" s="84" t="s">
        <v>1939</v>
      </c>
      <c r="AD39" s="84" t="s">
        <v>481</v>
      </c>
      <c r="AE39" s="84" t="s">
        <v>480</v>
      </c>
      <c r="AF39" s="84" t="s">
        <v>5068</v>
      </c>
      <c r="AG39" s="116">
        <v>1</v>
      </c>
      <c r="AH39" s="120">
        <v>10</v>
      </c>
      <c r="AI39" s="116">
        <v>0</v>
      </c>
      <c r="AJ39" s="120">
        <v>0</v>
      </c>
      <c r="AK39" s="116">
        <v>0</v>
      </c>
      <c r="AL39" s="120">
        <v>0</v>
      </c>
      <c r="AM39" s="116">
        <v>9</v>
      </c>
      <c r="AN39" s="120">
        <v>90</v>
      </c>
      <c r="AO39" s="116">
        <v>10</v>
      </c>
    </row>
    <row r="40" spans="1:41" ht="15">
      <c r="A40" s="87" t="s">
        <v>4590</v>
      </c>
      <c r="B40" s="65" t="s">
        <v>4641</v>
      </c>
      <c r="C40" s="65" t="s">
        <v>63</v>
      </c>
      <c r="D40" s="109"/>
      <c r="E40" s="108"/>
      <c r="F40" s="110" t="s">
        <v>4590</v>
      </c>
      <c r="G40" s="111"/>
      <c r="H40" s="111"/>
      <c r="I40" s="112">
        <v>40</v>
      </c>
      <c r="J40" s="113"/>
      <c r="K40" s="48">
        <v>3</v>
      </c>
      <c r="L40" s="48">
        <v>2</v>
      </c>
      <c r="M40" s="48">
        <v>0</v>
      </c>
      <c r="N40" s="48">
        <v>2</v>
      </c>
      <c r="O40" s="48">
        <v>0</v>
      </c>
      <c r="P40" s="49">
        <v>0</v>
      </c>
      <c r="Q40" s="49">
        <v>0</v>
      </c>
      <c r="R40" s="48">
        <v>1</v>
      </c>
      <c r="S40" s="48">
        <v>0</v>
      </c>
      <c r="T40" s="48">
        <v>3</v>
      </c>
      <c r="U40" s="48">
        <v>2</v>
      </c>
      <c r="V40" s="48">
        <v>2</v>
      </c>
      <c r="W40" s="49">
        <v>0.888889</v>
      </c>
      <c r="X40" s="49">
        <v>0.3333333333333333</v>
      </c>
      <c r="Y40" s="78"/>
      <c r="Z40" s="78"/>
      <c r="AA40" s="78"/>
      <c r="AB40" s="84" t="s">
        <v>1939</v>
      </c>
      <c r="AC40" s="84" t="s">
        <v>1939</v>
      </c>
      <c r="AD40" s="84" t="s">
        <v>479</v>
      </c>
      <c r="AE40" s="84" t="s">
        <v>478</v>
      </c>
      <c r="AF40" s="84" t="s">
        <v>5069</v>
      </c>
      <c r="AG40" s="116">
        <v>1</v>
      </c>
      <c r="AH40" s="120">
        <v>3.0303030303030303</v>
      </c>
      <c r="AI40" s="116">
        <v>2</v>
      </c>
      <c r="AJ40" s="120">
        <v>6.0606060606060606</v>
      </c>
      <c r="AK40" s="116">
        <v>0</v>
      </c>
      <c r="AL40" s="120">
        <v>0</v>
      </c>
      <c r="AM40" s="116">
        <v>30</v>
      </c>
      <c r="AN40" s="120">
        <v>90.9090909090909</v>
      </c>
      <c r="AO40" s="116">
        <v>33</v>
      </c>
    </row>
    <row r="41" spans="1:41" ht="15">
      <c r="A41" s="87" t="s">
        <v>4591</v>
      </c>
      <c r="B41" s="65" t="s">
        <v>4642</v>
      </c>
      <c r="C41" s="65" t="s">
        <v>63</v>
      </c>
      <c r="D41" s="109"/>
      <c r="E41" s="108"/>
      <c r="F41" s="110" t="s">
        <v>6191</v>
      </c>
      <c r="G41" s="111"/>
      <c r="H41" s="111"/>
      <c r="I41" s="112">
        <v>41</v>
      </c>
      <c r="J41" s="113"/>
      <c r="K41" s="48">
        <v>3</v>
      </c>
      <c r="L41" s="48">
        <v>2</v>
      </c>
      <c r="M41" s="48">
        <v>0</v>
      </c>
      <c r="N41" s="48">
        <v>2</v>
      </c>
      <c r="O41" s="48">
        <v>0</v>
      </c>
      <c r="P41" s="49">
        <v>0</v>
      </c>
      <c r="Q41" s="49">
        <v>0</v>
      </c>
      <c r="R41" s="48">
        <v>1</v>
      </c>
      <c r="S41" s="48">
        <v>0</v>
      </c>
      <c r="T41" s="48">
        <v>3</v>
      </c>
      <c r="U41" s="48">
        <v>2</v>
      </c>
      <c r="V41" s="48">
        <v>2</v>
      </c>
      <c r="W41" s="49">
        <v>0.888889</v>
      </c>
      <c r="X41" s="49">
        <v>0.3333333333333333</v>
      </c>
      <c r="Y41" s="78"/>
      <c r="Z41" s="78"/>
      <c r="AA41" s="78"/>
      <c r="AB41" s="84" t="s">
        <v>951</v>
      </c>
      <c r="AC41" s="84" t="s">
        <v>1939</v>
      </c>
      <c r="AD41" s="84" t="s">
        <v>4991</v>
      </c>
      <c r="AE41" s="84"/>
      <c r="AF41" s="84" t="s">
        <v>5070</v>
      </c>
      <c r="AG41" s="116">
        <v>1</v>
      </c>
      <c r="AH41" s="120">
        <v>4.166666666666667</v>
      </c>
      <c r="AI41" s="116">
        <v>2</v>
      </c>
      <c r="AJ41" s="120">
        <v>8.333333333333334</v>
      </c>
      <c r="AK41" s="116">
        <v>0</v>
      </c>
      <c r="AL41" s="120">
        <v>0</v>
      </c>
      <c r="AM41" s="116">
        <v>21</v>
      </c>
      <c r="AN41" s="120">
        <v>87.5</v>
      </c>
      <c r="AO41" s="116">
        <v>24</v>
      </c>
    </row>
    <row r="42" spans="1:41" ht="15">
      <c r="A42" s="87" t="s">
        <v>4592</v>
      </c>
      <c r="B42" s="65" t="s">
        <v>4643</v>
      </c>
      <c r="C42" s="65" t="s">
        <v>63</v>
      </c>
      <c r="D42" s="109"/>
      <c r="E42" s="108"/>
      <c r="F42" s="110" t="s">
        <v>4592</v>
      </c>
      <c r="G42" s="111"/>
      <c r="H42" s="111"/>
      <c r="I42" s="112">
        <v>42</v>
      </c>
      <c r="J42" s="113"/>
      <c r="K42" s="48">
        <v>3</v>
      </c>
      <c r="L42" s="48">
        <v>2</v>
      </c>
      <c r="M42" s="48">
        <v>0</v>
      </c>
      <c r="N42" s="48">
        <v>2</v>
      </c>
      <c r="O42" s="48">
        <v>0</v>
      </c>
      <c r="P42" s="49">
        <v>0</v>
      </c>
      <c r="Q42" s="49">
        <v>0</v>
      </c>
      <c r="R42" s="48">
        <v>1</v>
      </c>
      <c r="S42" s="48">
        <v>0</v>
      </c>
      <c r="T42" s="48">
        <v>3</v>
      </c>
      <c r="U42" s="48">
        <v>2</v>
      </c>
      <c r="V42" s="48">
        <v>2</v>
      </c>
      <c r="W42" s="49">
        <v>0.888889</v>
      </c>
      <c r="X42" s="49">
        <v>0.3333333333333333</v>
      </c>
      <c r="Y42" s="78"/>
      <c r="Z42" s="78"/>
      <c r="AA42" s="78"/>
      <c r="AB42" s="84" t="s">
        <v>1939</v>
      </c>
      <c r="AC42" s="84" t="s">
        <v>1939</v>
      </c>
      <c r="AD42" s="84" t="s">
        <v>459</v>
      </c>
      <c r="AE42" s="84" t="s">
        <v>458</v>
      </c>
      <c r="AF42" s="84" t="s">
        <v>5071</v>
      </c>
      <c r="AG42" s="116">
        <v>0</v>
      </c>
      <c r="AH42" s="120">
        <v>0</v>
      </c>
      <c r="AI42" s="116">
        <v>0</v>
      </c>
      <c r="AJ42" s="120">
        <v>0</v>
      </c>
      <c r="AK42" s="116">
        <v>0</v>
      </c>
      <c r="AL42" s="120">
        <v>0</v>
      </c>
      <c r="AM42" s="116">
        <v>13</v>
      </c>
      <c r="AN42" s="120">
        <v>100</v>
      </c>
      <c r="AO42" s="116">
        <v>13</v>
      </c>
    </row>
    <row r="43" spans="1:41" ht="15">
      <c r="A43" s="87" t="s">
        <v>4593</v>
      </c>
      <c r="B43" s="65" t="s">
        <v>4644</v>
      </c>
      <c r="C43" s="65" t="s">
        <v>63</v>
      </c>
      <c r="D43" s="109"/>
      <c r="E43" s="108"/>
      <c r="F43" s="110" t="s">
        <v>4593</v>
      </c>
      <c r="G43" s="111"/>
      <c r="H43" s="111"/>
      <c r="I43" s="112">
        <v>43</v>
      </c>
      <c r="J43" s="113"/>
      <c r="K43" s="48">
        <v>3</v>
      </c>
      <c r="L43" s="48">
        <v>2</v>
      </c>
      <c r="M43" s="48">
        <v>0</v>
      </c>
      <c r="N43" s="48">
        <v>2</v>
      </c>
      <c r="O43" s="48">
        <v>0</v>
      </c>
      <c r="P43" s="49">
        <v>0</v>
      </c>
      <c r="Q43" s="49">
        <v>0</v>
      </c>
      <c r="R43" s="48">
        <v>1</v>
      </c>
      <c r="S43" s="48">
        <v>0</v>
      </c>
      <c r="T43" s="48">
        <v>3</v>
      </c>
      <c r="U43" s="48">
        <v>2</v>
      </c>
      <c r="V43" s="48">
        <v>2</v>
      </c>
      <c r="W43" s="49">
        <v>0.888889</v>
      </c>
      <c r="X43" s="49">
        <v>0.3333333333333333</v>
      </c>
      <c r="Y43" s="78"/>
      <c r="Z43" s="78"/>
      <c r="AA43" s="78"/>
      <c r="AB43" s="84" t="s">
        <v>1939</v>
      </c>
      <c r="AC43" s="84" t="s">
        <v>1939</v>
      </c>
      <c r="AD43" s="84" t="s">
        <v>453</v>
      </c>
      <c r="AE43" s="84" t="s">
        <v>452</v>
      </c>
      <c r="AF43" s="84" t="s">
        <v>5072</v>
      </c>
      <c r="AG43" s="116">
        <v>0</v>
      </c>
      <c r="AH43" s="120">
        <v>0</v>
      </c>
      <c r="AI43" s="116">
        <v>0</v>
      </c>
      <c r="AJ43" s="120">
        <v>0</v>
      </c>
      <c r="AK43" s="116">
        <v>0</v>
      </c>
      <c r="AL43" s="120">
        <v>0</v>
      </c>
      <c r="AM43" s="116">
        <v>14</v>
      </c>
      <c r="AN43" s="120">
        <v>100</v>
      </c>
      <c r="AO43" s="116">
        <v>14</v>
      </c>
    </row>
    <row r="44" spans="1:41" ht="15">
      <c r="A44" s="87" t="s">
        <v>4594</v>
      </c>
      <c r="B44" s="65" t="s">
        <v>4645</v>
      </c>
      <c r="C44" s="65" t="s">
        <v>63</v>
      </c>
      <c r="D44" s="109"/>
      <c r="E44" s="108"/>
      <c r="F44" s="110" t="s">
        <v>4594</v>
      </c>
      <c r="G44" s="111"/>
      <c r="H44" s="111"/>
      <c r="I44" s="112">
        <v>44</v>
      </c>
      <c r="J44" s="113"/>
      <c r="K44" s="48">
        <v>2</v>
      </c>
      <c r="L44" s="48">
        <v>1</v>
      </c>
      <c r="M44" s="48">
        <v>0</v>
      </c>
      <c r="N44" s="48">
        <v>1</v>
      </c>
      <c r="O44" s="48">
        <v>0</v>
      </c>
      <c r="P44" s="49">
        <v>0</v>
      </c>
      <c r="Q44" s="49">
        <v>0</v>
      </c>
      <c r="R44" s="48">
        <v>1</v>
      </c>
      <c r="S44" s="48">
        <v>0</v>
      </c>
      <c r="T44" s="48">
        <v>2</v>
      </c>
      <c r="U44" s="48">
        <v>1</v>
      </c>
      <c r="V44" s="48">
        <v>1</v>
      </c>
      <c r="W44" s="49">
        <v>0.5</v>
      </c>
      <c r="X44" s="49">
        <v>0.5</v>
      </c>
      <c r="Y44" s="78"/>
      <c r="Z44" s="78"/>
      <c r="AA44" s="78"/>
      <c r="AB44" s="84" t="s">
        <v>1939</v>
      </c>
      <c r="AC44" s="84" t="s">
        <v>1939</v>
      </c>
      <c r="AD44" s="84" t="s">
        <v>576</v>
      </c>
      <c r="AE44" s="84"/>
      <c r="AF44" s="84" t="s">
        <v>5073</v>
      </c>
      <c r="AG44" s="116">
        <v>1</v>
      </c>
      <c r="AH44" s="120">
        <v>2.1739130434782608</v>
      </c>
      <c r="AI44" s="116">
        <v>1</v>
      </c>
      <c r="AJ44" s="120">
        <v>2.1739130434782608</v>
      </c>
      <c r="AK44" s="116">
        <v>0</v>
      </c>
      <c r="AL44" s="120">
        <v>0</v>
      </c>
      <c r="AM44" s="116">
        <v>44</v>
      </c>
      <c r="AN44" s="120">
        <v>95.65217391304348</v>
      </c>
      <c r="AO44" s="116">
        <v>46</v>
      </c>
    </row>
    <row r="45" spans="1:41" ht="15">
      <c r="A45" s="87" t="s">
        <v>4595</v>
      </c>
      <c r="B45" s="65" t="s">
        <v>4646</v>
      </c>
      <c r="C45" s="65" t="s">
        <v>63</v>
      </c>
      <c r="D45" s="109"/>
      <c r="E45" s="108"/>
      <c r="F45" s="110" t="s">
        <v>4595</v>
      </c>
      <c r="G45" s="111"/>
      <c r="H45" s="111"/>
      <c r="I45" s="112">
        <v>45</v>
      </c>
      <c r="J45" s="113"/>
      <c r="K45" s="48">
        <v>2</v>
      </c>
      <c r="L45" s="48">
        <v>1</v>
      </c>
      <c r="M45" s="48">
        <v>0</v>
      </c>
      <c r="N45" s="48">
        <v>1</v>
      </c>
      <c r="O45" s="48">
        <v>0</v>
      </c>
      <c r="P45" s="49">
        <v>0</v>
      </c>
      <c r="Q45" s="49">
        <v>0</v>
      </c>
      <c r="R45" s="48">
        <v>1</v>
      </c>
      <c r="S45" s="48">
        <v>0</v>
      </c>
      <c r="T45" s="48">
        <v>2</v>
      </c>
      <c r="U45" s="48">
        <v>1</v>
      </c>
      <c r="V45" s="48">
        <v>1</v>
      </c>
      <c r="W45" s="49">
        <v>0.5</v>
      </c>
      <c r="X45" s="49">
        <v>0.5</v>
      </c>
      <c r="Y45" s="78"/>
      <c r="Z45" s="78"/>
      <c r="AA45" s="78"/>
      <c r="AB45" s="84" t="s">
        <v>1939</v>
      </c>
      <c r="AC45" s="84" t="s">
        <v>1939</v>
      </c>
      <c r="AD45" s="84" t="s">
        <v>573</v>
      </c>
      <c r="AE45" s="84"/>
      <c r="AF45" s="84" t="s">
        <v>5074</v>
      </c>
      <c r="AG45" s="116">
        <v>2</v>
      </c>
      <c r="AH45" s="120">
        <v>10</v>
      </c>
      <c r="AI45" s="116">
        <v>0</v>
      </c>
      <c r="AJ45" s="120">
        <v>0</v>
      </c>
      <c r="AK45" s="116">
        <v>0</v>
      </c>
      <c r="AL45" s="120">
        <v>0</v>
      </c>
      <c r="AM45" s="116">
        <v>18</v>
      </c>
      <c r="AN45" s="120">
        <v>90</v>
      </c>
      <c r="AO45" s="116">
        <v>20</v>
      </c>
    </row>
    <row r="46" spans="1:41" ht="15">
      <c r="A46" s="87" t="s">
        <v>4596</v>
      </c>
      <c r="B46" s="65" t="s">
        <v>4647</v>
      </c>
      <c r="C46" s="65" t="s">
        <v>63</v>
      </c>
      <c r="D46" s="109"/>
      <c r="E46" s="108"/>
      <c r="F46" s="110" t="s">
        <v>6192</v>
      </c>
      <c r="G46" s="111"/>
      <c r="H46" s="111"/>
      <c r="I46" s="112">
        <v>46</v>
      </c>
      <c r="J46" s="113"/>
      <c r="K46" s="48">
        <v>2</v>
      </c>
      <c r="L46" s="48">
        <v>1</v>
      </c>
      <c r="M46" s="48">
        <v>0</v>
      </c>
      <c r="N46" s="48">
        <v>1</v>
      </c>
      <c r="O46" s="48">
        <v>0</v>
      </c>
      <c r="P46" s="49">
        <v>0</v>
      </c>
      <c r="Q46" s="49">
        <v>0</v>
      </c>
      <c r="R46" s="48">
        <v>1</v>
      </c>
      <c r="S46" s="48">
        <v>0</v>
      </c>
      <c r="T46" s="48">
        <v>2</v>
      </c>
      <c r="U46" s="48">
        <v>1</v>
      </c>
      <c r="V46" s="48">
        <v>1</v>
      </c>
      <c r="W46" s="49">
        <v>0.5</v>
      </c>
      <c r="X46" s="49">
        <v>0.5</v>
      </c>
      <c r="Y46" s="78"/>
      <c r="Z46" s="78"/>
      <c r="AA46" s="78"/>
      <c r="AB46" s="84" t="s">
        <v>4832</v>
      </c>
      <c r="AC46" s="84" t="s">
        <v>1939</v>
      </c>
      <c r="AD46" s="84" t="s">
        <v>563</v>
      </c>
      <c r="AE46" s="84"/>
      <c r="AF46" s="84" t="s">
        <v>5075</v>
      </c>
      <c r="AG46" s="116">
        <v>2</v>
      </c>
      <c r="AH46" s="120">
        <v>8.333333333333334</v>
      </c>
      <c r="AI46" s="116">
        <v>1</v>
      </c>
      <c r="AJ46" s="120">
        <v>4.166666666666667</v>
      </c>
      <c r="AK46" s="116">
        <v>0</v>
      </c>
      <c r="AL46" s="120">
        <v>0</v>
      </c>
      <c r="AM46" s="116">
        <v>21</v>
      </c>
      <c r="AN46" s="120">
        <v>87.5</v>
      </c>
      <c r="AO46" s="116">
        <v>24</v>
      </c>
    </row>
    <row r="47" spans="1:41" ht="15">
      <c r="A47" s="87" t="s">
        <v>4597</v>
      </c>
      <c r="B47" s="65" t="s">
        <v>4648</v>
      </c>
      <c r="C47" s="65" t="s">
        <v>63</v>
      </c>
      <c r="D47" s="109"/>
      <c r="E47" s="108"/>
      <c r="F47" s="110" t="s">
        <v>4597</v>
      </c>
      <c r="G47" s="111"/>
      <c r="H47" s="111"/>
      <c r="I47" s="112">
        <v>47</v>
      </c>
      <c r="J47" s="113"/>
      <c r="K47" s="48">
        <v>2</v>
      </c>
      <c r="L47" s="48">
        <v>1</v>
      </c>
      <c r="M47" s="48">
        <v>0</v>
      </c>
      <c r="N47" s="48">
        <v>1</v>
      </c>
      <c r="O47" s="48">
        <v>0</v>
      </c>
      <c r="P47" s="49">
        <v>0</v>
      </c>
      <c r="Q47" s="49">
        <v>0</v>
      </c>
      <c r="R47" s="48">
        <v>1</v>
      </c>
      <c r="S47" s="48">
        <v>0</v>
      </c>
      <c r="T47" s="48">
        <v>2</v>
      </c>
      <c r="U47" s="48">
        <v>1</v>
      </c>
      <c r="V47" s="48">
        <v>1</v>
      </c>
      <c r="W47" s="49">
        <v>0.5</v>
      </c>
      <c r="X47" s="49">
        <v>0.5</v>
      </c>
      <c r="Y47" s="78"/>
      <c r="Z47" s="78"/>
      <c r="AA47" s="78"/>
      <c r="AB47" s="84" t="s">
        <v>1939</v>
      </c>
      <c r="AC47" s="84" t="s">
        <v>1939</v>
      </c>
      <c r="AD47" s="84" t="s">
        <v>558</v>
      </c>
      <c r="AE47" s="84"/>
      <c r="AF47" s="84" t="s">
        <v>5076</v>
      </c>
      <c r="AG47" s="116">
        <v>0</v>
      </c>
      <c r="AH47" s="120">
        <v>0</v>
      </c>
      <c r="AI47" s="116">
        <v>0</v>
      </c>
      <c r="AJ47" s="120">
        <v>0</v>
      </c>
      <c r="AK47" s="116">
        <v>0</v>
      </c>
      <c r="AL47" s="120">
        <v>0</v>
      </c>
      <c r="AM47" s="116">
        <v>4</v>
      </c>
      <c r="AN47" s="120">
        <v>100</v>
      </c>
      <c r="AO47" s="116">
        <v>4</v>
      </c>
    </row>
    <row r="48" spans="1:41" ht="15">
      <c r="A48" s="87" t="s">
        <v>4598</v>
      </c>
      <c r="B48" s="65" t="s">
        <v>4649</v>
      </c>
      <c r="C48" s="65" t="s">
        <v>63</v>
      </c>
      <c r="D48" s="109"/>
      <c r="E48" s="108"/>
      <c r="F48" s="110" t="s">
        <v>4598</v>
      </c>
      <c r="G48" s="111"/>
      <c r="H48" s="111"/>
      <c r="I48" s="112">
        <v>48</v>
      </c>
      <c r="J48" s="113"/>
      <c r="K48" s="48">
        <v>2</v>
      </c>
      <c r="L48" s="48">
        <v>1</v>
      </c>
      <c r="M48" s="48">
        <v>0</v>
      </c>
      <c r="N48" s="48">
        <v>1</v>
      </c>
      <c r="O48" s="48">
        <v>0</v>
      </c>
      <c r="P48" s="49">
        <v>0</v>
      </c>
      <c r="Q48" s="49">
        <v>0</v>
      </c>
      <c r="R48" s="48">
        <v>1</v>
      </c>
      <c r="S48" s="48">
        <v>0</v>
      </c>
      <c r="T48" s="48">
        <v>2</v>
      </c>
      <c r="U48" s="48">
        <v>1</v>
      </c>
      <c r="V48" s="48">
        <v>1</v>
      </c>
      <c r="W48" s="49">
        <v>0.5</v>
      </c>
      <c r="X48" s="49">
        <v>0.5</v>
      </c>
      <c r="Y48" s="78"/>
      <c r="Z48" s="78"/>
      <c r="AA48" s="78"/>
      <c r="AB48" s="84" t="s">
        <v>1939</v>
      </c>
      <c r="AC48" s="84" t="s">
        <v>1939</v>
      </c>
      <c r="AD48" s="84" t="s">
        <v>557</v>
      </c>
      <c r="AE48" s="84"/>
      <c r="AF48" s="84" t="s">
        <v>5077</v>
      </c>
      <c r="AG48" s="116">
        <v>0</v>
      </c>
      <c r="AH48" s="120">
        <v>0</v>
      </c>
      <c r="AI48" s="116">
        <v>0</v>
      </c>
      <c r="AJ48" s="120">
        <v>0</v>
      </c>
      <c r="AK48" s="116">
        <v>0</v>
      </c>
      <c r="AL48" s="120">
        <v>0</v>
      </c>
      <c r="AM48" s="116">
        <v>12</v>
      </c>
      <c r="AN48" s="120">
        <v>100</v>
      </c>
      <c r="AO48" s="116">
        <v>12</v>
      </c>
    </row>
    <row r="49" spans="1:41" ht="15">
      <c r="A49" s="87" t="s">
        <v>4599</v>
      </c>
      <c r="B49" s="65" t="s">
        <v>4650</v>
      </c>
      <c r="C49" s="65" t="s">
        <v>63</v>
      </c>
      <c r="D49" s="109"/>
      <c r="E49" s="108"/>
      <c r="F49" s="110" t="s">
        <v>4599</v>
      </c>
      <c r="G49" s="111"/>
      <c r="H49" s="111"/>
      <c r="I49" s="112">
        <v>49</v>
      </c>
      <c r="J49" s="113"/>
      <c r="K49" s="48">
        <v>2</v>
      </c>
      <c r="L49" s="48">
        <v>1</v>
      </c>
      <c r="M49" s="48">
        <v>0</v>
      </c>
      <c r="N49" s="48">
        <v>1</v>
      </c>
      <c r="O49" s="48">
        <v>0</v>
      </c>
      <c r="P49" s="49">
        <v>0</v>
      </c>
      <c r="Q49" s="49">
        <v>0</v>
      </c>
      <c r="R49" s="48">
        <v>1</v>
      </c>
      <c r="S49" s="48">
        <v>0</v>
      </c>
      <c r="T49" s="48">
        <v>2</v>
      </c>
      <c r="U49" s="48">
        <v>1</v>
      </c>
      <c r="V49" s="48">
        <v>1</v>
      </c>
      <c r="W49" s="49">
        <v>0.5</v>
      </c>
      <c r="X49" s="49">
        <v>0.5</v>
      </c>
      <c r="Y49" s="78"/>
      <c r="Z49" s="78"/>
      <c r="AA49" s="78"/>
      <c r="AB49" s="84" t="s">
        <v>1939</v>
      </c>
      <c r="AC49" s="84" t="s">
        <v>1939</v>
      </c>
      <c r="AD49" s="84"/>
      <c r="AE49" s="84" t="s">
        <v>549</v>
      </c>
      <c r="AF49" s="84" t="s">
        <v>5078</v>
      </c>
      <c r="AG49" s="116">
        <v>1</v>
      </c>
      <c r="AH49" s="120">
        <v>6.25</v>
      </c>
      <c r="AI49" s="116">
        <v>1</v>
      </c>
      <c r="AJ49" s="120">
        <v>6.25</v>
      </c>
      <c r="AK49" s="116">
        <v>0</v>
      </c>
      <c r="AL49" s="120">
        <v>0</v>
      </c>
      <c r="AM49" s="116">
        <v>14</v>
      </c>
      <c r="AN49" s="120">
        <v>87.5</v>
      </c>
      <c r="AO49" s="116">
        <v>16</v>
      </c>
    </row>
    <row r="50" spans="1:41" ht="15">
      <c r="A50" s="87" t="s">
        <v>4600</v>
      </c>
      <c r="B50" s="65" t="s">
        <v>4651</v>
      </c>
      <c r="C50" s="65" t="s">
        <v>63</v>
      </c>
      <c r="D50" s="109"/>
      <c r="E50" s="108"/>
      <c r="F50" s="110" t="s">
        <v>6193</v>
      </c>
      <c r="G50" s="111"/>
      <c r="H50" s="111"/>
      <c r="I50" s="112">
        <v>50</v>
      </c>
      <c r="J50" s="113"/>
      <c r="K50" s="48">
        <v>2</v>
      </c>
      <c r="L50" s="48">
        <v>0</v>
      </c>
      <c r="M50" s="48">
        <v>3</v>
      </c>
      <c r="N50" s="48">
        <v>3</v>
      </c>
      <c r="O50" s="48">
        <v>0</v>
      </c>
      <c r="P50" s="49">
        <v>0</v>
      </c>
      <c r="Q50" s="49">
        <v>0</v>
      </c>
      <c r="R50" s="48">
        <v>1</v>
      </c>
      <c r="S50" s="48">
        <v>0</v>
      </c>
      <c r="T50" s="48">
        <v>2</v>
      </c>
      <c r="U50" s="48">
        <v>3</v>
      </c>
      <c r="V50" s="48">
        <v>1</v>
      </c>
      <c r="W50" s="49">
        <v>0.5</v>
      </c>
      <c r="X50" s="49">
        <v>0.5</v>
      </c>
      <c r="Y50" s="78" t="s">
        <v>4685</v>
      </c>
      <c r="Z50" s="78" t="s">
        <v>929</v>
      </c>
      <c r="AA50" s="78" t="s">
        <v>951</v>
      </c>
      <c r="AB50" s="84" t="s">
        <v>4833</v>
      </c>
      <c r="AC50" s="84" t="s">
        <v>4955</v>
      </c>
      <c r="AD50" s="84"/>
      <c r="AE50" s="84" t="s">
        <v>541</v>
      </c>
      <c r="AF50" s="84" t="s">
        <v>5079</v>
      </c>
      <c r="AG50" s="116">
        <v>4</v>
      </c>
      <c r="AH50" s="120">
        <v>7.6923076923076925</v>
      </c>
      <c r="AI50" s="116">
        <v>1</v>
      </c>
      <c r="AJ50" s="120">
        <v>1.9230769230769231</v>
      </c>
      <c r="AK50" s="116">
        <v>0</v>
      </c>
      <c r="AL50" s="120">
        <v>0</v>
      </c>
      <c r="AM50" s="116">
        <v>47</v>
      </c>
      <c r="AN50" s="120">
        <v>90.38461538461539</v>
      </c>
      <c r="AO50" s="116">
        <v>52</v>
      </c>
    </row>
    <row r="51" spans="1:41" ht="15">
      <c r="A51" s="87" t="s">
        <v>4601</v>
      </c>
      <c r="B51" s="65" t="s">
        <v>4640</v>
      </c>
      <c r="C51" s="65" t="s">
        <v>57</v>
      </c>
      <c r="D51" s="109"/>
      <c r="E51" s="108"/>
      <c r="F51" s="110" t="s">
        <v>6194</v>
      </c>
      <c r="G51" s="111"/>
      <c r="H51" s="111"/>
      <c r="I51" s="112">
        <v>51</v>
      </c>
      <c r="J51" s="113"/>
      <c r="K51" s="48">
        <v>2</v>
      </c>
      <c r="L51" s="48">
        <v>1</v>
      </c>
      <c r="M51" s="48">
        <v>0</v>
      </c>
      <c r="N51" s="48">
        <v>1</v>
      </c>
      <c r="O51" s="48">
        <v>0</v>
      </c>
      <c r="P51" s="49">
        <v>0</v>
      </c>
      <c r="Q51" s="49">
        <v>0</v>
      </c>
      <c r="R51" s="48">
        <v>1</v>
      </c>
      <c r="S51" s="48">
        <v>0</v>
      </c>
      <c r="T51" s="48">
        <v>2</v>
      </c>
      <c r="U51" s="48">
        <v>1</v>
      </c>
      <c r="V51" s="48">
        <v>1</v>
      </c>
      <c r="W51" s="49">
        <v>0.5</v>
      </c>
      <c r="X51" s="49">
        <v>0.5</v>
      </c>
      <c r="Y51" s="78"/>
      <c r="Z51" s="78"/>
      <c r="AA51" s="78"/>
      <c r="AB51" s="84" t="s">
        <v>4834</v>
      </c>
      <c r="AC51" s="84" t="s">
        <v>1939</v>
      </c>
      <c r="AD51" s="84" t="s">
        <v>540</v>
      </c>
      <c r="AE51" s="84"/>
      <c r="AF51" s="84" t="s">
        <v>5080</v>
      </c>
      <c r="AG51" s="116">
        <v>2</v>
      </c>
      <c r="AH51" s="120">
        <v>3.7037037037037037</v>
      </c>
      <c r="AI51" s="116">
        <v>1</v>
      </c>
      <c r="AJ51" s="120">
        <v>1.8518518518518519</v>
      </c>
      <c r="AK51" s="116">
        <v>0</v>
      </c>
      <c r="AL51" s="120">
        <v>0</v>
      </c>
      <c r="AM51" s="116">
        <v>51</v>
      </c>
      <c r="AN51" s="120">
        <v>94.44444444444444</v>
      </c>
      <c r="AO51" s="116">
        <v>54</v>
      </c>
    </row>
    <row r="52" spans="1:41" ht="15">
      <c r="A52" s="87" t="s">
        <v>4602</v>
      </c>
      <c r="B52" s="65" t="s">
        <v>4641</v>
      </c>
      <c r="C52" s="65" t="s">
        <v>57</v>
      </c>
      <c r="D52" s="109"/>
      <c r="E52" s="108"/>
      <c r="F52" s="110" t="s">
        <v>6195</v>
      </c>
      <c r="G52" s="111"/>
      <c r="H52" s="111"/>
      <c r="I52" s="112">
        <v>52</v>
      </c>
      <c r="J52" s="113"/>
      <c r="K52" s="48">
        <v>2</v>
      </c>
      <c r="L52" s="48">
        <v>2</v>
      </c>
      <c r="M52" s="48">
        <v>0</v>
      </c>
      <c r="N52" s="48">
        <v>2</v>
      </c>
      <c r="O52" s="48">
        <v>0</v>
      </c>
      <c r="P52" s="49">
        <v>1</v>
      </c>
      <c r="Q52" s="49">
        <v>1</v>
      </c>
      <c r="R52" s="48">
        <v>1</v>
      </c>
      <c r="S52" s="48">
        <v>0</v>
      </c>
      <c r="T52" s="48">
        <v>2</v>
      </c>
      <c r="U52" s="48">
        <v>2</v>
      </c>
      <c r="V52" s="48">
        <v>1</v>
      </c>
      <c r="W52" s="49">
        <v>0.5</v>
      </c>
      <c r="X52" s="49">
        <v>1</v>
      </c>
      <c r="Y52" s="78"/>
      <c r="Z52" s="78"/>
      <c r="AA52" s="78"/>
      <c r="AB52" s="84" t="s">
        <v>4835</v>
      </c>
      <c r="AC52" s="84" t="s">
        <v>1939</v>
      </c>
      <c r="AD52" s="84" t="s">
        <v>4992</v>
      </c>
      <c r="AE52" s="84"/>
      <c r="AF52" s="84" t="s">
        <v>5081</v>
      </c>
      <c r="AG52" s="116">
        <v>0</v>
      </c>
      <c r="AH52" s="120">
        <v>0</v>
      </c>
      <c r="AI52" s="116">
        <v>0</v>
      </c>
      <c r="AJ52" s="120">
        <v>0</v>
      </c>
      <c r="AK52" s="116">
        <v>0</v>
      </c>
      <c r="AL52" s="120">
        <v>0</v>
      </c>
      <c r="AM52" s="116">
        <v>31</v>
      </c>
      <c r="AN52" s="120">
        <v>100</v>
      </c>
      <c r="AO52" s="116">
        <v>31</v>
      </c>
    </row>
    <row r="53" spans="1:41" ht="15">
      <c r="A53" s="87" t="s">
        <v>4603</v>
      </c>
      <c r="B53" s="65" t="s">
        <v>4642</v>
      </c>
      <c r="C53" s="65" t="s">
        <v>57</v>
      </c>
      <c r="D53" s="109"/>
      <c r="E53" s="108"/>
      <c r="F53" s="110" t="s">
        <v>4603</v>
      </c>
      <c r="G53" s="111"/>
      <c r="H53" s="111"/>
      <c r="I53" s="112">
        <v>53</v>
      </c>
      <c r="J53" s="113"/>
      <c r="K53" s="48">
        <v>2</v>
      </c>
      <c r="L53" s="48">
        <v>1</v>
      </c>
      <c r="M53" s="48">
        <v>0</v>
      </c>
      <c r="N53" s="48">
        <v>1</v>
      </c>
      <c r="O53" s="48">
        <v>0</v>
      </c>
      <c r="P53" s="49">
        <v>0</v>
      </c>
      <c r="Q53" s="49">
        <v>0</v>
      </c>
      <c r="R53" s="48">
        <v>1</v>
      </c>
      <c r="S53" s="48">
        <v>0</v>
      </c>
      <c r="T53" s="48">
        <v>2</v>
      </c>
      <c r="U53" s="48">
        <v>1</v>
      </c>
      <c r="V53" s="48">
        <v>1</v>
      </c>
      <c r="W53" s="49">
        <v>0.5</v>
      </c>
      <c r="X53" s="49">
        <v>0.5</v>
      </c>
      <c r="Y53" s="78"/>
      <c r="Z53" s="78"/>
      <c r="AA53" s="78"/>
      <c r="AB53" s="84" t="s">
        <v>1939</v>
      </c>
      <c r="AC53" s="84" t="s">
        <v>1939</v>
      </c>
      <c r="AD53" s="84" t="s">
        <v>537</v>
      </c>
      <c r="AE53" s="84"/>
      <c r="AF53" s="84" t="s">
        <v>5082</v>
      </c>
      <c r="AG53" s="116">
        <v>1</v>
      </c>
      <c r="AH53" s="120">
        <v>5.555555555555555</v>
      </c>
      <c r="AI53" s="116">
        <v>0</v>
      </c>
      <c r="AJ53" s="120">
        <v>0</v>
      </c>
      <c r="AK53" s="116">
        <v>0</v>
      </c>
      <c r="AL53" s="120">
        <v>0</v>
      </c>
      <c r="AM53" s="116">
        <v>17</v>
      </c>
      <c r="AN53" s="120">
        <v>94.44444444444444</v>
      </c>
      <c r="AO53" s="116">
        <v>18</v>
      </c>
    </row>
    <row r="54" spans="1:41" ht="15">
      <c r="A54" s="87" t="s">
        <v>4604</v>
      </c>
      <c r="B54" s="65" t="s">
        <v>4643</v>
      </c>
      <c r="C54" s="65" t="s">
        <v>57</v>
      </c>
      <c r="D54" s="109"/>
      <c r="E54" s="108"/>
      <c r="F54" s="110" t="s">
        <v>4604</v>
      </c>
      <c r="G54" s="111"/>
      <c r="H54" s="111"/>
      <c r="I54" s="112">
        <v>54</v>
      </c>
      <c r="J54" s="113"/>
      <c r="K54" s="48">
        <v>2</v>
      </c>
      <c r="L54" s="48">
        <v>1</v>
      </c>
      <c r="M54" s="48">
        <v>0</v>
      </c>
      <c r="N54" s="48">
        <v>1</v>
      </c>
      <c r="O54" s="48">
        <v>0</v>
      </c>
      <c r="P54" s="49">
        <v>0</v>
      </c>
      <c r="Q54" s="49">
        <v>0</v>
      </c>
      <c r="R54" s="48">
        <v>1</v>
      </c>
      <c r="S54" s="48">
        <v>0</v>
      </c>
      <c r="T54" s="48">
        <v>2</v>
      </c>
      <c r="U54" s="48">
        <v>1</v>
      </c>
      <c r="V54" s="48">
        <v>1</v>
      </c>
      <c r="W54" s="49">
        <v>0.5</v>
      </c>
      <c r="X54" s="49">
        <v>0.5</v>
      </c>
      <c r="Y54" s="78"/>
      <c r="Z54" s="78"/>
      <c r="AA54" s="78" t="s">
        <v>971</v>
      </c>
      <c r="AB54" s="84" t="s">
        <v>1939</v>
      </c>
      <c r="AC54" s="84" t="s">
        <v>1939</v>
      </c>
      <c r="AD54" s="84" t="s">
        <v>536</v>
      </c>
      <c r="AE54" s="84"/>
      <c r="AF54" s="84" t="s">
        <v>5083</v>
      </c>
      <c r="AG54" s="116">
        <v>1</v>
      </c>
      <c r="AH54" s="120">
        <v>3.7037037037037037</v>
      </c>
      <c r="AI54" s="116">
        <v>1</v>
      </c>
      <c r="AJ54" s="120">
        <v>3.7037037037037037</v>
      </c>
      <c r="AK54" s="116">
        <v>0</v>
      </c>
      <c r="AL54" s="120">
        <v>0</v>
      </c>
      <c r="AM54" s="116">
        <v>25</v>
      </c>
      <c r="AN54" s="120">
        <v>92.5925925925926</v>
      </c>
      <c r="AO54" s="116">
        <v>27</v>
      </c>
    </row>
    <row r="55" spans="1:41" ht="15">
      <c r="A55" s="87" t="s">
        <v>4605</v>
      </c>
      <c r="B55" s="65" t="s">
        <v>4644</v>
      </c>
      <c r="C55" s="65" t="s">
        <v>57</v>
      </c>
      <c r="D55" s="109"/>
      <c r="E55" s="108"/>
      <c r="F55" s="110" t="s">
        <v>6196</v>
      </c>
      <c r="G55" s="111"/>
      <c r="H55" s="111"/>
      <c r="I55" s="112">
        <v>55</v>
      </c>
      <c r="J55" s="113"/>
      <c r="K55" s="48">
        <v>2</v>
      </c>
      <c r="L55" s="48">
        <v>2</v>
      </c>
      <c r="M55" s="48">
        <v>0</v>
      </c>
      <c r="N55" s="48">
        <v>2</v>
      </c>
      <c r="O55" s="48">
        <v>0</v>
      </c>
      <c r="P55" s="49">
        <v>1</v>
      </c>
      <c r="Q55" s="49">
        <v>1</v>
      </c>
      <c r="R55" s="48">
        <v>1</v>
      </c>
      <c r="S55" s="48">
        <v>0</v>
      </c>
      <c r="T55" s="48">
        <v>2</v>
      </c>
      <c r="U55" s="48">
        <v>2</v>
      </c>
      <c r="V55" s="48">
        <v>1</v>
      </c>
      <c r="W55" s="49">
        <v>0.5</v>
      </c>
      <c r="X55" s="49">
        <v>1</v>
      </c>
      <c r="Y55" s="78"/>
      <c r="Z55" s="78"/>
      <c r="AA55" s="78"/>
      <c r="AB55" s="84" t="s">
        <v>4836</v>
      </c>
      <c r="AC55" s="84" t="s">
        <v>4956</v>
      </c>
      <c r="AD55" s="84" t="s">
        <v>361</v>
      </c>
      <c r="AE55" s="84" t="s">
        <v>5019</v>
      </c>
      <c r="AF55" s="84" t="s">
        <v>5019</v>
      </c>
      <c r="AG55" s="116">
        <v>0</v>
      </c>
      <c r="AH55" s="120">
        <v>0</v>
      </c>
      <c r="AI55" s="116">
        <v>0</v>
      </c>
      <c r="AJ55" s="120">
        <v>0</v>
      </c>
      <c r="AK55" s="116">
        <v>0</v>
      </c>
      <c r="AL55" s="120">
        <v>0</v>
      </c>
      <c r="AM55" s="116">
        <v>8</v>
      </c>
      <c r="AN55" s="120">
        <v>100</v>
      </c>
      <c r="AO55" s="116">
        <v>8</v>
      </c>
    </row>
    <row r="56" spans="1:41" ht="15">
      <c r="A56" s="87" t="s">
        <v>4606</v>
      </c>
      <c r="B56" s="65" t="s">
        <v>4645</v>
      </c>
      <c r="C56" s="65" t="s">
        <v>57</v>
      </c>
      <c r="D56" s="109"/>
      <c r="E56" s="108"/>
      <c r="F56" s="110" t="s">
        <v>4606</v>
      </c>
      <c r="G56" s="111"/>
      <c r="H56" s="111"/>
      <c r="I56" s="112">
        <v>56</v>
      </c>
      <c r="J56" s="113"/>
      <c r="K56" s="48">
        <v>2</v>
      </c>
      <c r="L56" s="48">
        <v>1</v>
      </c>
      <c r="M56" s="48">
        <v>0</v>
      </c>
      <c r="N56" s="48">
        <v>1</v>
      </c>
      <c r="O56" s="48">
        <v>0</v>
      </c>
      <c r="P56" s="49">
        <v>0</v>
      </c>
      <c r="Q56" s="49">
        <v>0</v>
      </c>
      <c r="R56" s="48">
        <v>1</v>
      </c>
      <c r="S56" s="48">
        <v>0</v>
      </c>
      <c r="T56" s="48">
        <v>2</v>
      </c>
      <c r="U56" s="48">
        <v>1</v>
      </c>
      <c r="V56" s="48">
        <v>1</v>
      </c>
      <c r="W56" s="49">
        <v>0.5</v>
      </c>
      <c r="X56" s="49">
        <v>0.5</v>
      </c>
      <c r="Y56" s="78"/>
      <c r="Z56" s="78"/>
      <c r="AA56" s="78"/>
      <c r="AB56" s="84" t="s">
        <v>1939</v>
      </c>
      <c r="AC56" s="84" t="s">
        <v>1939</v>
      </c>
      <c r="AD56" s="84" t="s">
        <v>530</v>
      </c>
      <c r="AE56" s="84"/>
      <c r="AF56" s="84" t="s">
        <v>5084</v>
      </c>
      <c r="AG56" s="116">
        <v>0</v>
      </c>
      <c r="AH56" s="120">
        <v>0</v>
      </c>
      <c r="AI56" s="116">
        <v>0</v>
      </c>
      <c r="AJ56" s="120">
        <v>0</v>
      </c>
      <c r="AK56" s="116">
        <v>0</v>
      </c>
      <c r="AL56" s="120">
        <v>0</v>
      </c>
      <c r="AM56" s="116">
        <v>14</v>
      </c>
      <c r="AN56" s="120">
        <v>100</v>
      </c>
      <c r="AO56" s="116">
        <v>14</v>
      </c>
    </row>
    <row r="57" spans="1:41" ht="15">
      <c r="A57" s="87" t="s">
        <v>4607</v>
      </c>
      <c r="B57" s="65" t="s">
        <v>4646</v>
      </c>
      <c r="C57" s="65" t="s">
        <v>57</v>
      </c>
      <c r="D57" s="109"/>
      <c r="E57" s="108"/>
      <c r="F57" s="110" t="s">
        <v>4607</v>
      </c>
      <c r="G57" s="111"/>
      <c r="H57" s="111"/>
      <c r="I57" s="112">
        <v>57</v>
      </c>
      <c r="J57" s="113"/>
      <c r="K57" s="48">
        <v>2</v>
      </c>
      <c r="L57" s="48">
        <v>1</v>
      </c>
      <c r="M57" s="48">
        <v>0</v>
      </c>
      <c r="N57" s="48">
        <v>1</v>
      </c>
      <c r="O57" s="48">
        <v>0</v>
      </c>
      <c r="P57" s="49">
        <v>0</v>
      </c>
      <c r="Q57" s="49">
        <v>0</v>
      </c>
      <c r="R57" s="48">
        <v>1</v>
      </c>
      <c r="S57" s="48">
        <v>0</v>
      </c>
      <c r="T57" s="48">
        <v>2</v>
      </c>
      <c r="U57" s="48">
        <v>1</v>
      </c>
      <c r="V57" s="48">
        <v>1</v>
      </c>
      <c r="W57" s="49">
        <v>0.5</v>
      </c>
      <c r="X57" s="49">
        <v>0.5</v>
      </c>
      <c r="Y57" s="78"/>
      <c r="Z57" s="78"/>
      <c r="AA57" s="78"/>
      <c r="AB57" s="84" t="s">
        <v>1939</v>
      </c>
      <c r="AC57" s="84" t="s">
        <v>1939</v>
      </c>
      <c r="AD57" s="84" t="s">
        <v>529</v>
      </c>
      <c r="AE57" s="84"/>
      <c r="AF57" s="84" t="s">
        <v>5085</v>
      </c>
      <c r="AG57" s="116">
        <v>0</v>
      </c>
      <c r="AH57" s="120">
        <v>0</v>
      </c>
      <c r="AI57" s="116">
        <v>0</v>
      </c>
      <c r="AJ57" s="120">
        <v>0</v>
      </c>
      <c r="AK57" s="116">
        <v>0</v>
      </c>
      <c r="AL57" s="120">
        <v>0</v>
      </c>
      <c r="AM57" s="116">
        <v>8</v>
      </c>
      <c r="AN57" s="120">
        <v>100</v>
      </c>
      <c r="AO57" s="116">
        <v>8</v>
      </c>
    </row>
    <row r="58" spans="1:41" ht="15">
      <c r="A58" s="87" t="s">
        <v>4608</v>
      </c>
      <c r="B58" s="65" t="s">
        <v>4647</v>
      </c>
      <c r="C58" s="65" t="s">
        <v>57</v>
      </c>
      <c r="D58" s="109"/>
      <c r="E58" s="108"/>
      <c r="F58" s="110" t="s">
        <v>6197</v>
      </c>
      <c r="G58" s="111"/>
      <c r="H58" s="111"/>
      <c r="I58" s="112">
        <v>58</v>
      </c>
      <c r="J58" s="113"/>
      <c r="K58" s="48">
        <v>2</v>
      </c>
      <c r="L58" s="48">
        <v>1</v>
      </c>
      <c r="M58" s="48">
        <v>0</v>
      </c>
      <c r="N58" s="48">
        <v>1</v>
      </c>
      <c r="O58" s="48">
        <v>0</v>
      </c>
      <c r="P58" s="49">
        <v>0</v>
      </c>
      <c r="Q58" s="49">
        <v>0</v>
      </c>
      <c r="R58" s="48">
        <v>1</v>
      </c>
      <c r="S58" s="48">
        <v>0</v>
      </c>
      <c r="T58" s="48">
        <v>2</v>
      </c>
      <c r="U58" s="48">
        <v>1</v>
      </c>
      <c r="V58" s="48">
        <v>1</v>
      </c>
      <c r="W58" s="49">
        <v>0.5</v>
      </c>
      <c r="X58" s="49">
        <v>0.5</v>
      </c>
      <c r="Y58" s="78"/>
      <c r="Z58" s="78"/>
      <c r="AA58" s="78"/>
      <c r="AB58" s="84" t="s">
        <v>4837</v>
      </c>
      <c r="AC58" s="84" t="s">
        <v>1939</v>
      </c>
      <c r="AD58" s="84" t="s">
        <v>528</v>
      </c>
      <c r="AE58" s="84"/>
      <c r="AF58" s="84" t="s">
        <v>5086</v>
      </c>
      <c r="AG58" s="116">
        <v>0</v>
      </c>
      <c r="AH58" s="120">
        <v>0</v>
      </c>
      <c r="AI58" s="116">
        <v>0</v>
      </c>
      <c r="AJ58" s="120">
        <v>0</v>
      </c>
      <c r="AK58" s="116">
        <v>0</v>
      </c>
      <c r="AL58" s="120">
        <v>0</v>
      </c>
      <c r="AM58" s="116">
        <v>29</v>
      </c>
      <c r="AN58" s="120">
        <v>100</v>
      </c>
      <c r="AO58" s="116">
        <v>29</v>
      </c>
    </row>
    <row r="59" spans="1:41" ht="15">
      <c r="A59" s="87" t="s">
        <v>4609</v>
      </c>
      <c r="B59" s="65" t="s">
        <v>4648</v>
      </c>
      <c r="C59" s="65" t="s">
        <v>57</v>
      </c>
      <c r="D59" s="109"/>
      <c r="E59" s="108"/>
      <c r="F59" s="110" t="s">
        <v>4609</v>
      </c>
      <c r="G59" s="111"/>
      <c r="H59" s="111"/>
      <c r="I59" s="112">
        <v>59</v>
      </c>
      <c r="J59" s="113"/>
      <c r="K59" s="48">
        <v>2</v>
      </c>
      <c r="L59" s="48">
        <v>1</v>
      </c>
      <c r="M59" s="48">
        <v>0</v>
      </c>
      <c r="N59" s="48">
        <v>1</v>
      </c>
      <c r="O59" s="48">
        <v>0</v>
      </c>
      <c r="P59" s="49">
        <v>0</v>
      </c>
      <c r="Q59" s="49">
        <v>0</v>
      </c>
      <c r="R59" s="48">
        <v>1</v>
      </c>
      <c r="S59" s="48">
        <v>0</v>
      </c>
      <c r="T59" s="48">
        <v>2</v>
      </c>
      <c r="U59" s="48">
        <v>1</v>
      </c>
      <c r="V59" s="48">
        <v>1</v>
      </c>
      <c r="W59" s="49">
        <v>0.5</v>
      </c>
      <c r="X59" s="49">
        <v>0.5</v>
      </c>
      <c r="Y59" s="78"/>
      <c r="Z59" s="78"/>
      <c r="AA59" s="78" t="s">
        <v>951</v>
      </c>
      <c r="AB59" s="84" t="s">
        <v>1939</v>
      </c>
      <c r="AC59" s="84" t="s">
        <v>1939</v>
      </c>
      <c r="AD59" s="84" t="s">
        <v>527</v>
      </c>
      <c r="AE59" s="84"/>
      <c r="AF59" s="84" t="s">
        <v>5087</v>
      </c>
      <c r="AG59" s="116">
        <v>0</v>
      </c>
      <c r="AH59" s="120">
        <v>0</v>
      </c>
      <c r="AI59" s="116">
        <v>0</v>
      </c>
      <c r="AJ59" s="120">
        <v>0</v>
      </c>
      <c r="AK59" s="116">
        <v>0</v>
      </c>
      <c r="AL59" s="120">
        <v>0</v>
      </c>
      <c r="AM59" s="116">
        <v>2</v>
      </c>
      <c r="AN59" s="120">
        <v>100</v>
      </c>
      <c r="AO59" s="116">
        <v>2</v>
      </c>
    </row>
    <row r="60" spans="1:41" ht="15">
      <c r="A60" s="87" t="s">
        <v>4610</v>
      </c>
      <c r="B60" s="65" t="s">
        <v>4649</v>
      </c>
      <c r="C60" s="65" t="s">
        <v>57</v>
      </c>
      <c r="D60" s="109"/>
      <c r="E60" s="108"/>
      <c r="F60" s="110" t="s">
        <v>6198</v>
      </c>
      <c r="G60" s="111"/>
      <c r="H60" s="111"/>
      <c r="I60" s="112">
        <v>60</v>
      </c>
      <c r="J60" s="113"/>
      <c r="K60" s="48">
        <v>2</v>
      </c>
      <c r="L60" s="48">
        <v>1</v>
      </c>
      <c r="M60" s="48">
        <v>0</v>
      </c>
      <c r="N60" s="48">
        <v>1</v>
      </c>
      <c r="O60" s="48">
        <v>0</v>
      </c>
      <c r="P60" s="49">
        <v>0</v>
      </c>
      <c r="Q60" s="49">
        <v>0</v>
      </c>
      <c r="R60" s="48">
        <v>1</v>
      </c>
      <c r="S60" s="48">
        <v>0</v>
      </c>
      <c r="T60" s="48">
        <v>2</v>
      </c>
      <c r="U60" s="48">
        <v>1</v>
      </c>
      <c r="V60" s="48">
        <v>1</v>
      </c>
      <c r="W60" s="49">
        <v>0.5</v>
      </c>
      <c r="X60" s="49">
        <v>0.5</v>
      </c>
      <c r="Y60" s="78"/>
      <c r="Z60" s="78"/>
      <c r="AA60" s="78"/>
      <c r="AB60" s="84" t="s">
        <v>4838</v>
      </c>
      <c r="AC60" s="84" t="s">
        <v>1939</v>
      </c>
      <c r="AD60" s="84" t="s">
        <v>526</v>
      </c>
      <c r="AE60" s="84"/>
      <c r="AF60" s="84" t="s">
        <v>5088</v>
      </c>
      <c r="AG60" s="116">
        <v>1</v>
      </c>
      <c r="AH60" s="120">
        <v>5.882352941176471</v>
      </c>
      <c r="AI60" s="116">
        <v>0</v>
      </c>
      <c r="AJ60" s="120">
        <v>0</v>
      </c>
      <c r="AK60" s="116">
        <v>0</v>
      </c>
      <c r="AL60" s="120">
        <v>0</v>
      </c>
      <c r="AM60" s="116">
        <v>16</v>
      </c>
      <c r="AN60" s="120">
        <v>94.11764705882354</v>
      </c>
      <c r="AO60" s="116">
        <v>17</v>
      </c>
    </row>
    <row r="61" spans="1:41" ht="15">
      <c r="A61" s="87" t="s">
        <v>4611</v>
      </c>
      <c r="B61" s="65" t="s">
        <v>4650</v>
      </c>
      <c r="C61" s="65" t="s">
        <v>57</v>
      </c>
      <c r="D61" s="109"/>
      <c r="E61" s="108"/>
      <c r="F61" s="110" t="s">
        <v>6199</v>
      </c>
      <c r="G61" s="111"/>
      <c r="H61" s="111"/>
      <c r="I61" s="112">
        <v>61</v>
      </c>
      <c r="J61" s="113"/>
      <c r="K61" s="48">
        <v>2</v>
      </c>
      <c r="L61" s="48">
        <v>2</v>
      </c>
      <c r="M61" s="48">
        <v>0</v>
      </c>
      <c r="N61" s="48">
        <v>2</v>
      </c>
      <c r="O61" s="48">
        <v>1</v>
      </c>
      <c r="P61" s="49">
        <v>0</v>
      </c>
      <c r="Q61" s="49">
        <v>0</v>
      </c>
      <c r="R61" s="48">
        <v>1</v>
      </c>
      <c r="S61" s="48">
        <v>0</v>
      </c>
      <c r="T61" s="48">
        <v>2</v>
      </c>
      <c r="U61" s="48">
        <v>2</v>
      </c>
      <c r="V61" s="48">
        <v>1</v>
      </c>
      <c r="W61" s="49">
        <v>0.5</v>
      </c>
      <c r="X61" s="49">
        <v>0.5</v>
      </c>
      <c r="Y61" s="78"/>
      <c r="Z61" s="78"/>
      <c r="AA61" s="78" t="s">
        <v>967</v>
      </c>
      <c r="AB61" s="84" t="s">
        <v>4839</v>
      </c>
      <c r="AC61" s="84" t="s">
        <v>4957</v>
      </c>
      <c r="AD61" s="84"/>
      <c r="AE61" s="84" t="s">
        <v>335</v>
      </c>
      <c r="AF61" s="84" t="s">
        <v>5089</v>
      </c>
      <c r="AG61" s="116">
        <v>4</v>
      </c>
      <c r="AH61" s="120">
        <v>16.666666666666668</v>
      </c>
      <c r="AI61" s="116">
        <v>0</v>
      </c>
      <c r="AJ61" s="120">
        <v>0</v>
      </c>
      <c r="AK61" s="116">
        <v>0</v>
      </c>
      <c r="AL61" s="120">
        <v>0</v>
      </c>
      <c r="AM61" s="116">
        <v>20</v>
      </c>
      <c r="AN61" s="120">
        <v>83.33333333333333</v>
      </c>
      <c r="AO61" s="116">
        <v>24</v>
      </c>
    </row>
    <row r="62" spans="1:41" ht="15">
      <c r="A62" s="87" t="s">
        <v>4612</v>
      </c>
      <c r="B62" s="65" t="s">
        <v>4651</v>
      </c>
      <c r="C62" s="65" t="s">
        <v>57</v>
      </c>
      <c r="D62" s="109"/>
      <c r="E62" s="108"/>
      <c r="F62" s="110" t="s">
        <v>4612</v>
      </c>
      <c r="G62" s="111"/>
      <c r="H62" s="111"/>
      <c r="I62" s="112">
        <v>62</v>
      </c>
      <c r="J62" s="113"/>
      <c r="K62" s="48">
        <v>2</v>
      </c>
      <c r="L62" s="48">
        <v>1</v>
      </c>
      <c r="M62" s="48">
        <v>0</v>
      </c>
      <c r="N62" s="48">
        <v>1</v>
      </c>
      <c r="O62" s="48">
        <v>0</v>
      </c>
      <c r="P62" s="49">
        <v>0</v>
      </c>
      <c r="Q62" s="49">
        <v>0</v>
      </c>
      <c r="R62" s="48">
        <v>1</v>
      </c>
      <c r="S62" s="48">
        <v>0</v>
      </c>
      <c r="T62" s="48">
        <v>2</v>
      </c>
      <c r="U62" s="48">
        <v>1</v>
      </c>
      <c r="V62" s="48">
        <v>1</v>
      </c>
      <c r="W62" s="49">
        <v>0.5</v>
      </c>
      <c r="X62" s="49">
        <v>0.5</v>
      </c>
      <c r="Y62" s="78"/>
      <c r="Z62" s="78"/>
      <c r="AA62" s="78" t="s">
        <v>965</v>
      </c>
      <c r="AB62" s="84" t="s">
        <v>1939</v>
      </c>
      <c r="AC62" s="84" t="s">
        <v>1939</v>
      </c>
      <c r="AD62" s="84"/>
      <c r="AE62" s="84" t="s">
        <v>523</v>
      </c>
      <c r="AF62" s="84" t="s">
        <v>5090</v>
      </c>
      <c r="AG62" s="116">
        <v>1</v>
      </c>
      <c r="AH62" s="120">
        <v>6.25</v>
      </c>
      <c r="AI62" s="116">
        <v>0</v>
      </c>
      <c r="AJ62" s="120">
        <v>0</v>
      </c>
      <c r="AK62" s="116">
        <v>0</v>
      </c>
      <c r="AL62" s="120">
        <v>0</v>
      </c>
      <c r="AM62" s="116">
        <v>15</v>
      </c>
      <c r="AN62" s="120">
        <v>93.75</v>
      </c>
      <c r="AO62" s="116">
        <v>16</v>
      </c>
    </row>
    <row r="63" spans="1:41" ht="15">
      <c r="A63" s="87" t="s">
        <v>4613</v>
      </c>
      <c r="B63" s="65" t="s">
        <v>4640</v>
      </c>
      <c r="C63" s="65" t="s">
        <v>55</v>
      </c>
      <c r="D63" s="109"/>
      <c r="E63" s="108"/>
      <c r="F63" s="110" t="s">
        <v>6200</v>
      </c>
      <c r="G63" s="111"/>
      <c r="H63" s="111"/>
      <c r="I63" s="112">
        <v>63</v>
      </c>
      <c r="J63" s="113"/>
      <c r="K63" s="48">
        <v>2</v>
      </c>
      <c r="L63" s="48">
        <v>1</v>
      </c>
      <c r="M63" s="48">
        <v>0</v>
      </c>
      <c r="N63" s="48">
        <v>1</v>
      </c>
      <c r="O63" s="48">
        <v>0</v>
      </c>
      <c r="P63" s="49">
        <v>0</v>
      </c>
      <c r="Q63" s="49">
        <v>0</v>
      </c>
      <c r="R63" s="48">
        <v>1</v>
      </c>
      <c r="S63" s="48">
        <v>0</v>
      </c>
      <c r="T63" s="48">
        <v>2</v>
      </c>
      <c r="U63" s="48">
        <v>1</v>
      </c>
      <c r="V63" s="48">
        <v>1</v>
      </c>
      <c r="W63" s="49">
        <v>0.5</v>
      </c>
      <c r="X63" s="49">
        <v>0.5</v>
      </c>
      <c r="Y63" s="78"/>
      <c r="Z63" s="78"/>
      <c r="AA63" s="78"/>
      <c r="AB63" s="84" t="s">
        <v>4840</v>
      </c>
      <c r="AC63" s="84" t="s">
        <v>4958</v>
      </c>
      <c r="AD63" s="84" t="s">
        <v>512</v>
      </c>
      <c r="AE63" s="84"/>
      <c r="AF63" s="84" t="s">
        <v>5091</v>
      </c>
      <c r="AG63" s="116">
        <v>1</v>
      </c>
      <c r="AH63" s="120">
        <v>2.380952380952381</v>
      </c>
      <c r="AI63" s="116">
        <v>2</v>
      </c>
      <c r="AJ63" s="120">
        <v>4.761904761904762</v>
      </c>
      <c r="AK63" s="116">
        <v>0</v>
      </c>
      <c r="AL63" s="120">
        <v>0</v>
      </c>
      <c r="AM63" s="116">
        <v>39</v>
      </c>
      <c r="AN63" s="120">
        <v>92.85714285714286</v>
      </c>
      <c r="AO63" s="116">
        <v>42</v>
      </c>
    </row>
    <row r="64" spans="1:41" ht="15">
      <c r="A64" s="87" t="s">
        <v>4614</v>
      </c>
      <c r="B64" s="65" t="s">
        <v>4641</v>
      </c>
      <c r="C64" s="65" t="s">
        <v>55</v>
      </c>
      <c r="D64" s="109"/>
      <c r="E64" s="108"/>
      <c r="F64" s="110" t="s">
        <v>6201</v>
      </c>
      <c r="G64" s="111"/>
      <c r="H64" s="111"/>
      <c r="I64" s="112">
        <v>64</v>
      </c>
      <c r="J64" s="113"/>
      <c r="K64" s="48">
        <v>2</v>
      </c>
      <c r="L64" s="48">
        <v>1</v>
      </c>
      <c r="M64" s="48">
        <v>0</v>
      </c>
      <c r="N64" s="48">
        <v>1</v>
      </c>
      <c r="O64" s="48">
        <v>0</v>
      </c>
      <c r="P64" s="49">
        <v>0</v>
      </c>
      <c r="Q64" s="49">
        <v>0</v>
      </c>
      <c r="R64" s="48">
        <v>1</v>
      </c>
      <c r="S64" s="48">
        <v>0</v>
      </c>
      <c r="T64" s="48">
        <v>2</v>
      </c>
      <c r="U64" s="48">
        <v>1</v>
      </c>
      <c r="V64" s="48">
        <v>1</v>
      </c>
      <c r="W64" s="49">
        <v>0.5</v>
      </c>
      <c r="X64" s="49">
        <v>0.5</v>
      </c>
      <c r="Y64" s="78"/>
      <c r="Z64" s="78"/>
      <c r="AA64" s="78"/>
      <c r="AB64" s="84" t="s">
        <v>4841</v>
      </c>
      <c r="AC64" s="84" t="s">
        <v>1939</v>
      </c>
      <c r="AD64" s="84" t="s">
        <v>510</v>
      </c>
      <c r="AE64" s="84"/>
      <c r="AF64" s="84" t="s">
        <v>5092</v>
      </c>
      <c r="AG64" s="116">
        <v>3</v>
      </c>
      <c r="AH64" s="120">
        <v>5.555555555555555</v>
      </c>
      <c r="AI64" s="116">
        <v>0</v>
      </c>
      <c r="AJ64" s="120">
        <v>0</v>
      </c>
      <c r="AK64" s="116">
        <v>0</v>
      </c>
      <c r="AL64" s="120">
        <v>0</v>
      </c>
      <c r="AM64" s="116">
        <v>51</v>
      </c>
      <c r="AN64" s="120">
        <v>94.44444444444444</v>
      </c>
      <c r="AO64" s="116">
        <v>54</v>
      </c>
    </row>
    <row r="65" spans="1:41" ht="15">
      <c r="A65" s="87" t="s">
        <v>4615</v>
      </c>
      <c r="B65" s="65" t="s">
        <v>4642</v>
      </c>
      <c r="C65" s="65" t="s">
        <v>55</v>
      </c>
      <c r="D65" s="109"/>
      <c r="E65" s="108"/>
      <c r="F65" s="110" t="s">
        <v>6202</v>
      </c>
      <c r="G65" s="111"/>
      <c r="H65" s="111"/>
      <c r="I65" s="112">
        <v>65</v>
      </c>
      <c r="J65" s="113"/>
      <c r="K65" s="48">
        <v>2</v>
      </c>
      <c r="L65" s="48">
        <v>1</v>
      </c>
      <c r="M65" s="48">
        <v>0</v>
      </c>
      <c r="N65" s="48">
        <v>1</v>
      </c>
      <c r="O65" s="48">
        <v>0</v>
      </c>
      <c r="P65" s="49">
        <v>0</v>
      </c>
      <c r="Q65" s="49">
        <v>0</v>
      </c>
      <c r="R65" s="48">
        <v>1</v>
      </c>
      <c r="S65" s="48">
        <v>0</v>
      </c>
      <c r="T65" s="48">
        <v>2</v>
      </c>
      <c r="U65" s="48">
        <v>1</v>
      </c>
      <c r="V65" s="48">
        <v>1</v>
      </c>
      <c r="W65" s="49">
        <v>0.5</v>
      </c>
      <c r="X65" s="49">
        <v>0.5</v>
      </c>
      <c r="Y65" s="78"/>
      <c r="Z65" s="78"/>
      <c r="AA65" s="78"/>
      <c r="AB65" s="84" t="s">
        <v>4842</v>
      </c>
      <c r="AC65" s="84" t="s">
        <v>1939</v>
      </c>
      <c r="AD65" s="84" t="s">
        <v>509</v>
      </c>
      <c r="AE65" s="84"/>
      <c r="AF65" s="84" t="s">
        <v>5093</v>
      </c>
      <c r="AG65" s="116">
        <v>5</v>
      </c>
      <c r="AH65" s="120">
        <v>8.928571428571429</v>
      </c>
      <c r="AI65" s="116">
        <v>6</v>
      </c>
      <c r="AJ65" s="120">
        <v>10.714285714285714</v>
      </c>
      <c r="AK65" s="116">
        <v>0</v>
      </c>
      <c r="AL65" s="120">
        <v>0</v>
      </c>
      <c r="AM65" s="116">
        <v>45</v>
      </c>
      <c r="AN65" s="120">
        <v>80.35714285714286</v>
      </c>
      <c r="AO65" s="116">
        <v>56</v>
      </c>
    </row>
    <row r="66" spans="1:41" ht="15">
      <c r="A66" s="87" t="s">
        <v>4616</v>
      </c>
      <c r="B66" s="65" t="s">
        <v>4643</v>
      </c>
      <c r="C66" s="65" t="s">
        <v>55</v>
      </c>
      <c r="D66" s="109"/>
      <c r="E66" s="108"/>
      <c r="F66" s="110" t="s">
        <v>6203</v>
      </c>
      <c r="G66" s="111"/>
      <c r="H66" s="111"/>
      <c r="I66" s="112">
        <v>66</v>
      </c>
      <c r="J66" s="113"/>
      <c r="K66" s="48">
        <v>2</v>
      </c>
      <c r="L66" s="48">
        <v>1</v>
      </c>
      <c r="M66" s="48">
        <v>0</v>
      </c>
      <c r="N66" s="48">
        <v>1</v>
      </c>
      <c r="O66" s="48">
        <v>0</v>
      </c>
      <c r="P66" s="49">
        <v>0</v>
      </c>
      <c r="Q66" s="49">
        <v>0</v>
      </c>
      <c r="R66" s="48">
        <v>1</v>
      </c>
      <c r="S66" s="48">
        <v>0</v>
      </c>
      <c r="T66" s="48">
        <v>2</v>
      </c>
      <c r="U66" s="48">
        <v>1</v>
      </c>
      <c r="V66" s="48">
        <v>1</v>
      </c>
      <c r="W66" s="49">
        <v>0.5</v>
      </c>
      <c r="X66" s="49">
        <v>0.5</v>
      </c>
      <c r="Y66" s="78"/>
      <c r="Z66" s="78"/>
      <c r="AA66" s="78"/>
      <c r="AB66" s="84" t="s">
        <v>4843</v>
      </c>
      <c r="AC66" s="84" t="s">
        <v>1939</v>
      </c>
      <c r="AD66" s="84" t="s">
        <v>508</v>
      </c>
      <c r="AE66" s="84"/>
      <c r="AF66" s="84" t="s">
        <v>5094</v>
      </c>
      <c r="AG66" s="116">
        <v>3</v>
      </c>
      <c r="AH66" s="120">
        <v>11.538461538461538</v>
      </c>
      <c r="AI66" s="116">
        <v>1</v>
      </c>
      <c r="AJ66" s="120">
        <v>3.8461538461538463</v>
      </c>
      <c r="AK66" s="116">
        <v>0</v>
      </c>
      <c r="AL66" s="120">
        <v>0</v>
      </c>
      <c r="AM66" s="116">
        <v>22</v>
      </c>
      <c r="AN66" s="120">
        <v>84.61538461538461</v>
      </c>
      <c r="AO66" s="116">
        <v>26</v>
      </c>
    </row>
    <row r="67" spans="1:41" ht="15">
      <c r="A67" s="87" t="s">
        <v>4617</v>
      </c>
      <c r="B67" s="65" t="s">
        <v>4644</v>
      </c>
      <c r="C67" s="65" t="s">
        <v>55</v>
      </c>
      <c r="D67" s="109"/>
      <c r="E67" s="108"/>
      <c r="F67" s="110" t="s">
        <v>6204</v>
      </c>
      <c r="G67" s="111"/>
      <c r="H67" s="111"/>
      <c r="I67" s="112">
        <v>67</v>
      </c>
      <c r="J67" s="113"/>
      <c r="K67" s="48">
        <v>2</v>
      </c>
      <c r="L67" s="48">
        <v>1</v>
      </c>
      <c r="M67" s="48">
        <v>0</v>
      </c>
      <c r="N67" s="48">
        <v>1</v>
      </c>
      <c r="O67" s="48">
        <v>0</v>
      </c>
      <c r="P67" s="49">
        <v>0</v>
      </c>
      <c r="Q67" s="49">
        <v>0</v>
      </c>
      <c r="R67" s="48">
        <v>1</v>
      </c>
      <c r="S67" s="48">
        <v>0</v>
      </c>
      <c r="T67" s="48">
        <v>2</v>
      </c>
      <c r="U67" s="48">
        <v>1</v>
      </c>
      <c r="V67" s="48">
        <v>1</v>
      </c>
      <c r="W67" s="49">
        <v>0.5</v>
      </c>
      <c r="X67" s="49">
        <v>0.5</v>
      </c>
      <c r="Y67" s="78"/>
      <c r="Z67" s="78"/>
      <c r="AA67" s="78"/>
      <c r="AB67" s="84" t="s">
        <v>4844</v>
      </c>
      <c r="AC67" s="84" t="s">
        <v>1939</v>
      </c>
      <c r="AD67" s="84" t="s">
        <v>507</v>
      </c>
      <c r="AE67" s="84"/>
      <c r="AF67" s="84" t="s">
        <v>5095</v>
      </c>
      <c r="AG67" s="116">
        <v>0</v>
      </c>
      <c r="AH67" s="120">
        <v>0</v>
      </c>
      <c r="AI67" s="116">
        <v>0</v>
      </c>
      <c r="AJ67" s="120">
        <v>0</v>
      </c>
      <c r="AK67" s="116">
        <v>0</v>
      </c>
      <c r="AL67" s="120">
        <v>0</v>
      </c>
      <c r="AM67" s="116">
        <v>24</v>
      </c>
      <c r="AN67" s="120">
        <v>100</v>
      </c>
      <c r="AO67" s="116">
        <v>24</v>
      </c>
    </row>
    <row r="68" spans="1:41" ht="15">
      <c r="A68" s="87" t="s">
        <v>4618</v>
      </c>
      <c r="B68" s="65" t="s">
        <v>4645</v>
      </c>
      <c r="C68" s="65" t="s">
        <v>55</v>
      </c>
      <c r="D68" s="109"/>
      <c r="E68" s="108"/>
      <c r="F68" s="110" t="s">
        <v>4618</v>
      </c>
      <c r="G68" s="111"/>
      <c r="H68" s="111"/>
      <c r="I68" s="112">
        <v>68</v>
      </c>
      <c r="J68" s="113"/>
      <c r="K68" s="48">
        <v>2</v>
      </c>
      <c r="L68" s="48">
        <v>1</v>
      </c>
      <c r="M68" s="48">
        <v>0</v>
      </c>
      <c r="N68" s="48">
        <v>1</v>
      </c>
      <c r="O68" s="48">
        <v>0</v>
      </c>
      <c r="P68" s="49">
        <v>0</v>
      </c>
      <c r="Q68" s="49">
        <v>0</v>
      </c>
      <c r="R68" s="48">
        <v>1</v>
      </c>
      <c r="S68" s="48">
        <v>0</v>
      </c>
      <c r="T68" s="48">
        <v>2</v>
      </c>
      <c r="U68" s="48">
        <v>1</v>
      </c>
      <c r="V68" s="48">
        <v>1</v>
      </c>
      <c r="W68" s="49">
        <v>0.5</v>
      </c>
      <c r="X68" s="49">
        <v>0.5</v>
      </c>
      <c r="Y68" s="78" t="s">
        <v>878</v>
      </c>
      <c r="Z68" s="78" t="s">
        <v>931</v>
      </c>
      <c r="AA68" s="78" t="s">
        <v>963</v>
      </c>
      <c r="AB68" s="84" t="s">
        <v>1939</v>
      </c>
      <c r="AC68" s="84" t="s">
        <v>1939</v>
      </c>
      <c r="AD68" s="84"/>
      <c r="AE68" s="84" t="s">
        <v>506</v>
      </c>
      <c r="AF68" s="84" t="s">
        <v>5096</v>
      </c>
      <c r="AG68" s="116">
        <v>0</v>
      </c>
      <c r="AH68" s="120">
        <v>0</v>
      </c>
      <c r="AI68" s="116">
        <v>1</v>
      </c>
      <c r="AJ68" s="120">
        <v>5</v>
      </c>
      <c r="AK68" s="116">
        <v>0</v>
      </c>
      <c r="AL68" s="120">
        <v>0</v>
      </c>
      <c r="AM68" s="116">
        <v>19</v>
      </c>
      <c r="AN68" s="120">
        <v>95</v>
      </c>
      <c r="AO68" s="116">
        <v>20</v>
      </c>
    </row>
    <row r="69" spans="1:41" ht="15">
      <c r="A69" s="87" t="s">
        <v>4619</v>
      </c>
      <c r="B69" s="65" t="s">
        <v>4646</v>
      </c>
      <c r="C69" s="65" t="s">
        <v>55</v>
      </c>
      <c r="D69" s="109"/>
      <c r="E69" s="108"/>
      <c r="F69" s="110" t="s">
        <v>4619</v>
      </c>
      <c r="G69" s="111"/>
      <c r="H69" s="111"/>
      <c r="I69" s="112">
        <v>69</v>
      </c>
      <c r="J69" s="113"/>
      <c r="K69" s="48">
        <v>2</v>
      </c>
      <c r="L69" s="48">
        <v>1</v>
      </c>
      <c r="M69" s="48">
        <v>0</v>
      </c>
      <c r="N69" s="48">
        <v>1</v>
      </c>
      <c r="O69" s="48">
        <v>0</v>
      </c>
      <c r="P69" s="49">
        <v>0</v>
      </c>
      <c r="Q69" s="49">
        <v>0</v>
      </c>
      <c r="R69" s="48">
        <v>1</v>
      </c>
      <c r="S69" s="48">
        <v>0</v>
      </c>
      <c r="T69" s="48">
        <v>2</v>
      </c>
      <c r="U69" s="48">
        <v>1</v>
      </c>
      <c r="V69" s="48">
        <v>1</v>
      </c>
      <c r="W69" s="49">
        <v>0.5</v>
      </c>
      <c r="X69" s="49">
        <v>0.5</v>
      </c>
      <c r="Y69" s="78" t="s">
        <v>876</v>
      </c>
      <c r="Z69" s="78" t="s">
        <v>930</v>
      </c>
      <c r="AA69" s="78"/>
      <c r="AB69" s="84" t="s">
        <v>1939</v>
      </c>
      <c r="AC69" s="84" t="s">
        <v>1939</v>
      </c>
      <c r="AD69" s="84" t="s">
        <v>505</v>
      </c>
      <c r="AE69" s="84"/>
      <c r="AF69" s="84" t="s">
        <v>5097</v>
      </c>
      <c r="AG69" s="116">
        <v>0</v>
      </c>
      <c r="AH69" s="120">
        <v>0</v>
      </c>
      <c r="AI69" s="116">
        <v>0</v>
      </c>
      <c r="AJ69" s="120">
        <v>0</v>
      </c>
      <c r="AK69" s="116">
        <v>0</v>
      </c>
      <c r="AL69" s="120">
        <v>0</v>
      </c>
      <c r="AM69" s="116">
        <v>1</v>
      </c>
      <c r="AN69" s="120">
        <v>100</v>
      </c>
      <c r="AO69" s="116">
        <v>1</v>
      </c>
    </row>
    <row r="70" spans="1:41" ht="15">
      <c r="A70" s="87" t="s">
        <v>4620</v>
      </c>
      <c r="B70" s="65" t="s">
        <v>4647</v>
      </c>
      <c r="C70" s="65" t="s">
        <v>55</v>
      </c>
      <c r="D70" s="109"/>
      <c r="E70" s="108"/>
      <c r="F70" s="110" t="s">
        <v>6205</v>
      </c>
      <c r="G70" s="111"/>
      <c r="H70" s="111"/>
      <c r="I70" s="112">
        <v>70</v>
      </c>
      <c r="J70" s="113"/>
      <c r="K70" s="48">
        <v>2</v>
      </c>
      <c r="L70" s="48">
        <v>2</v>
      </c>
      <c r="M70" s="48">
        <v>0</v>
      </c>
      <c r="N70" s="48">
        <v>2</v>
      </c>
      <c r="O70" s="48">
        <v>1</v>
      </c>
      <c r="P70" s="49">
        <v>0</v>
      </c>
      <c r="Q70" s="49">
        <v>0</v>
      </c>
      <c r="R70" s="48">
        <v>1</v>
      </c>
      <c r="S70" s="48">
        <v>0</v>
      </c>
      <c r="T70" s="48">
        <v>2</v>
      </c>
      <c r="U70" s="48">
        <v>2</v>
      </c>
      <c r="V70" s="48">
        <v>1</v>
      </c>
      <c r="W70" s="49">
        <v>0.5</v>
      </c>
      <c r="X70" s="49">
        <v>0.5</v>
      </c>
      <c r="Y70" s="78"/>
      <c r="Z70" s="78"/>
      <c r="AA70" s="78"/>
      <c r="AB70" s="84" t="s">
        <v>951</v>
      </c>
      <c r="AC70" s="84" t="s">
        <v>1939</v>
      </c>
      <c r="AD70" s="84"/>
      <c r="AE70" s="84" t="s">
        <v>296</v>
      </c>
      <c r="AF70" s="84" t="s">
        <v>5098</v>
      </c>
      <c r="AG70" s="116">
        <v>2</v>
      </c>
      <c r="AH70" s="120">
        <v>20</v>
      </c>
      <c r="AI70" s="116">
        <v>0</v>
      </c>
      <c r="AJ70" s="120">
        <v>0</v>
      </c>
      <c r="AK70" s="116">
        <v>0</v>
      </c>
      <c r="AL70" s="120">
        <v>0</v>
      </c>
      <c r="AM70" s="116">
        <v>8</v>
      </c>
      <c r="AN70" s="120">
        <v>80</v>
      </c>
      <c r="AO70" s="116">
        <v>10</v>
      </c>
    </row>
    <row r="71" spans="1:41" ht="15">
      <c r="A71" s="87" t="s">
        <v>4621</v>
      </c>
      <c r="B71" s="65" t="s">
        <v>4648</v>
      </c>
      <c r="C71" s="65" t="s">
        <v>55</v>
      </c>
      <c r="D71" s="109"/>
      <c r="E71" s="108"/>
      <c r="F71" s="110" t="s">
        <v>4621</v>
      </c>
      <c r="G71" s="111"/>
      <c r="H71" s="111"/>
      <c r="I71" s="112">
        <v>71</v>
      </c>
      <c r="J71" s="113"/>
      <c r="K71" s="48">
        <v>2</v>
      </c>
      <c r="L71" s="48">
        <v>1</v>
      </c>
      <c r="M71" s="48">
        <v>0</v>
      </c>
      <c r="N71" s="48">
        <v>1</v>
      </c>
      <c r="O71" s="48">
        <v>0</v>
      </c>
      <c r="P71" s="49">
        <v>0</v>
      </c>
      <c r="Q71" s="49">
        <v>0</v>
      </c>
      <c r="R71" s="48">
        <v>1</v>
      </c>
      <c r="S71" s="48">
        <v>0</v>
      </c>
      <c r="T71" s="48">
        <v>2</v>
      </c>
      <c r="U71" s="48">
        <v>1</v>
      </c>
      <c r="V71" s="48">
        <v>1</v>
      </c>
      <c r="W71" s="49">
        <v>0.5</v>
      </c>
      <c r="X71" s="49">
        <v>0.5</v>
      </c>
      <c r="Y71" s="78"/>
      <c r="Z71" s="78"/>
      <c r="AA71" s="78"/>
      <c r="AB71" s="84" t="s">
        <v>1939</v>
      </c>
      <c r="AC71" s="84" t="s">
        <v>1939</v>
      </c>
      <c r="AD71" s="84" t="s">
        <v>489</v>
      </c>
      <c r="AE71" s="84"/>
      <c r="AF71" s="84" t="s">
        <v>5099</v>
      </c>
      <c r="AG71" s="116">
        <v>0</v>
      </c>
      <c r="AH71" s="120">
        <v>0</v>
      </c>
      <c r="AI71" s="116">
        <v>0</v>
      </c>
      <c r="AJ71" s="120">
        <v>0</v>
      </c>
      <c r="AK71" s="116">
        <v>0</v>
      </c>
      <c r="AL71" s="120">
        <v>0</v>
      </c>
      <c r="AM71" s="116">
        <v>8</v>
      </c>
      <c r="AN71" s="120">
        <v>100</v>
      </c>
      <c r="AO71" s="116">
        <v>8</v>
      </c>
    </row>
    <row r="72" spans="1:41" ht="15">
      <c r="A72" s="87" t="s">
        <v>4622</v>
      </c>
      <c r="B72" s="65" t="s">
        <v>4649</v>
      </c>
      <c r="C72" s="65" t="s">
        <v>55</v>
      </c>
      <c r="D72" s="109"/>
      <c r="E72" s="108"/>
      <c r="F72" s="110" t="s">
        <v>4622</v>
      </c>
      <c r="G72" s="111"/>
      <c r="H72" s="111"/>
      <c r="I72" s="112">
        <v>72</v>
      </c>
      <c r="J72" s="113"/>
      <c r="K72" s="48">
        <v>2</v>
      </c>
      <c r="L72" s="48">
        <v>1</v>
      </c>
      <c r="M72" s="48">
        <v>0</v>
      </c>
      <c r="N72" s="48">
        <v>1</v>
      </c>
      <c r="O72" s="48">
        <v>0</v>
      </c>
      <c r="P72" s="49">
        <v>0</v>
      </c>
      <c r="Q72" s="49">
        <v>0</v>
      </c>
      <c r="R72" s="48">
        <v>1</v>
      </c>
      <c r="S72" s="48">
        <v>0</v>
      </c>
      <c r="T72" s="48">
        <v>2</v>
      </c>
      <c r="U72" s="48">
        <v>1</v>
      </c>
      <c r="V72" s="48">
        <v>1</v>
      </c>
      <c r="W72" s="49">
        <v>0.5</v>
      </c>
      <c r="X72" s="49">
        <v>0.5</v>
      </c>
      <c r="Y72" s="78"/>
      <c r="Z72" s="78"/>
      <c r="AA72" s="78"/>
      <c r="AB72" s="84" t="s">
        <v>1939</v>
      </c>
      <c r="AC72" s="84" t="s">
        <v>1939</v>
      </c>
      <c r="AD72" s="84" t="s">
        <v>488</v>
      </c>
      <c r="AE72" s="84"/>
      <c r="AF72" s="84" t="s">
        <v>5100</v>
      </c>
      <c r="AG72" s="116">
        <v>1</v>
      </c>
      <c r="AH72" s="120">
        <v>9.090909090909092</v>
      </c>
      <c r="AI72" s="116">
        <v>0</v>
      </c>
      <c r="AJ72" s="120">
        <v>0</v>
      </c>
      <c r="AK72" s="116">
        <v>0</v>
      </c>
      <c r="AL72" s="120">
        <v>0</v>
      </c>
      <c r="AM72" s="116">
        <v>10</v>
      </c>
      <c r="AN72" s="120">
        <v>90.9090909090909</v>
      </c>
      <c r="AO72" s="116">
        <v>11</v>
      </c>
    </row>
    <row r="73" spans="1:41" ht="15">
      <c r="A73" s="87" t="s">
        <v>4623</v>
      </c>
      <c r="B73" s="65" t="s">
        <v>4650</v>
      </c>
      <c r="C73" s="65" t="s">
        <v>55</v>
      </c>
      <c r="D73" s="109"/>
      <c r="E73" s="108"/>
      <c r="F73" s="110" t="s">
        <v>4623</v>
      </c>
      <c r="G73" s="111"/>
      <c r="H73" s="111"/>
      <c r="I73" s="112">
        <v>73</v>
      </c>
      <c r="J73" s="113"/>
      <c r="K73" s="48">
        <v>2</v>
      </c>
      <c r="L73" s="48">
        <v>1</v>
      </c>
      <c r="M73" s="48">
        <v>0</v>
      </c>
      <c r="N73" s="48">
        <v>1</v>
      </c>
      <c r="O73" s="48">
        <v>0</v>
      </c>
      <c r="P73" s="49">
        <v>0</v>
      </c>
      <c r="Q73" s="49">
        <v>0</v>
      </c>
      <c r="R73" s="48">
        <v>1</v>
      </c>
      <c r="S73" s="48">
        <v>0</v>
      </c>
      <c r="T73" s="48">
        <v>2</v>
      </c>
      <c r="U73" s="48">
        <v>1</v>
      </c>
      <c r="V73" s="48">
        <v>1</v>
      </c>
      <c r="W73" s="49">
        <v>0.5</v>
      </c>
      <c r="X73" s="49">
        <v>0.5</v>
      </c>
      <c r="Y73" s="78"/>
      <c r="Z73" s="78"/>
      <c r="AA73" s="78"/>
      <c r="AB73" s="84" t="s">
        <v>1939</v>
      </c>
      <c r="AC73" s="84" t="s">
        <v>1939</v>
      </c>
      <c r="AD73" s="84" t="s">
        <v>485</v>
      </c>
      <c r="AE73" s="84"/>
      <c r="AF73" s="84" t="s">
        <v>5101</v>
      </c>
      <c r="AG73" s="116">
        <v>0</v>
      </c>
      <c r="AH73" s="120">
        <v>0</v>
      </c>
      <c r="AI73" s="116">
        <v>0</v>
      </c>
      <c r="AJ73" s="120">
        <v>0</v>
      </c>
      <c r="AK73" s="116">
        <v>0</v>
      </c>
      <c r="AL73" s="120">
        <v>0</v>
      </c>
      <c r="AM73" s="116">
        <v>15</v>
      </c>
      <c r="AN73" s="120">
        <v>100</v>
      </c>
      <c r="AO73" s="116">
        <v>15</v>
      </c>
    </row>
    <row r="74" spans="1:41" ht="15">
      <c r="A74" s="87" t="s">
        <v>4624</v>
      </c>
      <c r="B74" s="65" t="s">
        <v>4651</v>
      </c>
      <c r="C74" s="65" t="s">
        <v>55</v>
      </c>
      <c r="D74" s="109"/>
      <c r="E74" s="108"/>
      <c r="F74" s="110" t="s">
        <v>4624</v>
      </c>
      <c r="G74" s="111"/>
      <c r="H74" s="111"/>
      <c r="I74" s="112">
        <v>74</v>
      </c>
      <c r="J74" s="113"/>
      <c r="K74" s="48">
        <v>2</v>
      </c>
      <c r="L74" s="48">
        <v>1</v>
      </c>
      <c r="M74" s="48">
        <v>0</v>
      </c>
      <c r="N74" s="48">
        <v>1</v>
      </c>
      <c r="O74" s="48">
        <v>0</v>
      </c>
      <c r="P74" s="49">
        <v>0</v>
      </c>
      <c r="Q74" s="49">
        <v>0</v>
      </c>
      <c r="R74" s="48">
        <v>1</v>
      </c>
      <c r="S74" s="48">
        <v>0</v>
      </c>
      <c r="T74" s="48">
        <v>2</v>
      </c>
      <c r="U74" s="48">
        <v>1</v>
      </c>
      <c r="V74" s="48">
        <v>1</v>
      </c>
      <c r="W74" s="49">
        <v>0.5</v>
      </c>
      <c r="X74" s="49">
        <v>0.5</v>
      </c>
      <c r="Y74" s="78"/>
      <c r="Z74" s="78"/>
      <c r="AA74" s="78"/>
      <c r="AB74" s="84" t="s">
        <v>1939</v>
      </c>
      <c r="AC74" s="84" t="s">
        <v>1939</v>
      </c>
      <c r="AD74" s="84" t="s">
        <v>484</v>
      </c>
      <c r="AE74" s="84"/>
      <c r="AF74" s="84" t="s">
        <v>5102</v>
      </c>
      <c r="AG74" s="116">
        <v>0</v>
      </c>
      <c r="AH74" s="120">
        <v>0</v>
      </c>
      <c r="AI74" s="116">
        <v>0</v>
      </c>
      <c r="AJ74" s="120">
        <v>0</v>
      </c>
      <c r="AK74" s="116">
        <v>0</v>
      </c>
      <c r="AL74" s="120">
        <v>0</v>
      </c>
      <c r="AM74" s="116">
        <v>14</v>
      </c>
      <c r="AN74" s="120">
        <v>100</v>
      </c>
      <c r="AO74" s="116">
        <v>14</v>
      </c>
    </row>
    <row r="75" spans="1:41" ht="15">
      <c r="A75" s="87" t="s">
        <v>4625</v>
      </c>
      <c r="B75" s="65" t="s">
        <v>4640</v>
      </c>
      <c r="C75" s="65" t="s">
        <v>58</v>
      </c>
      <c r="D75" s="109"/>
      <c r="E75" s="108"/>
      <c r="F75" s="110" t="s">
        <v>4625</v>
      </c>
      <c r="G75" s="111"/>
      <c r="H75" s="111"/>
      <c r="I75" s="112">
        <v>75</v>
      </c>
      <c r="J75" s="113"/>
      <c r="K75" s="48">
        <v>2</v>
      </c>
      <c r="L75" s="48">
        <v>1</v>
      </c>
      <c r="M75" s="48">
        <v>0</v>
      </c>
      <c r="N75" s="48">
        <v>1</v>
      </c>
      <c r="O75" s="48">
        <v>0</v>
      </c>
      <c r="P75" s="49">
        <v>0</v>
      </c>
      <c r="Q75" s="49">
        <v>0</v>
      </c>
      <c r="R75" s="48">
        <v>1</v>
      </c>
      <c r="S75" s="48">
        <v>0</v>
      </c>
      <c r="T75" s="48">
        <v>2</v>
      </c>
      <c r="U75" s="48">
        <v>1</v>
      </c>
      <c r="V75" s="48">
        <v>1</v>
      </c>
      <c r="W75" s="49">
        <v>0.5</v>
      </c>
      <c r="X75" s="49">
        <v>0.5</v>
      </c>
      <c r="Y75" s="78"/>
      <c r="Z75" s="78"/>
      <c r="AA75" s="78" t="s">
        <v>951</v>
      </c>
      <c r="AB75" s="84" t="s">
        <v>1939</v>
      </c>
      <c r="AC75" s="84" t="s">
        <v>1939</v>
      </c>
      <c r="AD75" s="84" t="s">
        <v>483</v>
      </c>
      <c r="AE75" s="84"/>
      <c r="AF75" s="84" t="s">
        <v>5103</v>
      </c>
      <c r="AG75" s="116">
        <v>0</v>
      </c>
      <c r="AH75" s="120">
        <v>0</v>
      </c>
      <c r="AI75" s="116">
        <v>0</v>
      </c>
      <c r="AJ75" s="120">
        <v>0</v>
      </c>
      <c r="AK75" s="116">
        <v>0</v>
      </c>
      <c r="AL75" s="120">
        <v>0</v>
      </c>
      <c r="AM75" s="116">
        <v>2</v>
      </c>
      <c r="AN75" s="120">
        <v>100</v>
      </c>
      <c r="AO75" s="116">
        <v>2</v>
      </c>
    </row>
    <row r="76" spans="1:41" ht="15">
      <c r="A76" s="87" t="s">
        <v>4626</v>
      </c>
      <c r="B76" s="65" t="s">
        <v>4641</v>
      </c>
      <c r="C76" s="65" t="s">
        <v>58</v>
      </c>
      <c r="D76" s="109"/>
      <c r="E76" s="108"/>
      <c r="F76" s="110" t="s">
        <v>4626</v>
      </c>
      <c r="G76" s="111"/>
      <c r="H76" s="111"/>
      <c r="I76" s="112">
        <v>76</v>
      </c>
      <c r="J76" s="113"/>
      <c r="K76" s="48">
        <v>2</v>
      </c>
      <c r="L76" s="48">
        <v>1</v>
      </c>
      <c r="M76" s="48">
        <v>0</v>
      </c>
      <c r="N76" s="48">
        <v>1</v>
      </c>
      <c r="O76" s="48">
        <v>0</v>
      </c>
      <c r="P76" s="49">
        <v>0</v>
      </c>
      <c r="Q76" s="49">
        <v>0</v>
      </c>
      <c r="R76" s="48">
        <v>1</v>
      </c>
      <c r="S76" s="48">
        <v>0</v>
      </c>
      <c r="T76" s="48">
        <v>2</v>
      </c>
      <c r="U76" s="48">
        <v>1</v>
      </c>
      <c r="V76" s="48">
        <v>1</v>
      </c>
      <c r="W76" s="49">
        <v>0.5</v>
      </c>
      <c r="X76" s="49">
        <v>0.5</v>
      </c>
      <c r="Y76" s="78"/>
      <c r="Z76" s="78"/>
      <c r="AA76" s="78" t="s">
        <v>950</v>
      </c>
      <c r="AB76" s="84" t="s">
        <v>1939</v>
      </c>
      <c r="AC76" s="84" t="s">
        <v>1939</v>
      </c>
      <c r="AD76" s="84" t="s">
        <v>482</v>
      </c>
      <c r="AE76" s="84"/>
      <c r="AF76" s="84" t="s">
        <v>5104</v>
      </c>
      <c r="AG76" s="116">
        <v>0</v>
      </c>
      <c r="AH76" s="120">
        <v>0</v>
      </c>
      <c r="AI76" s="116">
        <v>0</v>
      </c>
      <c r="AJ76" s="120">
        <v>0</v>
      </c>
      <c r="AK76" s="116">
        <v>0</v>
      </c>
      <c r="AL76" s="120">
        <v>0</v>
      </c>
      <c r="AM76" s="116">
        <v>12</v>
      </c>
      <c r="AN76" s="120">
        <v>100</v>
      </c>
      <c r="AO76" s="116">
        <v>12</v>
      </c>
    </row>
    <row r="77" spans="1:41" ht="15">
      <c r="A77" s="87" t="s">
        <v>4627</v>
      </c>
      <c r="B77" s="65" t="s">
        <v>4642</v>
      </c>
      <c r="C77" s="65" t="s">
        <v>58</v>
      </c>
      <c r="D77" s="109"/>
      <c r="E77" s="108"/>
      <c r="F77" s="110" t="s">
        <v>6206</v>
      </c>
      <c r="G77" s="111"/>
      <c r="H77" s="111"/>
      <c r="I77" s="112">
        <v>77</v>
      </c>
      <c r="J77" s="113"/>
      <c r="K77" s="48">
        <v>2</v>
      </c>
      <c r="L77" s="48">
        <v>2</v>
      </c>
      <c r="M77" s="48">
        <v>0</v>
      </c>
      <c r="N77" s="48">
        <v>2</v>
      </c>
      <c r="O77" s="48">
        <v>1</v>
      </c>
      <c r="P77" s="49">
        <v>0</v>
      </c>
      <c r="Q77" s="49">
        <v>0</v>
      </c>
      <c r="R77" s="48">
        <v>1</v>
      </c>
      <c r="S77" s="48">
        <v>0</v>
      </c>
      <c r="T77" s="48">
        <v>2</v>
      </c>
      <c r="U77" s="48">
        <v>2</v>
      </c>
      <c r="V77" s="48">
        <v>1</v>
      </c>
      <c r="W77" s="49">
        <v>0.5</v>
      </c>
      <c r="X77" s="49">
        <v>0.5</v>
      </c>
      <c r="Y77" s="78" t="s">
        <v>864</v>
      </c>
      <c r="Z77" s="78" t="s">
        <v>923</v>
      </c>
      <c r="AA77" s="78"/>
      <c r="AB77" s="84" t="s">
        <v>4845</v>
      </c>
      <c r="AC77" s="84" t="s">
        <v>4959</v>
      </c>
      <c r="AD77" s="84"/>
      <c r="AE77" s="84" t="s">
        <v>258</v>
      </c>
      <c r="AF77" s="84" t="s">
        <v>5105</v>
      </c>
      <c r="AG77" s="116">
        <v>0</v>
      </c>
      <c r="AH77" s="120">
        <v>0</v>
      </c>
      <c r="AI77" s="116">
        <v>0</v>
      </c>
      <c r="AJ77" s="120">
        <v>0</v>
      </c>
      <c r="AK77" s="116">
        <v>0</v>
      </c>
      <c r="AL77" s="120">
        <v>0</v>
      </c>
      <c r="AM77" s="116">
        <v>54</v>
      </c>
      <c r="AN77" s="120">
        <v>100</v>
      </c>
      <c r="AO77" s="116">
        <v>54</v>
      </c>
    </row>
    <row r="78" spans="1:41" ht="15">
      <c r="A78" s="87" t="s">
        <v>4628</v>
      </c>
      <c r="B78" s="65" t="s">
        <v>4643</v>
      </c>
      <c r="C78" s="65" t="s">
        <v>58</v>
      </c>
      <c r="D78" s="109"/>
      <c r="E78" s="108"/>
      <c r="F78" s="110" t="s">
        <v>4628</v>
      </c>
      <c r="G78" s="111"/>
      <c r="H78" s="111"/>
      <c r="I78" s="112">
        <v>78</v>
      </c>
      <c r="J78" s="113"/>
      <c r="K78" s="48">
        <v>2</v>
      </c>
      <c r="L78" s="48">
        <v>1</v>
      </c>
      <c r="M78" s="48">
        <v>0</v>
      </c>
      <c r="N78" s="48">
        <v>1</v>
      </c>
      <c r="O78" s="48">
        <v>0</v>
      </c>
      <c r="P78" s="49">
        <v>0</v>
      </c>
      <c r="Q78" s="49">
        <v>0</v>
      </c>
      <c r="R78" s="48">
        <v>1</v>
      </c>
      <c r="S78" s="48">
        <v>0</v>
      </c>
      <c r="T78" s="48">
        <v>2</v>
      </c>
      <c r="U78" s="48">
        <v>1</v>
      </c>
      <c r="V78" s="48">
        <v>1</v>
      </c>
      <c r="W78" s="49">
        <v>0.5</v>
      </c>
      <c r="X78" s="49">
        <v>0.5</v>
      </c>
      <c r="Y78" s="78"/>
      <c r="Z78" s="78"/>
      <c r="AA78" s="78"/>
      <c r="AB78" s="84" t="s">
        <v>1939</v>
      </c>
      <c r="AC78" s="84" t="s">
        <v>1939</v>
      </c>
      <c r="AD78" s="84" t="s">
        <v>468</v>
      </c>
      <c r="AE78" s="84"/>
      <c r="AF78" s="84" t="s">
        <v>5106</v>
      </c>
      <c r="AG78" s="116">
        <v>0</v>
      </c>
      <c r="AH78" s="120">
        <v>0</v>
      </c>
      <c r="AI78" s="116">
        <v>0</v>
      </c>
      <c r="AJ78" s="120">
        <v>0</v>
      </c>
      <c r="AK78" s="116">
        <v>0</v>
      </c>
      <c r="AL78" s="120">
        <v>0</v>
      </c>
      <c r="AM78" s="116">
        <v>14</v>
      </c>
      <c r="AN78" s="120">
        <v>100</v>
      </c>
      <c r="AO78" s="116">
        <v>14</v>
      </c>
    </row>
    <row r="79" spans="1:41" ht="15">
      <c r="A79" s="87" t="s">
        <v>4629</v>
      </c>
      <c r="B79" s="65" t="s">
        <v>4644</v>
      </c>
      <c r="C79" s="65" t="s">
        <v>58</v>
      </c>
      <c r="D79" s="109"/>
      <c r="E79" s="108"/>
      <c r="F79" s="110" t="s">
        <v>6207</v>
      </c>
      <c r="G79" s="111"/>
      <c r="H79" s="111"/>
      <c r="I79" s="112">
        <v>79</v>
      </c>
      <c r="J79" s="113"/>
      <c r="K79" s="48">
        <v>2</v>
      </c>
      <c r="L79" s="48">
        <v>0</v>
      </c>
      <c r="M79" s="48">
        <v>2</v>
      </c>
      <c r="N79" s="48">
        <v>2</v>
      </c>
      <c r="O79" s="48">
        <v>0</v>
      </c>
      <c r="P79" s="49">
        <v>0</v>
      </c>
      <c r="Q79" s="49">
        <v>0</v>
      </c>
      <c r="R79" s="48">
        <v>1</v>
      </c>
      <c r="S79" s="48">
        <v>0</v>
      </c>
      <c r="T79" s="48">
        <v>2</v>
      </c>
      <c r="U79" s="48">
        <v>2</v>
      </c>
      <c r="V79" s="48">
        <v>1</v>
      </c>
      <c r="W79" s="49">
        <v>0.5</v>
      </c>
      <c r="X79" s="49">
        <v>0.5</v>
      </c>
      <c r="Y79" s="78"/>
      <c r="Z79" s="78"/>
      <c r="AA79" s="78"/>
      <c r="AB79" s="84" t="s">
        <v>4846</v>
      </c>
      <c r="AC79" s="84" t="s">
        <v>4960</v>
      </c>
      <c r="AD79" s="84" t="s">
        <v>467</v>
      </c>
      <c r="AE79" s="84"/>
      <c r="AF79" s="84" t="s">
        <v>5107</v>
      </c>
      <c r="AG79" s="116">
        <v>3</v>
      </c>
      <c r="AH79" s="120">
        <v>5.660377358490566</v>
      </c>
      <c r="AI79" s="116">
        <v>0</v>
      </c>
      <c r="AJ79" s="120">
        <v>0</v>
      </c>
      <c r="AK79" s="116">
        <v>0</v>
      </c>
      <c r="AL79" s="120">
        <v>0</v>
      </c>
      <c r="AM79" s="116">
        <v>50</v>
      </c>
      <c r="AN79" s="120">
        <v>94.33962264150944</v>
      </c>
      <c r="AO79" s="116">
        <v>53</v>
      </c>
    </row>
    <row r="80" spans="1:41" ht="15">
      <c r="A80" s="87" t="s">
        <v>4630</v>
      </c>
      <c r="B80" s="65" t="s">
        <v>4645</v>
      </c>
      <c r="C80" s="65" t="s">
        <v>58</v>
      </c>
      <c r="D80" s="109"/>
      <c r="E80" s="108"/>
      <c r="F80" s="110" t="s">
        <v>6208</v>
      </c>
      <c r="G80" s="111"/>
      <c r="H80" s="111"/>
      <c r="I80" s="112">
        <v>80</v>
      </c>
      <c r="J80" s="113"/>
      <c r="K80" s="48">
        <v>2</v>
      </c>
      <c r="L80" s="48">
        <v>1</v>
      </c>
      <c r="M80" s="48">
        <v>2</v>
      </c>
      <c r="N80" s="48">
        <v>3</v>
      </c>
      <c r="O80" s="48">
        <v>2</v>
      </c>
      <c r="P80" s="49">
        <v>0</v>
      </c>
      <c r="Q80" s="49">
        <v>0</v>
      </c>
      <c r="R80" s="48">
        <v>1</v>
      </c>
      <c r="S80" s="48">
        <v>0</v>
      </c>
      <c r="T80" s="48">
        <v>2</v>
      </c>
      <c r="U80" s="48">
        <v>3</v>
      </c>
      <c r="V80" s="48">
        <v>1</v>
      </c>
      <c r="W80" s="49">
        <v>0.5</v>
      </c>
      <c r="X80" s="49">
        <v>0.5</v>
      </c>
      <c r="Y80" s="78"/>
      <c r="Z80" s="78"/>
      <c r="AA80" s="78"/>
      <c r="AB80" s="84" t="s">
        <v>4847</v>
      </c>
      <c r="AC80" s="84" t="s">
        <v>4961</v>
      </c>
      <c r="AD80" s="84"/>
      <c r="AE80" s="84" t="s">
        <v>252</v>
      </c>
      <c r="AF80" s="84" t="s">
        <v>5108</v>
      </c>
      <c r="AG80" s="116">
        <v>0</v>
      </c>
      <c r="AH80" s="120">
        <v>0</v>
      </c>
      <c r="AI80" s="116">
        <v>0</v>
      </c>
      <c r="AJ80" s="120">
        <v>0</v>
      </c>
      <c r="AK80" s="116">
        <v>0</v>
      </c>
      <c r="AL80" s="120">
        <v>0</v>
      </c>
      <c r="AM80" s="116">
        <v>14</v>
      </c>
      <c r="AN80" s="120">
        <v>100</v>
      </c>
      <c r="AO80" s="116">
        <v>14</v>
      </c>
    </row>
    <row r="81" spans="1:41" ht="15">
      <c r="A81" s="87" t="s">
        <v>4631</v>
      </c>
      <c r="B81" s="65" t="s">
        <v>4646</v>
      </c>
      <c r="C81" s="65" t="s">
        <v>58</v>
      </c>
      <c r="D81" s="109"/>
      <c r="E81" s="108"/>
      <c r="F81" s="110" t="s">
        <v>6209</v>
      </c>
      <c r="G81" s="111"/>
      <c r="H81" s="111"/>
      <c r="I81" s="112">
        <v>81</v>
      </c>
      <c r="J81" s="113"/>
      <c r="K81" s="48">
        <v>2</v>
      </c>
      <c r="L81" s="48">
        <v>1</v>
      </c>
      <c r="M81" s="48">
        <v>0</v>
      </c>
      <c r="N81" s="48">
        <v>1</v>
      </c>
      <c r="O81" s="48">
        <v>0</v>
      </c>
      <c r="P81" s="49">
        <v>0</v>
      </c>
      <c r="Q81" s="49">
        <v>0</v>
      </c>
      <c r="R81" s="48">
        <v>1</v>
      </c>
      <c r="S81" s="48">
        <v>0</v>
      </c>
      <c r="T81" s="48">
        <v>2</v>
      </c>
      <c r="U81" s="48">
        <v>1</v>
      </c>
      <c r="V81" s="48">
        <v>1</v>
      </c>
      <c r="W81" s="49">
        <v>0.5</v>
      </c>
      <c r="X81" s="49">
        <v>0.5</v>
      </c>
      <c r="Y81" s="78"/>
      <c r="Z81" s="78"/>
      <c r="AA81" s="78"/>
      <c r="AB81" s="84" t="s">
        <v>4848</v>
      </c>
      <c r="AC81" s="84" t="s">
        <v>1939</v>
      </c>
      <c r="AD81" s="84" t="s">
        <v>465</v>
      </c>
      <c r="AE81" s="84"/>
      <c r="AF81" s="84" t="s">
        <v>5109</v>
      </c>
      <c r="AG81" s="116">
        <v>1</v>
      </c>
      <c r="AH81" s="120">
        <v>1.694915254237288</v>
      </c>
      <c r="AI81" s="116">
        <v>1</v>
      </c>
      <c r="AJ81" s="120">
        <v>1.694915254237288</v>
      </c>
      <c r="AK81" s="116">
        <v>0</v>
      </c>
      <c r="AL81" s="120">
        <v>0</v>
      </c>
      <c r="AM81" s="116">
        <v>57</v>
      </c>
      <c r="AN81" s="120">
        <v>96.61016949152543</v>
      </c>
      <c r="AO81" s="116">
        <v>59</v>
      </c>
    </row>
    <row r="82" spans="1:41" ht="15">
      <c r="A82" s="87" t="s">
        <v>4632</v>
      </c>
      <c r="B82" s="65" t="s">
        <v>4647</v>
      </c>
      <c r="C82" s="65" t="s">
        <v>58</v>
      </c>
      <c r="D82" s="109"/>
      <c r="E82" s="108"/>
      <c r="F82" s="110" t="s">
        <v>4632</v>
      </c>
      <c r="G82" s="111"/>
      <c r="H82" s="111"/>
      <c r="I82" s="112">
        <v>82</v>
      </c>
      <c r="J82" s="113"/>
      <c r="K82" s="48">
        <v>2</v>
      </c>
      <c r="L82" s="48">
        <v>1</v>
      </c>
      <c r="M82" s="48">
        <v>0</v>
      </c>
      <c r="N82" s="48">
        <v>1</v>
      </c>
      <c r="O82" s="48">
        <v>0</v>
      </c>
      <c r="P82" s="49">
        <v>0</v>
      </c>
      <c r="Q82" s="49">
        <v>0</v>
      </c>
      <c r="R82" s="48">
        <v>1</v>
      </c>
      <c r="S82" s="48">
        <v>0</v>
      </c>
      <c r="T82" s="48">
        <v>2</v>
      </c>
      <c r="U82" s="48">
        <v>1</v>
      </c>
      <c r="V82" s="48">
        <v>1</v>
      </c>
      <c r="W82" s="49">
        <v>0.5</v>
      </c>
      <c r="X82" s="49">
        <v>0.5</v>
      </c>
      <c r="Y82" s="78"/>
      <c r="Z82" s="78"/>
      <c r="AA82" s="78"/>
      <c r="AB82" s="84" t="s">
        <v>1939</v>
      </c>
      <c r="AC82" s="84" t="s">
        <v>1939</v>
      </c>
      <c r="AD82" s="84" t="s">
        <v>461</v>
      </c>
      <c r="AE82" s="84"/>
      <c r="AF82" s="84" t="s">
        <v>5110</v>
      </c>
      <c r="AG82" s="116">
        <v>3</v>
      </c>
      <c r="AH82" s="120">
        <v>16.666666666666668</v>
      </c>
      <c r="AI82" s="116">
        <v>0</v>
      </c>
      <c r="AJ82" s="120">
        <v>0</v>
      </c>
      <c r="AK82" s="116">
        <v>0</v>
      </c>
      <c r="AL82" s="120">
        <v>0</v>
      </c>
      <c r="AM82" s="116">
        <v>15</v>
      </c>
      <c r="AN82" s="120">
        <v>83.33333333333333</v>
      </c>
      <c r="AO82" s="116">
        <v>18</v>
      </c>
    </row>
    <row r="83" spans="1:41" ht="15">
      <c r="A83" s="87" t="s">
        <v>4633</v>
      </c>
      <c r="B83" s="65" t="s">
        <v>4648</v>
      </c>
      <c r="C83" s="65" t="s">
        <v>58</v>
      </c>
      <c r="D83" s="109"/>
      <c r="E83" s="108"/>
      <c r="F83" s="110" t="s">
        <v>4633</v>
      </c>
      <c r="G83" s="111"/>
      <c r="H83" s="111"/>
      <c r="I83" s="112">
        <v>83</v>
      </c>
      <c r="J83" s="113"/>
      <c r="K83" s="48">
        <v>2</v>
      </c>
      <c r="L83" s="48">
        <v>1</v>
      </c>
      <c r="M83" s="48">
        <v>0</v>
      </c>
      <c r="N83" s="48">
        <v>1</v>
      </c>
      <c r="O83" s="48">
        <v>0</v>
      </c>
      <c r="P83" s="49">
        <v>0</v>
      </c>
      <c r="Q83" s="49">
        <v>0</v>
      </c>
      <c r="R83" s="48">
        <v>1</v>
      </c>
      <c r="S83" s="48">
        <v>0</v>
      </c>
      <c r="T83" s="48">
        <v>2</v>
      </c>
      <c r="U83" s="48">
        <v>1</v>
      </c>
      <c r="V83" s="48">
        <v>1</v>
      </c>
      <c r="W83" s="49">
        <v>0.5</v>
      </c>
      <c r="X83" s="49">
        <v>0.5</v>
      </c>
      <c r="Y83" s="78"/>
      <c r="Z83" s="78"/>
      <c r="AA83" s="78"/>
      <c r="AB83" s="84" t="s">
        <v>1939</v>
      </c>
      <c r="AC83" s="84" t="s">
        <v>1939</v>
      </c>
      <c r="AD83" s="84" t="s">
        <v>460</v>
      </c>
      <c r="AE83" s="84"/>
      <c r="AF83" s="84" t="s">
        <v>5111</v>
      </c>
      <c r="AG83" s="116">
        <v>0</v>
      </c>
      <c r="AH83" s="120">
        <v>0</v>
      </c>
      <c r="AI83" s="116">
        <v>0</v>
      </c>
      <c r="AJ83" s="120">
        <v>0</v>
      </c>
      <c r="AK83" s="116">
        <v>0</v>
      </c>
      <c r="AL83" s="120">
        <v>0</v>
      </c>
      <c r="AM83" s="116">
        <v>20</v>
      </c>
      <c r="AN83" s="120">
        <v>100</v>
      </c>
      <c r="AO83" s="116">
        <v>20</v>
      </c>
    </row>
    <row r="84" spans="1:41" ht="15">
      <c r="A84" s="87" t="s">
        <v>4634</v>
      </c>
      <c r="B84" s="65" t="s">
        <v>4649</v>
      </c>
      <c r="C84" s="65" t="s">
        <v>58</v>
      </c>
      <c r="D84" s="109"/>
      <c r="E84" s="108"/>
      <c r="F84" s="110" t="s">
        <v>6210</v>
      </c>
      <c r="G84" s="111"/>
      <c r="H84" s="111"/>
      <c r="I84" s="112">
        <v>84</v>
      </c>
      <c r="J84" s="113"/>
      <c r="K84" s="48">
        <v>2</v>
      </c>
      <c r="L84" s="48">
        <v>2</v>
      </c>
      <c r="M84" s="48">
        <v>0</v>
      </c>
      <c r="N84" s="48">
        <v>2</v>
      </c>
      <c r="O84" s="48">
        <v>1</v>
      </c>
      <c r="P84" s="49">
        <v>0</v>
      </c>
      <c r="Q84" s="49">
        <v>0</v>
      </c>
      <c r="R84" s="48">
        <v>1</v>
      </c>
      <c r="S84" s="48">
        <v>0</v>
      </c>
      <c r="T84" s="48">
        <v>2</v>
      </c>
      <c r="U84" s="48">
        <v>2</v>
      </c>
      <c r="V84" s="48">
        <v>1</v>
      </c>
      <c r="W84" s="49">
        <v>0.5</v>
      </c>
      <c r="X84" s="49">
        <v>0.5</v>
      </c>
      <c r="Y84" s="78"/>
      <c r="Z84" s="78"/>
      <c r="AA84" s="78" t="s">
        <v>947</v>
      </c>
      <c r="AB84" s="84" t="s">
        <v>4849</v>
      </c>
      <c r="AC84" s="84" t="s">
        <v>4962</v>
      </c>
      <c r="AD84" s="84"/>
      <c r="AE84" s="84" t="s">
        <v>236</v>
      </c>
      <c r="AF84" s="84" t="s">
        <v>5112</v>
      </c>
      <c r="AG84" s="116">
        <v>0</v>
      </c>
      <c r="AH84" s="120">
        <v>0</v>
      </c>
      <c r="AI84" s="116">
        <v>1</v>
      </c>
      <c r="AJ84" s="120">
        <v>1.7857142857142858</v>
      </c>
      <c r="AK84" s="116">
        <v>0</v>
      </c>
      <c r="AL84" s="120">
        <v>0</v>
      </c>
      <c r="AM84" s="116">
        <v>55</v>
      </c>
      <c r="AN84" s="120">
        <v>98.21428571428571</v>
      </c>
      <c r="AO84" s="116">
        <v>56</v>
      </c>
    </row>
    <row r="85" spans="1:41" ht="15">
      <c r="A85" s="87" t="s">
        <v>4635</v>
      </c>
      <c r="B85" s="65" t="s">
        <v>4650</v>
      </c>
      <c r="C85" s="65" t="s">
        <v>58</v>
      </c>
      <c r="D85" s="109"/>
      <c r="E85" s="108"/>
      <c r="F85" s="110" t="s">
        <v>6211</v>
      </c>
      <c r="G85" s="111"/>
      <c r="H85" s="111"/>
      <c r="I85" s="112">
        <v>85</v>
      </c>
      <c r="J85" s="113"/>
      <c r="K85" s="48">
        <v>2</v>
      </c>
      <c r="L85" s="48">
        <v>1</v>
      </c>
      <c r="M85" s="48">
        <v>0</v>
      </c>
      <c r="N85" s="48">
        <v>1</v>
      </c>
      <c r="O85" s="48">
        <v>0</v>
      </c>
      <c r="P85" s="49">
        <v>0</v>
      </c>
      <c r="Q85" s="49">
        <v>0</v>
      </c>
      <c r="R85" s="48">
        <v>1</v>
      </c>
      <c r="S85" s="48">
        <v>0</v>
      </c>
      <c r="T85" s="48">
        <v>2</v>
      </c>
      <c r="U85" s="48">
        <v>1</v>
      </c>
      <c r="V85" s="48">
        <v>1</v>
      </c>
      <c r="W85" s="49">
        <v>0.5</v>
      </c>
      <c r="X85" s="49">
        <v>0.5</v>
      </c>
      <c r="Y85" s="78"/>
      <c r="Z85" s="78"/>
      <c r="AA85" s="78"/>
      <c r="AB85" s="84" t="s">
        <v>4850</v>
      </c>
      <c r="AC85" s="84" t="s">
        <v>1939</v>
      </c>
      <c r="AD85" s="84" t="s">
        <v>454</v>
      </c>
      <c r="AE85" s="84"/>
      <c r="AF85" s="84" t="s">
        <v>5113</v>
      </c>
      <c r="AG85" s="116">
        <v>2</v>
      </c>
      <c r="AH85" s="120">
        <v>5</v>
      </c>
      <c r="AI85" s="116">
        <v>0</v>
      </c>
      <c r="AJ85" s="120">
        <v>0</v>
      </c>
      <c r="AK85" s="116">
        <v>0</v>
      </c>
      <c r="AL85" s="120">
        <v>0</v>
      </c>
      <c r="AM85" s="116">
        <v>38</v>
      </c>
      <c r="AN85" s="120">
        <v>95</v>
      </c>
      <c r="AO85" s="116">
        <v>40</v>
      </c>
    </row>
    <row r="86" spans="1:41" ht="15">
      <c r="A86" s="87" t="s">
        <v>4636</v>
      </c>
      <c r="B86" s="65" t="s">
        <v>4651</v>
      </c>
      <c r="C86" s="65" t="s">
        <v>58</v>
      </c>
      <c r="D86" s="109"/>
      <c r="E86" s="108"/>
      <c r="F86" s="110" t="s">
        <v>4636</v>
      </c>
      <c r="G86" s="111"/>
      <c r="H86" s="111"/>
      <c r="I86" s="112">
        <v>86</v>
      </c>
      <c r="J86" s="113"/>
      <c r="K86" s="48">
        <v>2</v>
      </c>
      <c r="L86" s="48">
        <v>1</v>
      </c>
      <c r="M86" s="48">
        <v>0</v>
      </c>
      <c r="N86" s="48">
        <v>1</v>
      </c>
      <c r="O86" s="48">
        <v>0</v>
      </c>
      <c r="P86" s="49">
        <v>0</v>
      </c>
      <c r="Q86" s="49">
        <v>0</v>
      </c>
      <c r="R86" s="48">
        <v>1</v>
      </c>
      <c r="S86" s="48">
        <v>0</v>
      </c>
      <c r="T86" s="48">
        <v>2</v>
      </c>
      <c r="U86" s="48">
        <v>1</v>
      </c>
      <c r="V86" s="48">
        <v>1</v>
      </c>
      <c r="W86" s="49">
        <v>0.5</v>
      </c>
      <c r="X86" s="49">
        <v>0.5</v>
      </c>
      <c r="Y86" s="78"/>
      <c r="Z86" s="78"/>
      <c r="AA86" s="78"/>
      <c r="AB86" s="84" t="s">
        <v>1939</v>
      </c>
      <c r="AC86" s="84" t="s">
        <v>1939</v>
      </c>
      <c r="AD86" s="84" t="s">
        <v>450</v>
      </c>
      <c r="AE86" s="84"/>
      <c r="AF86" s="84" t="s">
        <v>5114</v>
      </c>
      <c r="AG86" s="116">
        <v>2</v>
      </c>
      <c r="AH86" s="120">
        <v>4.081632653061225</v>
      </c>
      <c r="AI86" s="116">
        <v>3</v>
      </c>
      <c r="AJ86" s="120">
        <v>6.122448979591836</v>
      </c>
      <c r="AK86" s="116">
        <v>0</v>
      </c>
      <c r="AL86" s="120">
        <v>0</v>
      </c>
      <c r="AM86" s="116">
        <v>44</v>
      </c>
      <c r="AN86" s="120">
        <v>89.79591836734694</v>
      </c>
      <c r="AO86" s="116">
        <v>49</v>
      </c>
    </row>
    <row r="87" spans="1:41" ht="15">
      <c r="A87" s="87" t="s">
        <v>4637</v>
      </c>
      <c r="B87" s="65" t="s">
        <v>4640</v>
      </c>
      <c r="C87" s="65" t="s">
        <v>60</v>
      </c>
      <c r="D87" s="109"/>
      <c r="E87" s="108"/>
      <c r="F87" s="110" t="s">
        <v>6212</v>
      </c>
      <c r="G87" s="111"/>
      <c r="H87" s="111"/>
      <c r="I87" s="112">
        <v>87</v>
      </c>
      <c r="J87" s="113"/>
      <c r="K87" s="48">
        <v>2</v>
      </c>
      <c r="L87" s="48">
        <v>1</v>
      </c>
      <c r="M87" s="48">
        <v>0</v>
      </c>
      <c r="N87" s="48">
        <v>1</v>
      </c>
      <c r="O87" s="48">
        <v>0</v>
      </c>
      <c r="P87" s="49">
        <v>0</v>
      </c>
      <c r="Q87" s="49">
        <v>0</v>
      </c>
      <c r="R87" s="48">
        <v>1</v>
      </c>
      <c r="S87" s="48">
        <v>0</v>
      </c>
      <c r="T87" s="48">
        <v>2</v>
      </c>
      <c r="U87" s="48">
        <v>1</v>
      </c>
      <c r="V87" s="48">
        <v>1</v>
      </c>
      <c r="W87" s="49">
        <v>0.5</v>
      </c>
      <c r="X87" s="49">
        <v>0.5</v>
      </c>
      <c r="Y87" s="78"/>
      <c r="Z87" s="78"/>
      <c r="AA87" s="78"/>
      <c r="AB87" s="84" t="s">
        <v>4851</v>
      </c>
      <c r="AC87" s="84" t="s">
        <v>1939</v>
      </c>
      <c r="AD87" s="84" t="s">
        <v>440</v>
      </c>
      <c r="AE87" s="84"/>
      <c r="AF87" s="84" t="s">
        <v>5115</v>
      </c>
      <c r="AG87" s="116">
        <v>0</v>
      </c>
      <c r="AH87" s="120">
        <v>0</v>
      </c>
      <c r="AI87" s="116">
        <v>0</v>
      </c>
      <c r="AJ87" s="120">
        <v>0</v>
      </c>
      <c r="AK87" s="116">
        <v>0</v>
      </c>
      <c r="AL87" s="120">
        <v>0</v>
      </c>
      <c r="AM87" s="116">
        <v>35</v>
      </c>
      <c r="AN87" s="120">
        <v>100</v>
      </c>
      <c r="AO87" s="116">
        <v>35</v>
      </c>
    </row>
    <row r="88" spans="1:41" ht="15">
      <c r="A88" s="87" t="s">
        <v>4638</v>
      </c>
      <c r="B88" s="65" t="s">
        <v>4641</v>
      </c>
      <c r="C88" s="65" t="s">
        <v>60</v>
      </c>
      <c r="D88" s="109"/>
      <c r="E88" s="108"/>
      <c r="F88" s="110" t="s">
        <v>6213</v>
      </c>
      <c r="G88" s="111"/>
      <c r="H88" s="111"/>
      <c r="I88" s="112">
        <v>88</v>
      </c>
      <c r="J88" s="113"/>
      <c r="K88" s="48">
        <v>2</v>
      </c>
      <c r="L88" s="48">
        <v>1</v>
      </c>
      <c r="M88" s="48">
        <v>11</v>
      </c>
      <c r="N88" s="48">
        <v>12</v>
      </c>
      <c r="O88" s="48">
        <v>11</v>
      </c>
      <c r="P88" s="49">
        <v>0</v>
      </c>
      <c r="Q88" s="49">
        <v>0</v>
      </c>
      <c r="R88" s="48">
        <v>1</v>
      </c>
      <c r="S88" s="48">
        <v>0</v>
      </c>
      <c r="T88" s="48">
        <v>2</v>
      </c>
      <c r="U88" s="48">
        <v>12</v>
      </c>
      <c r="V88" s="48">
        <v>1</v>
      </c>
      <c r="W88" s="49">
        <v>0.5</v>
      </c>
      <c r="X88" s="49">
        <v>0.5</v>
      </c>
      <c r="Y88" s="78"/>
      <c r="Z88" s="78"/>
      <c r="AA88" s="78"/>
      <c r="AB88" s="84" t="s">
        <v>4852</v>
      </c>
      <c r="AC88" s="84" t="s">
        <v>4963</v>
      </c>
      <c r="AD88" s="84"/>
      <c r="AE88" s="84" t="s">
        <v>431</v>
      </c>
      <c r="AF88" s="84" t="s">
        <v>5116</v>
      </c>
      <c r="AG88" s="116">
        <v>0</v>
      </c>
      <c r="AH88" s="120">
        <v>0</v>
      </c>
      <c r="AI88" s="116">
        <v>0</v>
      </c>
      <c r="AJ88" s="120">
        <v>0</v>
      </c>
      <c r="AK88" s="116">
        <v>0</v>
      </c>
      <c r="AL88" s="120">
        <v>0</v>
      </c>
      <c r="AM88" s="116">
        <v>65</v>
      </c>
      <c r="AN88" s="120">
        <v>100</v>
      </c>
      <c r="AO88" s="116">
        <v>65</v>
      </c>
    </row>
    <row r="89" spans="1:41" ht="15">
      <c r="A89" s="87" t="s">
        <v>4639</v>
      </c>
      <c r="B89" s="65" t="s">
        <v>4642</v>
      </c>
      <c r="C89" s="65" t="s">
        <v>60</v>
      </c>
      <c r="D89" s="109"/>
      <c r="E89" s="108"/>
      <c r="F89" s="110" t="s">
        <v>4639</v>
      </c>
      <c r="G89" s="111"/>
      <c r="H89" s="111"/>
      <c r="I89" s="112">
        <v>89</v>
      </c>
      <c r="J89" s="113"/>
      <c r="K89" s="48">
        <v>2</v>
      </c>
      <c r="L89" s="48">
        <v>1</v>
      </c>
      <c r="M89" s="48">
        <v>0</v>
      </c>
      <c r="N89" s="48">
        <v>1</v>
      </c>
      <c r="O89" s="48">
        <v>0</v>
      </c>
      <c r="P89" s="49">
        <v>0</v>
      </c>
      <c r="Q89" s="49">
        <v>0</v>
      </c>
      <c r="R89" s="48">
        <v>1</v>
      </c>
      <c r="S89" s="48">
        <v>0</v>
      </c>
      <c r="T89" s="48">
        <v>2</v>
      </c>
      <c r="U89" s="48">
        <v>1</v>
      </c>
      <c r="V89" s="48">
        <v>1</v>
      </c>
      <c r="W89" s="49">
        <v>0.5</v>
      </c>
      <c r="X89" s="49">
        <v>0.5</v>
      </c>
      <c r="Y89" s="78"/>
      <c r="Z89" s="78"/>
      <c r="AA89" s="78"/>
      <c r="AB89" s="84" t="s">
        <v>1939</v>
      </c>
      <c r="AC89" s="84" t="s">
        <v>1939</v>
      </c>
      <c r="AD89" s="84" t="s">
        <v>439</v>
      </c>
      <c r="AE89" s="84"/>
      <c r="AF89" s="84" t="s">
        <v>5117</v>
      </c>
      <c r="AG89" s="116">
        <v>0</v>
      </c>
      <c r="AH89" s="120">
        <v>0</v>
      </c>
      <c r="AI89" s="116">
        <v>0</v>
      </c>
      <c r="AJ89" s="120">
        <v>0</v>
      </c>
      <c r="AK89" s="116">
        <v>0</v>
      </c>
      <c r="AL89" s="120">
        <v>0</v>
      </c>
      <c r="AM89" s="116">
        <v>16</v>
      </c>
      <c r="AN89" s="120">
        <v>100</v>
      </c>
      <c r="AO89" s="116">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4553</v>
      </c>
      <c r="B2" s="84" t="s">
        <v>213</v>
      </c>
      <c r="C2" s="78">
        <f>VLOOKUP(GroupVertices[[#This Row],[Vertex]],Vertices[],MATCH("ID",Vertices[[#Headers],[Vertex]:[Vertex Content Word Count]],0),FALSE)</f>
        <v>5</v>
      </c>
    </row>
    <row r="3" spans="1:3" ht="15">
      <c r="A3" s="78" t="s">
        <v>4553</v>
      </c>
      <c r="B3" s="84" t="s">
        <v>215</v>
      </c>
      <c r="C3" s="78">
        <f>VLOOKUP(GroupVertices[[#This Row],[Vertex]],Vertices[],MATCH("ID",Vertices[[#Headers],[Vertex]:[Vertex Content Word Count]],0),FALSE)</f>
        <v>8</v>
      </c>
    </row>
    <row r="4" spans="1:3" ht="15">
      <c r="A4" s="78" t="s">
        <v>4553</v>
      </c>
      <c r="B4" s="84" t="s">
        <v>216</v>
      </c>
      <c r="C4" s="78">
        <f>VLOOKUP(GroupVertices[[#This Row],[Vertex]],Vertices[],MATCH("ID",Vertices[[#Headers],[Vertex]:[Vertex Content Word Count]],0),FALSE)</f>
        <v>9</v>
      </c>
    </row>
    <row r="5" spans="1:3" ht="15">
      <c r="A5" s="78" t="s">
        <v>4553</v>
      </c>
      <c r="B5" s="84" t="s">
        <v>217</v>
      </c>
      <c r="C5" s="78">
        <f>VLOOKUP(GroupVertices[[#This Row],[Vertex]],Vertices[],MATCH("ID",Vertices[[#Headers],[Vertex]:[Vertex Content Word Count]],0),FALSE)</f>
        <v>10</v>
      </c>
    </row>
    <row r="6" spans="1:3" ht="15">
      <c r="A6" s="78" t="s">
        <v>4553</v>
      </c>
      <c r="B6" s="84" t="s">
        <v>222</v>
      </c>
      <c r="C6" s="78">
        <f>VLOOKUP(GroupVertices[[#This Row],[Vertex]],Vertices[],MATCH("ID",Vertices[[#Headers],[Vertex]:[Vertex Content Word Count]],0),FALSE)</f>
        <v>18</v>
      </c>
    </row>
    <row r="7" spans="1:3" ht="15">
      <c r="A7" s="78" t="s">
        <v>4553</v>
      </c>
      <c r="B7" s="84" t="s">
        <v>223</v>
      </c>
      <c r="C7" s="78">
        <f>VLOOKUP(GroupVertices[[#This Row],[Vertex]],Vertices[],MATCH("ID",Vertices[[#Headers],[Vertex]:[Vertex Content Word Count]],0),FALSE)</f>
        <v>19</v>
      </c>
    </row>
    <row r="8" spans="1:3" ht="15">
      <c r="A8" s="78" t="s">
        <v>4553</v>
      </c>
      <c r="B8" s="84" t="s">
        <v>228</v>
      </c>
      <c r="C8" s="78">
        <f>VLOOKUP(GroupVertices[[#This Row],[Vertex]],Vertices[],MATCH("ID",Vertices[[#Headers],[Vertex]:[Vertex Content Word Count]],0),FALSE)</f>
        <v>27</v>
      </c>
    </row>
    <row r="9" spans="1:3" ht="15">
      <c r="A9" s="78" t="s">
        <v>4553</v>
      </c>
      <c r="B9" s="84" t="s">
        <v>229</v>
      </c>
      <c r="C9" s="78">
        <f>VLOOKUP(GroupVertices[[#This Row],[Vertex]],Vertices[],MATCH("ID",Vertices[[#Headers],[Vertex]:[Vertex Content Word Count]],0),FALSE)</f>
        <v>28</v>
      </c>
    </row>
    <row r="10" spans="1:3" ht="15">
      <c r="A10" s="78" t="s">
        <v>4553</v>
      </c>
      <c r="B10" s="84" t="s">
        <v>235</v>
      </c>
      <c r="C10" s="78">
        <f>VLOOKUP(GroupVertices[[#This Row],[Vertex]],Vertices[],MATCH("ID",Vertices[[#Headers],[Vertex]:[Vertex Content Word Count]],0),FALSE)</f>
        <v>44</v>
      </c>
    </row>
    <row r="11" spans="1:3" ht="15">
      <c r="A11" s="78" t="s">
        <v>4553</v>
      </c>
      <c r="B11" s="84" t="s">
        <v>238</v>
      </c>
      <c r="C11" s="78">
        <f>VLOOKUP(GroupVertices[[#This Row],[Vertex]],Vertices[],MATCH("ID",Vertices[[#Headers],[Vertex]:[Vertex Content Word Count]],0),FALSE)</f>
        <v>47</v>
      </c>
    </row>
    <row r="12" spans="1:3" ht="15">
      <c r="A12" s="78" t="s">
        <v>4553</v>
      </c>
      <c r="B12" s="84" t="s">
        <v>241</v>
      </c>
      <c r="C12" s="78">
        <f>VLOOKUP(GroupVertices[[#This Row],[Vertex]],Vertices[],MATCH("ID",Vertices[[#Headers],[Vertex]:[Vertex Content Word Count]],0),FALSE)</f>
        <v>50</v>
      </c>
    </row>
    <row r="13" spans="1:3" ht="15">
      <c r="A13" s="78" t="s">
        <v>4553</v>
      </c>
      <c r="B13" s="84" t="s">
        <v>260</v>
      </c>
      <c r="C13" s="78">
        <f>VLOOKUP(GroupVertices[[#This Row],[Vertex]],Vertices[],MATCH("ID",Vertices[[#Headers],[Vertex]:[Vertex Content Word Count]],0),FALSE)</f>
        <v>96</v>
      </c>
    </row>
    <row r="14" spans="1:3" ht="15">
      <c r="A14" s="78" t="s">
        <v>4553</v>
      </c>
      <c r="B14" s="84" t="s">
        <v>262</v>
      </c>
      <c r="C14" s="78">
        <f>VLOOKUP(GroupVertices[[#This Row],[Vertex]],Vertices[],MATCH("ID",Vertices[[#Headers],[Vertex]:[Vertex Content Word Count]],0),FALSE)</f>
        <v>100</v>
      </c>
    </row>
    <row r="15" spans="1:3" ht="15">
      <c r="A15" s="78" t="s">
        <v>4553</v>
      </c>
      <c r="B15" s="84" t="s">
        <v>264</v>
      </c>
      <c r="C15" s="78">
        <f>VLOOKUP(GroupVertices[[#This Row],[Vertex]],Vertices[],MATCH("ID",Vertices[[#Headers],[Vertex]:[Vertex Content Word Count]],0),FALSE)</f>
        <v>104</v>
      </c>
    </row>
    <row r="16" spans="1:3" ht="15">
      <c r="A16" s="78" t="s">
        <v>4553</v>
      </c>
      <c r="B16" s="84" t="s">
        <v>266</v>
      </c>
      <c r="C16" s="78">
        <f>VLOOKUP(GroupVertices[[#This Row],[Vertex]],Vertices[],MATCH("ID",Vertices[[#Headers],[Vertex]:[Vertex Content Word Count]],0),FALSE)</f>
        <v>106</v>
      </c>
    </row>
    <row r="17" spans="1:3" ht="15">
      <c r="A17" s="78" t="s">
        <v>4553</v>
      </c>
      <c r="B17" s="84" t="s">
        <v>273</v>
      </c>
      <c r="C17" s="78">
        <f>VLOOKUP(GroupVertices[[#This Row],[Vertex]],Vertices[],MATCH("ID",Vertices[[#Headers],[Vertex]:[Vertex Content Word Count]],0),FALSE)</f>
        <v>117</v>
      </c>
    </row>
    <row r="18" spans="1:3" ht="15">
      <c r="A18" s="78" t="s">
        <v>4553</v>
      </c>
      <c r="B18" s="84" t="s">
        <v>274</v>
      </c>
      <c r="C18" s="78">
        <f>VLOOKUP(GroupVertices[[#This Row],[Vertex]],Vertices[],MATCH("ID",Vertices[[#Headers],[Vertex]:[Vertex Content Word Count]],0),FALSE)</f>
        <v>118</v>
      </c>
    </row>
    <row r="19" spans="1:3" ht="15">
      <c r="A19" s="78" t="s">
        <v>4553</v>
      </c>
      <c r="B19" s="84" t="s">
        <v>275</v>
      </c>
      <c r="C19" s="78">
        <f>VLOOKUP(GroupVertices[[#This Row],[Vertex]],Vertices[],MATCH("ID",Vertices[[#Headers],[Vertex]:[Vertex Content Word Count]],0),FALSE)</f>
        <v>119</v>
      </c>
    </row>
    <row r="20" spans="1:3" ht="15">
      <c r="A20" s="78" t="s">
        <v>4553</v>
      </c>
      <c r="B20" s="84" t="s">
        <v>276</v>
      </c>
      <c r="C20" s="78">
        <f>VLOOKUP(GroupVertices[[#This Row],[Vertex]],Vertices[],MATCH("ID",Vertices[[#Headers],[Vertex]:[Vertex Content Word Count]],0),FALSE)</f>
        <v>120</v>
      </c>
    </row>
    <row r="21" spans="1:3" ht="15">
      <c r="A21" s="78" t="s">
        <v>4553</v>
      </c>
      <c r="B21" s="84" t="s">
        <v>278</v>
      </c>
      <c r="C21" s="78">
        <f>VLOOKUP(GroupVertices[[#This Row],[Vertex]],Vertices[],MATCH("ID",Vertices[[#Headers],[Vertex]:[Vertex Content Word Count]],0),FALSE)</f>
        <v>124</v>
      </c>
    </row>
    <row r="22" spans="1:3" ht="15">
      <c r="A22" s="78" t="s">
        <v>4553</v>
      </c>
      <c r="B22" s="84" t="s">
        <v>285</v>
      </c>
      <c r="C22" s="78">
        <f>VLOOKUP(GroupVertices[[#This Row],[Vertex]],Vertices[],MATCH("ID",Vertices[[#Headers],[Vertex]:[Vertex Content Word Count]],0),FALSE)</f>
        <v>135</v>
      </c>
    </row>
    <row r="23" spans="1:3" ht="15">
      <c r="A23" s="78" t="s">
        <v>4553</v>
      </c>
      <c r="B23" s="84" t="s">
        <v>287</v>
      </c>
      <c r="C23" s="78">
        <f>VLOOKUP(GroupVertices[[#This Row],[Vertex]],Vertices[],MATCH("ID",Vertices[[#Headers],[Vertex]:[Vertex Content Word Count]],0),FALSE)</f>
        <v>140</v>
      </c>
    </row>
    <row r="24" spans="1:3" ht="15">
      <c r="A24" s="78" t="s">
        <v>4553</v>
      </c>
      <c r="B24" s="84" t="s">
        <v>292</v>
      </c>
      <c r="C24" s="78">
        <f>VLOOKUP(GroupVertices[[#This Row],[Vertex]],Vertices[],MATCH("ID",Vertices[[#Headers],[Vertex]:[Vertex Content Word Count]],0),FALSE)</f>
        <v>152</v>
      </c>
    </row>
    <row r="25" spans="1:3" ht="15">
      <c r="A25" s="78" t="s">
        <v>4553</v>
      </c>
      <c r="B25" s="84" t="s">
        <v>309</v>
      </c>
      <c r="C25" s="78">
        <f>VLOOKUP(GroupVertices[[#This Row],[Vertex]],Vertices[],MATCH("ID",Vertices[[#Headers],[Vertex]:[Vertex Content Word Count]],0),FALSE)</f>
        <v>168</v>
      </c>
    </row>
    <row r="26" spans="1:3" ht="15">
      <c r="A26" s="78" t="s">
        <v>4553</v>
      </c>
      <c r="B26" s="84" t="s">
        <v>310</v>
      </c>
      <c r="C26" s="78">
        <f>VLOOKUP(GroupVertices[[#This Row],[Vertex]],Vertices[],MATCH("ID",Vertices[[#Headers],[Vertex]:[Vertex Content Word Count]],0),FALSE)</f>
        <v>169</v>
      </c>
    </row>
    <row r="27" spans="1:3" ht="15">
      <c r="A27" s="78" t="s">
        <v>4553</v>
      </c>
      <c r="B27" s="84" t="s">
        <v>313</v>
      </c>
      <c r="C27" s="78">
        <f>VLOOKUP(GroupVertices[[#This Row],[Vertex]],Vertices[],MATCH("ID",Vertices[[#Headers],[Vertex]:[Vertex Content Word Count]],0),FALSE)</f>
        <v>178</v>
      </c>
    </row>
    <row r="28" spans="1:3" ht="15">
      <c r="A28" s="78" t="s">
        <v>4553</v>
      </c>
      <c r="B28" s="84" t="s">
        <v>315</v>
      </c>
      <c r="C28" s="78">
        <f>VLOOKUP(GroupVertices[[#This Row],[Vertex]],Vertices[],MATCH("ID",Vertices[[#Headers],[Vertex]:[Vertex Content Word Count]],0),FALSE)</f>
        <v>181</v>
      </c>
    </row>
    <row r="29" spans="1:3" ht="15">
      <c r="A29" s="78" t="s">
        <v>4553</v>
      </c>
      <c r="B29" s="84" t="s">
        <v>318</v>
      </c>
      <c r="C29" s="78">
        <f>VLOOKUP(GroupVertices[[#This Row],[Vertex]],Vertices[],MATCH("ID",Vertices[[#Headers],[Vertex]:[Vertex Content Word Count]],0),FALSE)</f>
        <v>186</v>
      </c>
    </row>
    <row r="30" spans="1:3" ht="15">
      <c r="A30" s="78" t="s">
        <v>4553</v>
      </c>
      <c r="B30" s="84" t="s">
        <v>321</v>
      </c>
      <c r="C30" s="78">
        <f>VLOOKUP(GroupVertices[[#This Row],[Vertex]],Vertices[],MATCH("ID",Vertices[[#Headers],[Vertex]:[Vertex Content Word Count]],0),FALSE)</f>
        <v>191</v>
      </c>
    </row>
    <row r="31" spans="1:3" ht="15">
      <c r="A31" s="78" t="s">
        <v>4553</v>
      </c>
      <c r="B31" s="84" t="s">
        <v>324</v>
      </c>
      <c r="C31" s="78">
        <f>VLOOKUP(GroupVertices[[#This Row],[Vertex]],Vertices[],MATCH("ID",Vertices[[#Headers],[Vertex]:[Vertex Content Word Count]],0),FALSE)</f>
        <v>195</v>
      </c>
    </row>
    <row r="32" spans="1:3" ht="15">
      <c r="A32" s="78" t="s">
        <v>4553</v>
      </c>
      <c r="B32" s="84" t="s">
        <v>327</v>
      </c>
      <c r="C32" s="78">
        <f>VLOOKUP(GroupVertices[[#This Row],[Vertex]],Vertices[],MATCH("ID",Vertices[[#Headers],[Vertex]:[Vertex Content Word Count]],0),FALSE)</f>
        <v>209</v>
      </c>
    </row>
    <row r="33" spans="1:3" ht="15">
      <c r="A33" s="78" t="s">
        <v>4553</v>
      </c>
      <c r="B33" s="84" t="s">
        <v>329</v>
      </c>
      <c r="C33" s="78">
        <f>VLOOKUP(GroupVertices[[#This Row],[Vertex]],Vertices[],MATCH("ID",Vertices[[#Headers],[Vertex]:[Vertex Content Word Count]],0),FALSE)</f>
        <v>212</v>
      </c>
    </row>
    <row r="34" spans="1:3" ht="15">
      <c r="A34" s="78" t="s">
        <v>4553</v>
      </c>
      <c r="B34" s="84" t="s">
        <v>330</v>
      </c>
      <c r="C34" s="78">
        <f>VLOOKUP(GroupVertices[[#This Row],[Vertex]],Vertices[],MATCH("ID",Vertices[[#Headers],[Vertex]:[Vertex Content Word Count]],0),FALSE)</f>
        <v>213</v>
      </c>
    </row>
    <row r="35" spans="1:3" ht="15">
      <c r="A35" s="78" t="s">
        <v>4553</v>
      </c>
      <c r="B35" s="84" t="s">
        <v>331</v>
      </c>
      <c r="C35" s="78">
        <f>VLOOKUP(GroupVertices[[#This Row],[Vertex]],Vertices[],MATCH("ID",Vertices[[#Headers],[Vertex]:[Vertex Content Word Count]],0),FALSE)</f>
        <v>214</v>
      </c>
    </row>
    <row r="36" spans="1:3" ht="15">
      <c r="A36" s="78" t="s">
        <v>4553</v>
      </c>
      <c r="B36" s="84" t="s">
        <v>332</v>
      </c>
      <c r="C36" s="78">
        <f>VLOOKUP(GroupVertices[[#This Row],[Vertex]],Vertices[],MATCH("ID",Vertices[[#Headers],[Vertex]:[Vertex Content Word Count]],0),FALSE)</f>
        <v>215</v>
      </c>
    </row>
    <row r="37" spans="1:3" ht="15">
      <c r="A37" s="78" t="s">
        <v>4553</v>
      </c>
      <c r="B37" s="84" t="s">
        <v>337</v>
      </c>
      <c r="C37" s="78">
        <f>VLOOKUP(GroupVertices[[#This Row],[Vertex]],Vertices[],MATCH("ID",Vertices[[#Headers],[Vertex]:[Vertex Content Word Count]],0),FALSE)</f>
        <v>222</v>
      </c>
    </row>
    <row r="38" spans="1:3" ht="15">
      <c r="A38" s="78" t="s">
        <v>4553</v>
      </c>
      <c r="B38" s="84" t="s">
        <v>339</v>
      </c>
      <c r="C38" s="78">
        <f>VLOOKUP(GroupVertices[[#This Row],[Vertex]],Vertices[],MATCH("ID",Vertices[[#Headers],[Vertex]:[Vertex Content Word Count]],0),FALSE)</f>
        <v>225</v>
      </c>
    </row>
    <row r="39" spans="1:3" ht="15">
      <c r="A39" s="78" t="s">
        <v>4553</v>
      </c>
      <c r="B39" s="84" t="s">
        <v>340</v>
      </c>
      <c r="C39" s="78">
        <f>VLOOKUP(GroupVertices[[#This Row],[Vertex]],Vertices[],MATCH("ID",Vertices[[#Headers],[Vertex]:[Vertex Content Word Count]],0),FALSE)</f>
        <v>226</v>
      </c>
    </row>
    <row r="40" spans="1:3" ht="15">
      <c r="A40" s="78" t="s">
        <v>4553</v>
      </c>
      <c r="B40" s="84" t="s">
        <v>341</v>
      </c>
      <c r="C40" s="78">
        <f>VLOOKUP(GroupVertices[[#This Row],[Vertex]],Vertices[],MATCH("ID",Vertices[[#Headers],[Vertex]:[Vertex Content Word Count]],0),FALSE)</f>
        <v>227</v>
      </c>
    </row>
    <row r="41" spans="1:3" ht="15">
      <c r="A41" s="78" t="s">
        <v>4553</v>
      </c>
      <c r="B41" s="84" t="s">
        <v>343</v>
      </c>
      <c r="C41" s="78">
        <f>VLOOKUP(GroupVertices[[#This Row],[Vertex]],Vertices[],MATCH("ID",Vertices[[#Headers],[Vertex]:[Vertex Content Word Count]],0),FALSE)</f>
        <v>230</v>
      </c>
    </row>
    <row r="42" spans="1:3" ht="15">
      <c r="A42" s="78" t="s">
        <v>4553</v>
      </c>
      <c r="B42" s="84" t="s">
        <v>358</v>
      </c>
      <c r="C42" s="78">
        <f>VLOOKUP(GroupVertices[[#This Row],[Vertex]],Vertices[],MATCH("ID",Vertices[[#Headers],[Vertex]:[Vertex Content Word Count]],0),FALSE)</f>
        <v>250</v>
      </c>
    </row>
    <row r="43" spans="1:3" ht="15">
      <c r="A43" s="78" t="s">
        <v>4553</v>
      </c>
      <c r="B43" s="84" t="s">
        <v>362</v>
      </c>
      <c r="C43" s="78">
        <f>VLOOKUP(GroupVertices[[#This Row],[Vertex]],Vertices[],MATCH("ID",Vertices[[#Headers],[Vertex]:[Vertex Content Word Count]],0),FALSE)</f>
        <v>254</v>
      </c>
    </row>
    <row r="44" spans="1:3" ht="15">
      <c r="A44" s="78" t="s">
        <v>4553</v>
      </c>
      <c r="B44" s="84" t="s">
        <v>364</v>
      </c>
      <c r="C44" s="78">
        <f>VLOOKUP(GroupVertices[[#This Row],[Vertex]],Vertices[],MATCH("ID",Vertices[[#Headers],[Vertex]:[Vertex Content Word Count]],0),FALSE)</f>
        <v>259</v>
      </c>
    </row>
    <row r="45" spans="1:3" ht="15">
      <c r="A45" s="78" t="s">
        <v>4553</v>
      </c>
      <c r="B45" s="84" t="s">
        <v>370</v>
      </c>
      <c r="C45" s="78">
        <f>VLOOKUP(GroupVertices[[#This Row],[Vertex]],Vertices[],MATCH("ID",Vertices[[#Headers],[Vertex]:[Vertex Content Word Count]],0),FALSE)</f>
        <v>267</v>
      </c>
    </row>
    <row r="46" spans="1:3" ht="15">
      <c r="A46" s="78" t="s">
        <v>4553</v>
      </c>
      <c r="B46" s="84" t="s">
        <v>375</v>
      </c>
      <c r="C46" s="78">
        <f>VLOOKUP(GroupVertices[[#This Row],[Vertex]],Vertices[],MATCH("ID",Vertices[[#Headers],[Vertex]:[Vertex Content Word Count]],0),FALSE)</f>
        <v>270</v>
      </c>
    </row>
    <row r="47" spans="1:3" ht="15">
      <c r="A47" s="78" t="s">
        <v>4553</v>
      </c>
      <c r="B47" s="84" t="s">
        <v>376</v>
      </c>
      <c r="C47" s="78">
        <f>VLOOKUP(GroupVertices[[#This Row],[Vertex]],Vertices[],MATCH("ID",Vertices[[#Headers],[Vertex]:[Vertex Content Word Count]],0),FALSE)</f>
        <v>271</v>
      </c>
    </row>
    <row r="48" spans="1:3" ht="15">
      <c r="A48" s="78" t="s">
        <v>4553</v>
      </c>
      <c r="B48" s="84" t="s">
        <v>377</v>
      </c>
      <c r="C48" s="78">
        <f>VLOOKUP(GroupVertices[[#This Row],[Vertex]],Vertices[],MATCH("ID",Vertices[[#Headers],[Vertex]:[Vertex Content Word Count]],0),FALSE)</f>
        <v>272</v>
      </c>
    </row>
    <row r="49" spans="1:3" ht="15">
      <c r="A49" s="78" t="s">
        <v>4553</v>
      </c>
      <c r="B49" s="84" t="s">
        <v>393</v>
      </c>
      <c r="C49" s="78">
        <f>VLOOKUP(GroupVertices[[#This Row],[Vertex]],Vertices[],MATCH("ID",Vertices[[#Headers],[Vertex]:[Vertex Content Word Count]],0),FALSE)</f>
        <v>295</v>
      </c>
    </row>
    <row r="50" spans="1:3" ht="15">
      <c r="A50" s="78" t="s">
        <v>4553</v>
      </c>
      <c r="B50" s="84" t="s">
        <v>395</v>
      </c>
      <c r="C50" s="78">
        <f>VLOOKUP(GroupVertices[[#This Row],[Vertex]],Vertices[],MATCH("ID",Vertices[[#Headers],[Vertex]:[Vertex Content Word Count]],0),FALSE)</f>
        <v>299</v>
      </c>
    </row>
    <row r="51" spans="1:3" ht="15">
      <c r="A51" s="78" t="s">
        <v>4553</v>
      </c>
      <c r="B51" s="84" t="s">
        <v>396</v>
      </c>
      <c r="C51" s="78">
        <f>VLOOKUP(GroupVertices[[#This Row],[Vertex]],Vertices[],MATCH("ID",Vertices[[#Headers],[Vertex]:[Vertex Content Word Count]],0),FALSE)</f>
        <v>300</v>
      </c>
    </row>
    <row r="52" spans="1:3" ht="15">
      <c r="A52" s="78" t="s">
        <v>4553</v>
      </c>
      <c r="B52" s="84" t="s">
        <v>397</v>
      </c>
      <c r="C52" s="78">
        <f>VLOOKUP(GroupVertices[[#This Row],[Vertex]],Vertices[],MATCH("ID",Vertices[[#Headers],[Vertex]:[Vertex Content Word Count]],0),FALSE)</f>
        <v>301</v>
      </c>
    </row>
    <row r="53" spans="1:3" ht="15">
      <c r="A53" s="78" t="s">
        <v>4553</v>
      </c>
      <c r="B53" s="84" t="s">
        <v>403</v>
      </c>
      <c r="C53" s="78">
        <f>VLOOKUP(GroupVertices[[#This Row],[Vertex]],Vertices[],MATCH("ID",Vertices[[#Headers],[Vertex]:[Vertex Content Word Count]],0),FALSE)</f>
        <v>317</v>
      </c>
    </row>
    <row r="54" spans="1:3" ht="15">
      <c r="A54" s="78" t="s">
        <v>4553</v>
      </c>
      <c r="B54" s="84" t="s">
        <v>406</v>
      </c>
      <c r="C54" s="78">
        <f>VLOOKUP(GroupVertices[[#This Row],[Vertex]],Vertices[],MATCH("ID",Vertices[[#Headers],[Vertex]:[Vertex Content Word Count]],0),FALSE)</f>
        <v>320</v>
      </c>
    </row>
    <row r="55" spans="1:3" ht="15">
      <c r="A55" s="78" t="s">
        <v>4553</v>
      </c>
      <c r="B55" s="84" t="s">
        <v>424</v>
      </c>
      <c r="C55" s="78">
        <f>VLOOKUP(GroupVertices[[#This Row],[Vertex]],Vertices[],MATCH("ID",Vertices[[#Headers],[Vertex]:[Vertex Content Word Count]],0),FALSE)</f>
        <v>352</v>
      </c>
    </row>
    <row r="56" spans="1:3" ht="15">
      <c r="A56" s="78" t="s">
        <v>4553</v>
      </c>
      <c r="B56" s="84" t="s">
        <v>428</v>
      </c>
      <c r="C56" s="78">
        <f>VLOOKUP(GroupVertices[[#This Row],[Vertex]],Vertices[],MATCH("ID",Vertices[[#Headers],[Vertex]:[Vertex Content Word Count]],0),FALSE)</f>
        <v>358</v>
      </c>
    </row>
    <row r="57" spans="1:3" ht="15">
      <c r="A57" s="78" t="s">
        <v>4553</v>
      </c>
      <c r="B57" s="84" t="s">
        <v>429</v>
      </c>
      <c r="C57" s="78">
        <f>VLOOKUP(GroupVertices[[#This Row],[Vertex]],Vertices[],MATCH("ID",Vertices[[#Headers],[Vertex]:[Vertex Content Word Count]],0),FALSE)</f>
        <v>359</v>
      </c>
    </row>
    <row r="58" spans="1:3" ht="15">
      <c r="A58" s="78" t="s">
        <v>4553</v>
      </c>
      <c r="B58" s="84" t="s">
        <v>430</v>
      </c>
      <c r="C58" s="78">
        <f>VLOOKUP(GroupVertices[[#This Row],[Vertex]],Vertices[],MATCH("ID",Vertices[[#Headers],[Vertex]:[Vertex Content Word Count]],0),FALSE)</f>
        <v>360</v>
      </c>
    </row>
    <row r="59" spans="1:3" ht="15">
      <c r="A59" s="78" t="s">
        <v>4553</v>
      </c>
      <c r="B59" s="84" t="s">
        <v>433</v>
      </c>
      <c r="C59" s="78">
        <f>VLOOKUP(GroupVertices[[#This Row],[Vertex]],Vertices[],MATCH("ID",Vertices[[#Headers],[Vertex]:[Vertex Content Word Count]],0),FALSE)</f>
        <v>363</v>
      </c>
    </row>
    <row r="60" spans="1:3" ht="15">
      <c r="A60" s="78" t="s">
        <v>4553</v>
      </c>
      <c r="B60" s="84" t="s">
        <v>435</v>
      </c>
      <c r="C60" s="78">
        <f>VLOOKUP(GroupVertices[[#This Row],[Vertex]],Vertices[],MATCH("ID",Vertices[[#Headers],[Vertex]:[Vertex Content Word Count]],0),FALSE)</f>
        <v>366</v>
      </c>
    </row>
    <row r="61" spans="1:3" ht="15">
      <c r="A61" s="78" t="s">
        <v>4553</v>
      </c>
      <c r="B61" s="84" t="s">
        <v>436</v>
      </c>
      <c r="C61" s="78">
        <f>VLOOKUP(GroupVertices[[#This Row],[Vertex]],Vertices[],MATCH("ID",Vertices[[#Headers],[Vertex]:[Vertex Content Word Count]],0),FALSE)</f>
        <v>367</v>
      </c>
    </row>
    <row r="62" spans="1:3" ht="15">
      <c r="A62" s="78" t="s">
        <v>4554</v>
      </c>
      <c r="B62" s="84" t="s">
        <v>437</v>
      </c>
      <c r="C62" s="78">
        <f>VLOOKUP(GroupVertices[[#This Row],[Vertex]],Vertices[],MATCH("ID",Vertices[[#Headers],[Vertex]:[Vertex Content Word Count]],0),FALSE)</f>
        <v>90</v>
      </c>
    </row>
    <row r="63" spans="1:3" ht="15">
      <c r="A63" s="78" t="s">
        <v>4554</v>
      </c>
      <c r="B63" s="84" t="s">
        <v>590</v>
      </c>
      <c r="C63" s="78">
        <f>VLOOKUP(GroupVertices[[#This Row],[Vertex]],Vertices[],MATCH("ID",Vertices[[#Headers],[Vertex]:[Vertex Content Word Count]],0),FALSE)</f>
        <v>381</v>
      </c>
    </row>
    <row r="64" spans="1:3" ht="15">
      <c r="A64" s="78" t="s">
        <v>4554</v>
      </c>
      <c r="B64" s="84" t="s">
        <v>589</v>
      </c>
      <c r="C64" s="78">
        <f>VLOOKUP(GroupVertices[[#This Row],[Vertex]],Vertices[],MATCH("ID",Vertices[[#Headers],[Vertex]:[Vertex Content Word Count]],0),FALSE)</f>
        <v>380</v>
      </c>
    </row>
    <row r="65" spans="1:3" ht="15">
      <c r="A65" s="78" t="s">
        <v>4554</v>
      </c>
      <c r="B65" s="84" t="s">
        <v>588</v>
      </c>
      <c r="C65" s="78">
        <f>VLOOKUP(GroupVertices[[#This Row],[Vertex]],Vertices[],MATCH("ID",Vertices[[#Headers],[Vertex]:[Vertex Content Word Count]],0),FALSE)</f>
        <v>379</v>
      </c>
    </row>
    <row r="66" spans="1:3" ht="15">
      <c r="A66" s="78" t="s">
        <v>4554</v>
      </c>
      <c r="B66" s="84" t="s">
        <v>587</v>
      </c>
      <c r="C66" s="78">
        <f>VLOOKUP(GroupVertices[[#This Row],[Vertex]],Vertices[],MATCH("ID",Vertices[[#Headers],[Vertex]:[Vertex Content Word Count]],0),FALSE)</f>
        <v>378</v>
      </c>
    </row>
    <row r="67" spans="1:3" ht="15">
      <c r="A67" s="78" t="s">
        <v>4554</v>
      </c>
      <c r="B67" s="84" t="s">
        <v>586</v>
      </c>
      <c r="C67" s="78">
        <f>VLOOKUP(GroupVertices[[#This Row],[Vertex]],Vertices[],MATCH("ID",Vertices[[#Headers],[Vertex]:[Vertex Content Word Count]],0),FALSE)</f>
        <v>377</v>
      </c>
    </row>
    <row r="68" spans="1:3" ht="15">
      <c r="A68" s="78" t="s">
        <v>4554</v>
      </c>
      <c r="B68" s="84" t="s">
        <v>585</v>
      </c>
      <c r="C68" s="78">
        <f>VLOOKUP(GroupVertices[[#This Row],[Vertex]],Vertices[],MATCH("ID",Vertices[[#Headers],[Vertex]:[Vertex Content Word Count]],0),FALSE)</f>
        <v>376</v>
      </c>
    </row>
    <row r="69" spans="1:3" ht="15">
      <c r="A69" s="78" t="s">
        <v>4554</v>
      </c>
      <c r="B69" s="84" t="s">
        <v>584</v>
      </c>
      <c r="C69" s="78">
        <f>VLOOKUP(GroupVertices[[#This Row],[Vertex]],Vertices[],MATCH("ID",Vertices[[#Headers],[Vertex]:[Vertex Content Word Count]],0),FALSE)</f>
        <v>375</v>
      </c>
    </row>
    <row r="70" spans="1:3" ht="15">
      <c r="A70" s="78" t="s">
        <v>4554</v>
      </c>
      <c r="B70" s="84" t="s">
        <v>583</v>
      </c>
      <c r="C70" s="78">
        <f>VLOOKUP(GroupVertices[[#This Row],[Vertex]],Vertices[],MATCH("ID",Vertices[[#Headers],[Vertex]:[Vertex Content Word Count]],0),FALSE)</f>
        <v>374</v>
      </c>
    </row>
    <row r="71" spans="1:3" ht="15">
      <c r="A71" s="78" t="s">
        <v>4554</v>
      </c>
      <c r="B71" s="84" t="s">
        <v>582</v>
      </c>
      <c r="C71" s="78">
        <f>VLOOKUP(GroupVertices[[#This Row],[Vertex]],Vertices[],MATCH("ID",Vertices[[#Headers],[Vertex]:[Vertex Content Word Count]],0),FALSE)</f>
        <v>373</v>
      </c>
    </row>
    <row r="72" spans="1:3" ht="15">
      <c r="A72" s="78" t="s">
        <v>4554</v>
      </c>
      <c r="B72" s="84" t="s">
        <v>581</v>
      </c>
      <c r="C72" s="78">
        <f>VLOOKUP(GroupVertices[[#This Row],[Vertex]],Vertices[],MATCH("ID",Vertices[[#Headers],[Vertex]:[Vertex Content Word Count]],0),FALSE)</f>
        <v>372</v>
      </c>
    </row>
    <row r="73" spans="1:3" ht="15">
      <c r="A73" s="78" t="s">
        <v>4554</v>
      </c>
      <c r="B73" s="84" t="s">
        <v>580</v>
      </c>
      <c r="C73" s="78">
        <f>VLOOKUP(GroupVertices[[#This Row],[Vertex]],Vertices[],MATCH("ID",Vertices[[#Headers],[Vertex]:[Vertex Content Word Count]],0),FALSE)</f>
        <v>371</v>
      </c>
    </row>
    <row r="74" spans="1:3" ht="15">
      <c r="A74" s="78" t="s">
        <v>4554</v>
      </c>
      <c r="B74" s="84" t="s">
        <v>579</v>
      </c>
      <c r="C74" s="78">
        <f>VLOOKUP(GroupVertices[[#This Row],[Vertex]],Vertices[],MATCH("ID",Vertices[[#Headers],[Vertex]:[Vertex Content Word Count]],0),FALSE)</f>
        <v>370</v>
      </c>
    </row>
    <row r="75" spans="1:3" ht="15">
      <c r="A75" s="78" t="s">
        <v>4554</v>
      </c>
      <c r="B75" s="84" t="s">
        <v>578</v>
      </c>
      <c r="C75" s="78">
        <f>VLOOKUP(GroupVertices[[#This Row],[Vertex]],Vertices[],MATCH("ID",Vertices[[#Headers],[Vertex]:[Vertex Content Word Count]],0),FALSE)</f>
        <v>369</v>
      </c>
    </row>
    <row r="76" spans="1:3" ht="15">
      <c r="A76" s="78" t="s">
        <v>4554</v>
      </c>
      <c r="B76" s="84" t="s">
        <v>577</v>
      </c>
      <c r="C76" s="78">
        <f>VLOOKUP(GroupVertices[[#This Row],[Vertex]],Vertices[],MATCH("ID",Vertices[[#Headers],[Vertex]:[Vertex Content Word Count]],0),FALSE)</f>
        <v>368</v>
      </c>
    </row>
    <row r="77" spans="1:3" ht="15">
      <c r="A77" s="78" t="s">
        <v>4554</v>
      </c>
      <c r="B77" s="84" t="s">
        <v>476</v>
      </c>
      <c r="C77" s="78">
        <f>VLOOKUP(GroupVertices[[#This Row],[Vertex]],Vertices[],MATCH("ID",Vertices[[#Headers],[Vertex]:[Vertex Content Word Count]],0),FALSE)</f>
        <v>88</v>
      </c>
    </row>
    <row r="78" spans="1:3" ht="15">
      <c r="A78" s="78" t="s">
        <v>4554</v>
      </c>
      <c r="B78" s="84" t="s">
        <v>477</v>
      </c>
      <c r="C78" s="78">
        <f>VLOOKUP(GroupVertices[[#This Row],[Vertex]],Vertices[],MATCH("ID",Vertices[[#Headers],[Vertex]:[Vertex Content Word Count]],0),FALSE)</f>
        <v>89</v>
      </c>
    </row>
    <row r="79" spans="1:3" ht="15">
      <c r="A79" s="78" t="s">
        <v>4554</v>
      </c>
      <c r="B79" s="84" t="s">
        <v>475</v>
      </c>
      <c r="C79" s="78">
        <f>VLOOKUP(GroupVertices[[#This Row],[Vertex]],Vertices[],MATCH("ID",Vertices[[#Headers],[Vertex]:[Vertex Content Word Count]],0),FALSE)</f>
        <v>87</v>
      </c>
    </row>
    <row r="80" spans="1:3" ht="15">
      <c r="A80" s="78" t="s">
        <v>4554</v>
      </c>
      <c r="B80" s="84" t="s">
        <v>474</v>
      </c>
      <c r="C80" s="78">
        <f>VLOOKUP(GroupVertices[[#This Row],[Vertex]],Vertices[],MATCH("ID",Vertices[[#Headers],[Vertex]:[Vertex Content Word Count]],0),FALSE)</f>
        <v>86</v>
      </c>
    </row>
    <row r="81" spans="1:3" ht="15">
      <c r="A81" s="78" t="s">
        <v>4554</v>
      </c>
      <c r="B81" s="84" t="s">
        <v>473</v>
      </c>
      <c r="C81" s="78">
        <f>VLOOKUP(GroupVertices[[#This Row],[Vertex]],Vertices[],MATCH("ID",Vertices[[#Headers],[Vertex]:[Vertex Content Word Count]],0),FALSE)</f>
        <v>85</v>
      </c>
    </row>
    <row r="82" spans="1:3" ht="15">
      <c r="A82" s="78" t="s">
        <v>4554</v>
      </c>
      <c r="B82" s="84" t="s">
        <v>472</v>
      </c>
      <c r="C82" s="78">
        <f>VLOOKUP(GroupVertices[[#This Row],[Vertex]],Vertices[],MATCH("ID",Vertices[[#Headers],[Vertex]:[Vertex Content Word Count]],0),FALSE)</f>
        <v>84</v>
      </c>
    </row>
    <row r="83" spans="1:3" ht="15">
      <c r="A83" s="78" t="s">
        <v>4554</v>
      </c>
      <c r="B83" s="84" t="s">
        <v>471</v>
      </c>
      <c r="C83" s="78">
        <f>VLOOKUP(GroupVertices[[#This Row],[Vertex]],Vertices[],MATCH("ID",Vertices[[#Headers],[Vertex]:[Vertex Content Word Count]],0),FALSE)</f>
        <v>83</v>
      </c>
    </row>
    <row r="84" spans="1:3" ht="15">
      <c r="A84" s="78" t="s">
        <v>4554</v>
      </c>
      <c r="B84" s="84" t="s">
        <v>470</v>
      </c>
      <c r="C84" s="78">
        <f>VLOOKUP(GroupVertices[[#This Row],[Vertex]],Vertices[],MATCH("ID",Vertices[[#Headers],[Vertex]:[Vertex Content Word Count]],0),FALSE)</f>
        <v>82</v>
      </c>
    </row>
    <row r="85" spans="1:3" ht="15">
      <c r="A85" s="78" t="s">
        <v>4554</v>
      </c>
      <c r="B85" s="84" t="s">
        <v>469</v>
      </c>
      <c r="C85" s="78">
        <f>VLOOKUP(GroupVertices[[#This Row],[Vertex]],Vertices[],MATCH("ID",Vertices[[#Headers],[Vertex]:[Vertex Content Word Count]],0),FALSE)</f>
        <v>81</v>
      </c>
    </row>
    <row r="86" spans="1:3" ht="15">
      <c r="A86" s="78" t="s">
        <v>4554</v>
      </c>
      <c r="B86" s="84" t="s">
        <v>256</v>
      </c>
      <c r="C86" s="78">
        <f>VLOOKUP(GroupVertices[[#This Row],[Vertex]],Vertices[],MATCH("ID",Vertices[[#Headers],[Vertex]:[Vertex Content Word Count]],0),FALSE)</f>
        <v>80</v>
      </c>
    </row>
    <row r="87" spans="1:3" ht="15">
      <c r="A87" s="78" t="s">
        <v>4555</v>
      </c>
      <c r="B87" s="84" t="s">
        <v>374</v>
      </c>
      <c r="C87" s="78">
        <f>VLOOKUP(GroupVertices[[#This Row],[Vertex]],Vertices[],MATCH("ID",Vertices[[#Headers],[Vertex]:[Vertex Content Word Count]],0),FALSE)</f>
        <v>269</v>
      </c>
    </row>
    <row r="88" spans="1:3" ht="15">
      <c r="A88" s="78" t="s">
        <v>4555</v>
      </c>
      <c r="B88" s="84" t="s">
        <v>373</v>
      </c>
      <c r="C88" s="78">
        <f>VLOOKUP(GroupVertices[[#This Row],[Vertex]],Vertices[],MATCH("ID",Vertices[[#Headers],[Vertex]:[Vertex Content Word Count]],0),FALSE)</f>
        <v>103</v>
      </c>
    </row>
    <row r="89" spans="1:3" ht="15">
      <c r="A89" s="78" t="s">
        <v>4555</v>
      </c>
      <c r="B89" s="84" t="s">
        <v>372</v>
      </c>
      <c r="C89" s="78">
        <f>VLOOKUP(GroupVertices[[#This Row],[Vertex]],Vertices[],MATCH("ID",Vertices[[#Headers],[Vertex]:[Vertex Content Word Count]],0),FALSE)</f>
        <v>102</v>
      </c>
    </row>
    <row r="90" spans="1:3" ht="15">
      <c r="A90" s="78" t="s">
        <v>4555</v>
      </c>
      <c r="B90" s="84" t="s">
        <v>371</v>
      </c>
      <c r="C90" s="78">
        <f>VLOOKUP(GroupVertices[[#This Row],[Vertex]],Vertices[],MATCH("ID",Vertices[[#Headers],[Vertex]:[Vertex Content Word Count]],0),FALSE)</f>
        <v>268</v>
      </c>
    </row>
    <row r="91" spans="1:3" ht="15">
      <c r="A91" s="78" t="s">
        <v>4555</v>
      </c>
      <c r="B91" s="84" t="s">
        <v>365</v>
      </c>
      <c r="C91" s="78">
        <f>VLOOKUP(GroupVertices[[#This Row],[Vertex]],Vertices[],MATCH("ID",Vertices[[#Headers],[Vertex]:[Vertex Content Word Count]],0),FALSE)</f>
        <v>260</v>
      </c>
    </row>
    <row r="92" spans="1:3" ht="15">
      <c r="A92" s="78" t="s">
        <v>4555</v>
      </c>
      <c r="B92" s="84" t="s">
        <v>359</v>
      </c>
      <c r="C92" s="78">
        <f>VLOOKUP(GroupVertices[[#This Row],[Vertex]],Vertices[],MATCH("ID",Vertices[[#Headers],[Vertex]:[Vertex Content Word Count]],0),FALSE)</f>
        <v>251</v>
      </c>
    </row>
    <row r="93" spans="1:3" ht="15">
      <c r="A93" s="78" t="s">
        <v>4555</v>
      </c>
      <c r="B93" s="84" t="s">
        <v>354</v>
      </c>
      <c r="C93" s="78">
        <f>VLOOKUP(GroupVertices[[#This Row],[Vertex]],Vertices[],MATCH("ID",Vertices[[#Headers],[Vertex]:[Vertex Content Word Count]],0),FALSE)</f>
        <v>244</v>
      </c>
    </row>
    <row r="94" spans="1:3" ht="15">
      <c r="A94" s="78" t="s">
        <v>4555</v>
      </c>
      <c r="B94" s="84" t="s">
        <v>351</v>
      </c>
      <c r="C94" s="78">
        <f>VLOOKUP(GroupVertices[[#This Row],[Vertex]],Vertices[],MATCH("ID",Vertices[[#Headers],[Vertex]:[Vertex Content Word Count]],0),FALSE)</f>
        <v>240</v>
      </c>
    </row>
    <row r="95" spans="1:3" ht="15">
      <c r="A95" s="78" t="s">
        <v>4555</v>
      </c>
      <c r="B95" s="84" t="s">
        <v>350</v>
      </c>
      <c r="C95" s="78">
        <f>VLOOKUP(GroupVertices[[#This Row],[Vertex]],Vertices[],MATCH("ID",Vertices[[#Headers],[Vertex]:[Vertex Content Word Count]],0),FALSE)</f>
        <v>239</v>
      </c>
    </row>
    <row r="96" spans="1:3" ht="15">
      <c r="A96" s="78" t="s">
        <v>4555</v>
      </c>
      <c r="B96" s="84" t="s">
        <v>349</v>
      </c>
      <c r="C96" s="78">
        <f>VLOOKUP(GroupVertices[[#This Row],[Vertex]],Vertices[],MATCH("ID",Vertices[[#Headers],[Vertex]:[Vertex Content Word Count]],0),FALSE)</f>
        <v>238</v>
      </c>
    </row>
    <row r="97" spans="1:3" ht="15">
      <c r="A97" s="78" t="s">
        <v>4555</v>
      </c>
      <c r="B97" s="84" t="s">
        <v>348</v>
      </c>
      <c r="C97" s="78">
        <f>VLOOKUP(GroupVertices[[#This Row],[Vertex]],Vertices[],MATCH("ID",Vertices[[#Headers],[Vertex]:[Vertex Content Word Count]],0),FALSE)</f>
        <v>237</v>
      </c>
    </row>
    <row r="98" spans="1:3" ht="15">
      <c r="A98" s="78" t="s">
        <v>4555</v>
      </c>
      <c r="B98" s="84" t="s">
        <v>347</v>
      </c>
      <c r="C98" s="78">
        <f>VLOOKUP(GroupVertices[[#This Row],[Vertex]],Vertices[],MATCH("ID",Vertices[[#Headers],[Vertex]:[Vertex Content Word Count]],0),FALSE)</f>
        <v>236</v>
      </c>
    </row>
    <row r="99" spans="1:3" ht="15">
      <c r="A99" s="78" t="s">
        <v>4555</v>
      </c>
      <c r="B99" s="84" t="s">
        <v>346</v>
      </c>
      <c r="C99" s="78">
        <f>VLOOKUP(GroupVertices[[#This Row],[Vertex]],Vertices[],MATCH("ID",Vertices[[#Headers],[Vertex]:[Vertex Content Word Count]],0),FALSE)</f>
        <v>235</v>
      </c>
    </row>
    <row r="100" spans="1:3" ht="15">
      <c r="A100" s="78" t="s">
        <v>4555</v>
      </c>
      <c r="B100" s="84" t="s">
        <v>267</v>
      </c>
      <c r="C100" s="78">
        <f>VLOOKUP(GroupVertices[[#This Row],[Vertex]],Vertices[],MATCH("ID",Vertices[[#Headers],[Vertex]:[Vertex Content Word Count]],0),FALSE)</f>
        <v>107</v>
      </c>
    </row>
    <row r="101" spans="1:3" ht="15">
      <c r="A101" s="78" t="s">
        <v>4555</v>
      </c>
      <c r="B101" s="84" t="s">
        <v>265</v>
      </c>
      <c r="C101" s="78">
        <f>VLOOKUP(GroupVertices[[#This Row],[Vertex]],Vertices[],MATCH("ID",Vertices[[#Headers],[Vertex]:[Vertex Content Word Count]],0),FALSE)</f>
        <v>105</v>
      </c>
    </row>
    <row r="102" spans="1:3" ht="15">
      <c r="A102" s="78" t="s">
        <v>4555</v>
      </c>
      <c r="B102" s="84" t="s">
        <v>263</v>
      </c>
      <c r="C102" s="78">
        <f>VLOOKUP(GroupVertices[[#This Row],[Vertex]],Vertices[],MATCH("ID",Vertices[[#Headers],[Vertex]:[Vertex Content Word Count]],0),FALSE)</f>
        <v>101</v>
      </c>
    </row>
    <row r="103" spans="1:3" ht="15">
      <c r="A103" s="78" t="s">
        <v>4556</v>
      </c>
      <c r="B103" s="84" t="s">
        <v>409</v>
      </c>
      <c r="C103" s="78">
        <f>VLOOKUP(GroupVertices[[#This Row],[Vertex]],Vertices[],MATCH("ID",Vertices[[#Headers],[Vertex]:[Vertex Content Word Count]],0),FALSE)</f>
        <v>325</v>
      </c>
    </row>
    <row r="104" spans="1:3" ht="15">
      <c r="A104" s="78" t="s">
        <v>4556</v>
      </c>
      <c r="B104" s="84" t="s">
        <v>417</v>
      </c>
      <c r="C104" s="78">
        <f>VLOOKUP(GroupVertices[[#This Row],[Vertex]],Vertices[],MATCH("ID",Vertices[[#Headers],[Vertex]:[Vertex Content Word Count]],0),FALSE)</f>
        <v>337</v>
      </c>
    </row>
    <row r="105" spans="1:3" ht="15">
      <c r="A105" s="78" t="s">
        <v>4556</v>
      </c>
      <c r="B105" s="84" t="s">
        <v>416</v>
      </c>
      <c r="C105" s="78">
        <f>VLOOKUP(GroupVertices[[#This Row],[Vertex]],Vertices[],MATCH("ID",Vertices[[#Headers],[Vertex]:[Vertex Content Word Count]],0),FALSE)</f>
        <v>336</v>
      </c>
    </row>
    <row r="106" spans="1:3" ht="15">
      <c r="A106" s="78" t="s">
        <v>4556</v>
      </c>
      <c r="B106" s="84" t="s">
        <v>415</v>
      </c>
      <c r="C106" s="78">
        <f>VLOOKUP(GroupVertices[[#This Row],[Vertex]],Vertices[],MATCH("ID",Vertices[[#Headers],[Vertex]:[Vertex Content Word Count]],0),FALSE)</f>
        <v>335</v>
      </c>
    </row>
    <row r="107" spans="1:3" ht="15">
      <c r="A107" s="78" t="s">
        <v>4556</v>
      </c>
      <c r="B107" s="84" t="s">
        <v>562</v>
      </c>
      <c r="C107" s="78">
        <f>VLOOKUP(GroupVertices[[#This Row],[Vertex]],Vertices[],MATCH("ID",Vertices[[#Headers],[Vertex]:[Vertex Content Word Count]],0),FALSE)</f>
        <v>334</v>
      </c>
    </row>
    <row r="108" spans="1:3" ht="15">
      <c r="A108" s="78" t="s">
        <v>4556</v>
      </c>
      <c r="B108" s="84" t="s">
        <v>561</v>
      </c>
      <c r="C108" s="78">
        <f>VLOOKUP(GroupVertices[[#This Row],[Vertex]],Vertices[],MATCH("ID",Vertices[[#Headers],[Vertex]:[Vertex Content Word Count]],0),FALSE)</f>
        <v>333</v>
      </c>
    </row>
    <row r="109" spans="1:3" ht="15">
      <c r="A109" s="78" t="s">
        <v>4556</v>
      </c>
      <c r="B109" s="84" t="s">
        <v>414</v>
      </c>
      <c r="C109" s="78">
        <f>VLOOKUP(GroupVertices[[#This Row],[Vertex]],Vertices[],MATCH("ID",Vertices[[#Headers],[Vertex]:[Vertex Content Word Count]],0),FALSE)</f>
        <v>330</v>
      </c>
    </row>
    <row r="110" spans="1:3" ht="15">
      <c r="A110" s="78" t="s">
        <v>4556</v>
      </c>
      <c r="B110" s="84" t="s">
        <v>560</v>
      </c>
      <c r="C110" s="78">
        <f>VLOOKUP(GroupVertices[[#This Row],[Vertex]],Vertices[],MATCH("ID",Vertices[[#Headers],[Vertex]:[Vertex Content Word Count]],0),FALSE)</f>
        <v>332</v>
      </c>
    </row>
    <row r="111" spans="1:3" ht="15">
      <c r="A111" s="78" t="s">
        <v>4556</v>
      </c>
      <c r="B111" s="84" t="s">
        <v>559</v>
      </c>
      <c r="C111" s="78">
        <f>VLOOKUP(GroupVertices[[#This Row],[Vertex]],Vertices[],MATCH("ID",Vertices[[#Headers],[Vertex]:[Vertex Content Word Count]],0),FALSE)</f>
        <v>331</v>
      </c>
    </row>
    <row r="112" spans="1:3" ht="15">
      <c r="A112" s="78" t="s">
        <v>4556</v>
      </c>
      <c r="B112" s="84" t="s">
        <v>413</v>
      </c>
      <c r="C112" s="78">
        <f>VLOOKUP(GroupVertices[[#This Row],[Vertex]],Vertices[],MATCH("ID",Vertices[[#Headers],[Vertex]:[Vertex Content Word Count]],0),FALSE)</f>
        <v>329</v>
      </c>
    </row>
    <row r="113" spans="1:3" ht="15">
      <c r="A113" s="78" t="s">
        <v>4556</v>
      </c>
      <c r="B113" s="84" t="s">
        <v>412</v>
      </c>
      <c r="C113" s="78">
        <f>VLOOKUP(GroupVertices[[#This Row],[Vertex]],Vertices[],MATCH("ID",Vertices[[#Headers],[Vertex]:[Vertex Content Word Count]],0),FALSE)</f>
        <v>328</v>
      </c>
    </row>
    <row r="114" spans="1:3" ht="15">
      <c r="A114" s="78" t="s">
        <v>4556</v>
      </c>
      <c r="B114" s="84" t="s">
        <v>411</v>
      </c>
      <c r="C114" s="78">
        <f>VLOOKUP(GroupVertices[[#This Row],[Vertex]],Vertices[],MATCH("ID",Vertices[[#Headers],[Vertex]:[Vertex Content Word Count]],0),FALSE)</f>
        <v>327</v>
      </c>
    </row>
    <row r="115" spans="1:3" ht="15">
      <c r="A115" s="78" t="s">
        <v>4556</v>
      </c>
      <c r="B115" s="84" t="s">
        <v>410</v>
      </c>
      <c r="C115" s="78">
        <f>VLOOKUP(GroupVertices[[#This Row],[Vertex]],Vertices[],MATCH("ID",Vertices[[#Headers],[Vertex]:[Vertex Content Word Count]],0),FALSE)</f>
        <v>326</v>
      </c>
    </row>
    <row r="116" spans="1:3" ht="15">
      <c r="A116" s="78" t="s">
        <v>4556</v>
      </c>
      <c r="B116" s="84" t="s">
        <v>418</v>
      </c>
      <c r="C116" s="78">
        <f>VLOOKUP(GroupVertices[[#This Row],[Vertex]],Vertices[],MATCH("ID",Vertices[[#Headers],[Vertex]:[Vertex Content Word Count]],0),FALSE)</f>
        <v>324</v>
      </c>
    </row>
    <row r="117" spans="1:3" ht="15">
      <c r="A117" s="78" t="s">
        <v>4556</v>
      </c>
      <c r="B117" s="84" t="s">
        <v>408</v>
      </c>
      <c r="C117" s="78">
        <f>VLOOKUP(GroupVertices[[#This Row],[Vertex]],Vertices[],MATCH("ID",Vertices[[#Headers],[Vertex]:[Vertex Content Word Count]],0),FALSE)</f>
        <v>323</v>
      </c>
    </row>
    <row r="118" spans="1:3" ht="15">
      <c r="A118" s="78" t="s">
        <v>4557</v>
      </c>
      <c r="B118" s="84" t="s">
        <v>432</v>
      </c>
      <c r="C118" s="78">
        <f>VLOOKUP(GroupVertices[[#This Row],[Vertex]],Vertices[],MATCH("ID",Vertices[[#Headers],[Vertex]:[Vertex Content Word Count]],0),FALSE)</f>
        <v>52</v>
      </c>
    </row>
    <row r="119" spans="1:3" ht="15">
      <c r="A119" s="78" t="s">
        <v>4557</v>
      </c>
      <c r="B119" s="84" t="s">
        <v>575</v>
      </c>
      <c r="C119" s="78">
        <f>VLOOKUP(GroupVertices[[#This Row],[Vertex]],Vertices[],MATCH("ID",Vertices[[#Headers],[Vertex]:[Vertex Content Word Count]],0),FALSE)</f>
        <v>362</v>
      </c>
    </row>
    <row r="120" spans="1:3" ht="15">
      <c r="A120" s="78" t="s">
        <v>4557</v>
      </c>
      <c r="B120" s="84" t="s">
        <v>574</v>
      </c>
      <c r="C120" s="78">
        <f>VLOOKUP(GroupVertices[[#This Row],[Vertex]],Vertices[],MATCH("ID",Vertices[[#Headers],[Vertex]:[Vertex Content Word Count]],0),FALSE)</f>
        <v>361</v>
      </c>
    </row>
    <row r="121" spans="1:3" ht="15">
      <c r="A121" s="78" t="s">
        <v>4557</v>
      </c>
      <c r="B121" s="84" t="s">
        <v>402</v>
      </c>
      <c r="C121" s="78">
        <f>VLOOKUP(GroupVertices[[#This Row],[Vertex]],Vertices[],MATCH("ID",Vertices[[#Headers],[Vertex]:[Vertex Content Word Count]],0),FALSE)</f>
        <v>147</v>
      </c>
    </row>
    <row r="122" spans="1:3" ht="15">
      <c r="A122" s="78" t="s">
        <v>4557</v>
      </c>
      <c r="B122" s="84" t="s">
        <v>556</v>
      </c>
      <c r="C122" s="78">
        <f>VLOOKUP(GroupVertices[[#This Row],[Vertex]],Vertices[],MATCH("ID",Vertices[[#Headers],[Vertex]:[Vertex Content Word Count]],0),FALSE)</f>
        <v>316</v>
      </c>
    </row>
    <row r="123" spans="1:3" ht="15">
      <c r="A123" s="78" t="s">
        <v>4557</v>
      </c>
      <c r="B123" s="84" t="s">
        <v>401</v>
      </c>
      <c r="C123" s="78">
        <f>VLOOKUP(GroupVertices[[#This Row],[Vertex]],Vertices[],MATCH("ID",Vertices[[#Headers],[Vertex]:[Vertex Content Word Count]],0),FALSE)</f>
        <v>315</v>
      </c>
    </row>
    <row r="124" spans="1:3" ht="15">
      <c r="A124" s="78" t="s">
        <v>4557</v>
      </c>
      <c r="B124" s="84" t="s">
        <v>333</v>
      </c>
      <c r="C124" s="78">
        <f>VLOOKUP(GroupVertices[[#This Row],[Vertex]],Vertices[],MATCH("ID",Vertices[[#Headers],[Vertex]:[Vertex Content Word Count]],0),FALSE)</f>
        <v>216</v>
      </c>
    </row>
    <row r="125" spans="1:3" ht="15">
      <c r="A125" s="78" t="s">
        <v>4557</v>
      </c>
      <c r="B125" s="84" t="s">
        <v>299</v>
      </c>
      <c r="C125" s="78">
        <f>VLOOKUP(GroupVertices[[#This Row],[Vertex]],Vertices[],MATCH("ID",Vertices[[#Headers],[Vertex]:[Vertex Content Word Count]],0),FALSE)</f>
        <v>158</v>
      </c>
    </row>
    <row r="126" spans="1:3" ht="15">
      <c r="A126" s="78" t="s">
        <v>4557</v>
      </c>
      <c r="B126" s="84" t="s">
        <v>298</v>
      </c>
      <c r="C126" s="78">
        <f>VLOOKUP(GroupVertices[[#This Row],[Vertex]],Vertices[],MATCH("ID",Vertices[[#Headers],[Vertex]:[Vertex Content Word Count]],0),FALSE)</f>
        <v>146</v>
      </c>
    </row>
    <row r="127" spans="1:3" ht="15">
      <c r="A127" s="78" t="s">
        <v>4557</v>
      </c>
      <c r="B127" s="84" t="s">
        <v>495</v>
      </c>
      <c r="C127" s="78">
        <f>VLOOKUP(GroupVertices[[#This Row],[Vertex]],Vertices[],MATCH("ID",Vertices[[#Headers],[Vertex]:[Vertex Content Word Count]],0),FALSE)</f>
        <v>145</v>
      </c>
    </row>
    <row r="128" spans="1:3" ht="15">
      <c r="A128" s="78" t="s">
        <v>4557</v>
      </c>
      <c r="B128" s="84" t="s">
        <v>290</v>
      </c>
      <c r="C128" s="78">
        <f>VLOOKUP(GroupVertices[[#This Row],[Vertex]],Vertices[],MATCH("ID",Vertices[[#Headers],[Vertex]:[Vertex Content Word Count]],0),FALSE)</f>
        <v>144</v>
      </c>
    </row>
    <row r="129" spans="1:3" ht="15">
      <c r="A129" s="78" t="s">
        <v>4557</v>
      </c>
      <c r="B129" s="84" t="s">
        <v>242</v>
      </c>
      <c r="C129" s="78">
        <f>VLOOKUP(GroupVertices[[#This Row],[Vertex]],Vertices[],MATCH("ID",Vertices[[#Headers],[Vertex]:[Vertex Content Word Count]],0),FALSE)</f>
        <v>51</v>
      </c>
    </row>
    <row r="130" spans="1:3" ht="15">
      <c r="A130" s="78" t="s">
        <v>4558</v>
      </c>
      <c r="B130" s="84" t="s">
        <v>326</v>
      </c>
      <c r="C130" s="78">
        <f>VLOOKUP(GroupVertices[[#This Row],[Vertex]],Vertices[],MATCH("ID",Vertices[[#Headers],[Vertex]:[Vertex Content Word Count]],0),FALSE)</f>
        <v>198</v>
      </c>
    </row>
    <row r="131" spans="1:3" ht="15">
      <c r="A131" s="78" t="s">
        <v>4558</v>
      </c>
      <c r="B131" s="84" t="s">
        <v>522</v>
      </c>
      <c r="C131" s="78">
        <f>VLOOKUP(GroupVertices[[#This Row],[Vertex]],Vertices[],MATCH("ID",Vertices[[#Headers],[Vertex]:[Vertex Content Word Count]],0),FALSE)</f>
        <v>208</v>
      </c>
    </row>
    <row r="132" spans="1:3" ht="15">
      <c r="A132" s="78" t="s">
        <v>4558</v>
      </c>
      <c r="B132" s="84" t="s">
        <v>521</v>
      </c>
      <c r="C132" s="78">
        <f>VLOOKUP(GroupVertices[[#This Row],[Vertex]],Vertices[],MATCH("ID",Vertices[[#Headers],[Vertex]:[Vertex Content Word Count]],0),FALSE)</f>
        <v>207</v>
      </c>
    </row>
    <row r="133" spans="1:3" ht="15">
      <c r="A133" s="78" t="s">
        <v>4558</v>
      </c>
      <c r="B133" s="84" t="s">
        <v>520</v>
      </c>
      <c r="C133" s="78">
        <f>VLOOKUP(GroupVertices[[#This Row],[Vertex]],Vertices[],MATCH("ID",Vertices[[#Headers],[Vertex]:[Vertex Content Word Count]],0),FALSE)</f>
        <v>206</v>
      </c>
    </row>
    <row r="134" spans="1:3" ht="15">
      <c r="A134" s="78" t="s">
        <v>4558</v>
      </c>
      <c r="B134" s="84" t="s">
        <v>519</v>
      </c>
      <c r="C134" s="78">
        <f>VLOOKUP(GroupVertices[[#This Row],[Vertex]],Vertices[],MATCH("ID",Vertices[[#Headers],[Vertex]:[Vertex Content Word Count]],0),FALSE)</f>
        <v>205</v>
      </c>
    </row>
    <row r="135" spans="1:3" ht="15">
      <c r="A135" s="78" t="s">
        <v>4558</v>
      </c>
      <c r="B135" s="84" t="s">
        <v>518</v>
      </c>
      <c r="C135" s="78">
        <f>VLOOKUP(GroupVertices[[#This Row],[Vertex]],Vertices[],MATCH("ID",Vertices[[#Headers],[Vertex]:[Vertex Content Word Count]],0),FALSE)</f>
        <v>204</v>
      </c>
    </row>
    <row r="136" spans="1:3" ht="15">
      <c r="A136" s="78" t="s">
        <v>4558</v>
      </c>
      <c r="B136" s="84" t="s">
        <v>517</v>
      </c>
      <c r="C136" s="78">
        <f>VLOOKUP(GroupVertices[[#This Row],[Vertex]],Vertices[],MATCH("ID",Vertices[[#Headers],[Vertex]:[Vertex Content Word Count]],0),FALSE)</f>
        <v>203</v>
      </c>
    </row>
    <row r="137" spans="1:3" ht="15">
      <c r="A137" s="78" t="s">
        <v>4558</v>
      </c>
      <c r="B137" s="84" t="s">
        <v>516</v>
      </c>
      <c r="C137" s="78">
        <f>VLOOKUP(GroupVertices[[#This Row],[Vertex]],Vertices[],MATCH("ID",Vertices[[#Headers],[Vertex]:[Vertex Content Word Count]],0),FALSE)</f>
        <v>202</v>
      </c>
    </row>
    <row r="138" spans="1:3" ht="15">
      <c r="A138" s="78" t="s">
        <v>4558</v>
      </c>
      <c r="B138" s="84" t="s">
        <v>515</v>
      </c>
      <c r="C138" s="78">
        <f>VLOOKUP(GroupVertices[[#This Row],[Vertex]],Vertices[],MATCH("ID",Vertices[[#Headers],[Vertex]:[Vertex Content Word Count]],0),FALSE)</f>
        <v>201</v>
      </c>
    </row>
    <row r="139" spans="1:3" ht="15">
      <c r="A139" s="78" t="s">
        <v>4558</v>
      </c>
      <c r="B139" s="84" t="s">
        <v>514</v>
      </c>
      <c r="C139" s="78">
        <f>VLOOKUP(GroupVertices[[#This Row],[Vertex]],Vertices[],MATCH("ID",Vertices[[#Headers],[Vertex]:[Vertex Content Word Count]],0),FALSE)</f>
        <v>200</v>
      </c>
    </row>
    <row r="140" spans="1:3" ht="15">
      <c r="A140" s="78" t="s">
        <v>4558</v>
      </c>
      <c r="B140" s="84" t="s">
        <v>513</v>
      </c>
      <c r="C140" s="78">
        <f>VLOOKUP(GroupVertices[[#This Row],[Vertex]],Vertices[],MATCH("ID",Vertices[[#Headers],[Vertex]:[Vertex Content Word Count]],0),FALSE)</f>
        <v>199</v>
      </c>
    </row>
    <row r="141" spans="1:3" ht="15">
      <c r="A141" s="78" t="s">
        <v>4559</v>
      </c>
      <c r="B141" s="84" t="s">
        <v>269</v>
      </c>
      <c r="C141" s="78">
        <f>VLOOKUP(GroupVertices[[#This Row],[Vertex]],Vertices[],MATCH("ID",Vertices[[#Headers],[Vertex]:[Vertex Content Word Count]],0),FALSE)</f>
        <v>110</v>
      </c>
    </row>
    <row r="142" spans="1:3" ht="15">
      <c r="A142" s="78" t="s">
        <v>4559</v>
      </c>
      <c r="B142" s="84" t="s">
        <v>212</v>
      </c>
      <c r="C142" s="78">
        <f>VLOOKUP(GroupVertices[[#This Row],[Vertex]],Vertices[],MATCH("ID",Vertices[[#Headers],[Vertex]:[Vertex Content Word Count]],0),FALSE)</f>
        <v>3</v>
      </c>
    </row>
    <row r="143" spans="1:3" ht="15">
      <c r="A143" s="78" t="s">
        <v>4559</v>
      </c>
      <c r="B143" s="84" t="s">
        <v>449</v>
      </c>
      <c r="C143" s="78">
        <f>VLOOKUP(GroupVertices[[#This Row],[Vertex]],Vertices[],MATCH("ID",Vertices[[#Headers],[Vertex]:[Vertex Content Word Count]],0),FALSE)</f>
        <v>34</v>
      </c>
    </row>
    <row r="144" spans="1:3" ht="15">
      <c r="A144" s="78" t="s">
        <v>4559</v>
      </c>
      <c r="B144" s="84" t="s">
        <v>448</v>
      </c>
      <c r="C144" s="78">
        <f>VLOOKUP(GroupVertices[[#This Row],[Vertex]],Vertices[],MATCH("ID",Vertices[[#Headers],[Vertex]:[Vertex Content Word Count]],0),FALSE)</f>
        <v>33</v>
      </c>
    </row>
    <row r="145" spans="1:3" ht="15">
      <c r="A145" s="78" t="s">
        <v>4559</v>
      </c>
      <c r="B145" s="84" t="s">
        <v>447</v>
      </c>
      <c r="C145" s="78">
        <f>VLOOKUP(GroupVertices[[#This Row],[Vertex]],Vertices[],MATCH("ID",Vertices[[#Headers],[Vertex]:[Vertex Content Word Count]],0),FALSE)</f>
        <v>32</v>
      </c>
    </row>
    <row r="146" spans="1:3" ht="15">
      <c r="A146" s="78" t="s">
        <v>4559</v>
      </c>
      <c r="B146" s="84" t="s">
        <v>446</v>
      </c>
      <c r="C146" s="78">
        <f>VLOOKUP(GroupVertices[[#This Row],[Vertex]],Vertices[],MATCH("ID",Vertices[[#Headers],[Vertex]:[Vertex Content Word Count]],0),FALSE)</f>
        <v>31</v>
      </c>
    </row>
    <row r="147" spans="1:3" ht="15">
      <c r="A147" s="78" t="s">
        <v>4559</v>
      </c>
      <c r="B147" s="84" t="s">
        <v>445</v>
      </c>
      <c r="C147" s="78">
        <f>VLOOKUP(GroupVertices[[#This Row],[Vertex]],Vertices[],MATCH("ID",Vertices[[#Headers],[Vertex]:[Vertex Content Word Count]],0),FALSE)</f>
        <v>30</v>
      </c>
    </row>
    <row r="148" spans="1:3" ht="15">
      <c r="A148" s="78" t="s">
        <v>4559</v>
      </c>
      <c r="B148" s="84" t="s">
        <v>230</v>
      </c>
      <c r="C148" s="78">
        <f>VLOOKUP(GroupVertices[[#This Row],[Vertex]],Vertices[],MATCH("ID",Vertices[[#Headers],[Vertex]:[Vertex Content Word Count]],0),FALSE)</f>
        <v>29</v>
      </c>
    </row>
    <row r="149" spans="1:3" ht="15">
      <c r="A149" s="78" t="s">
        <v>4559</v>
      </c>
      <c r="B149" s="84" t="s">
        <v>438</v>
      </c>
      <c r="C149" s="78">
        <f>VLOOKUP(GroupVertices[[#This Row],[Vertex]],Vertices[],MATCH("ID",Vertices[[#Headers],[Vertex]:[Vertex Content Word Count]],0),FALSE)</f>
        <v>4</v>
      </c>
    </row>
    <row r="150" spans="1:3" ht="15">
      <c r="A150" s="78" t="s">
        <v>4560</v>
      </c>
      <c r="B150" s="84" t="s">
        <v>307</v>
      </c>
      <c r="C150" s="78">
        <f>VLOOKUP(GroupVertices[[#This Row],[Vertex]],Vertices[],MATCH("ID",Vertices[[#Headers],[Vertex]:[Vertex Content Word Count]],0),FALSE)</f>
        <v>142</v>
      </c>
    </row>
    <row r="151" spans="1:3" ht="15">
      <c r="A151" s="78" t="s">
        <v>4560</v>
      </c>
      <c r="B151" s="84" t="s">
        <v>306</v>
      </c>
      <c r="C151" s="78">
        <f>VLOOKUP(GroupVertices[[#This Row],[Vertex]],Vertices[],MATCH("ID",Vertices[[#Headers],[Vertex]:[Vertex Content Word Count]],0),FALSE)</f>
        <v>167</v>
      </c>
    </row>
    <row r="152" spans="1:3" ht="15">
      <c r="A152" s="78" t="s">
        <v>4560</v>
      </c>
      <c r="B152" s="84" t="s">
        <v>305</v>
      </c>
      <c r="C152" s="78">
        <f>VLOOKUP(GroupVertices[[#This Row],[Vertex]],Vertices[],MATCH("ID",Vertices[[#Headers],[Vertex]:[Vertex Content Word Count]],0),FALSE)</f>
        <v>166</v>
      </c>
    </row>
    <row r="153" spans="1:3" ht="15">
      <c r="A153" s="78" t="s">
        <v>4560</v>
      </c>
      <c r="B153" s="84" t="s">
        <v>304</v>
      </c>
      <c r="C153" s="78">
        <f>VLOOKUP(GroupVertices[[#This Row],[Vertex]],Vertices[],MATCH("ID",Vertices[[#Headers],[Vertex]:[Vertex Content Word Count]],0),FALSE)</f>
        <v>165</v>
      </c>
    </row>
    <row r="154" spans="1:3" ht="15">
      <c r="A154" s="78" t="s">
        <v>4560</v>
      </c>
      <c r="B154" s="84" t="s">
        <v>308</v>
      </c>
      <c r="C154" s="78">
        <f>VLOOKUP(GroupVertices[[#This Row],[Vertex]],Vertices[],MATCH("ID",Vertices[[#Headers],[Vertex]:[Vertex Content Word Count]],0),FALSE)</f>
        <v>160</v>
      </c>
    </row>
    <row r="155" spans="1:3" ht="15">
      <c r="A155" s="78" t="s">
        <v>4560</v>
      </c>
      <c r="B155" s="84" t="s">
        <v>300</v>
      </c>
      <c r="C155" s="78">
        <f>VLOOKUP(GroupVertices[[#This Row],[Vertex]],Vertices[],MATCH("ID",Vertices[[#Headers],[Vertex]:[Vertex Content Word Count]],0),FALSE)</f>
        <v>159</v>
      </c>
    </row>
    <row r="156" spans="1:3" ht="15">
      <c r="A156" s="78" t="s">
        <v>4560</v>
      </c>
      <c r="B156" s="84" t="s">
        <v>289</v>
      </c>
      <c r="C156" s="78">
        <f>VLOOKUP(GroupVertices[[#This Row],[Vertex]],Vertices[],MATCH("ID",Vertices[[#Headers],[Vertex]:[Vertex Content Word Count]],0),FALSE)</f>
        <v>143</v>
      </c>
    </row>
    <row r="157" spans="1:3" ht="15">
      <c r="A157" s="78" t="s">
        <v>4560</v>
      </c>
      <c r="B157" s="84" t="s">
        <v>288</v>
      </c>
      <c r="C157" s="78">
        <f>VLOOKUP(GroupVertices[[#This Row],[Vertex]],Vertices[],MATCH("ID",Vertices[[#Headers],[Vertex]:[Vertex Content Word Count]],0),FALSE)</f>
        <v>141</v>
      </c>
    </row>
    <row r="158" spans="1:3" ht="15">
      <c r="A158" s="78" t="s">
        <v>4561</v>
      </c>
      <c r="B158" s="84" t="s">
        <v>421</v>
      </c>
      <c r="C158" s="78">
        <f>VLOOKUP(GroupVertices[[#This Row],[Vertex]],Vertices[],MATCH("ID",Vertices[[#Headers],[Vertex]:[Vertex Content Word Count]],0),FALSE)</f>
        <v>344</v>
      </c>
    </row>
    <row r="159" spans="1:3" ht="15">
      <c r="A159" s="78" t="s">
        <v>4561</v>
      </c>
      <c r="B159" s="84" t="s">
        <v>571</v>
      </c>
      <c r="C159" s="78">
        <f>VLOOKUP(GroupVertices[[#This Row],[Vertex]],Vertices[],MATCH("ID",Vertices[[#Headers],[Vertex]:[Vertex Content Word Count]],0),FALSE)</f>
        <v>350</v>
      </c>
    </row>
    <row r="160" spans="1:3" ht="15">
      <c r="A160" s="78" t="s">
        <v>4561</v>
      </c>
      <c r="B160" s="84" t="s">
        <v>570</v>
      </c>
      <c r="C160" s="78">
        <f>VLOOKUP(GroupVertices[[#This Row],[Vertex]],Vertices[],MATCH("ID",Vertices[[#Headers],[Vertex]:[Vertex Content Word Count]],0),FALSE)</f>
        <v>349</v>
      </c>
    </row>
    <row r="161" spans="1:3" ht="15">
      <c r="A161" s="78" t="s">
        <v>4561</v>
      </c>
      <c r="B161" s="84" t="s">
        <v>569</v>
      </c>
      <c r="C161" s="78">
        <f>VLOOKUP(GroupVertices[[#This Row],[Vertex]],Vertices[],MATCH("ID",Vertices[[#Headers],[Vertex]:[Vertex Content Word Count]],0),FALSE)</f>
        <v>348</v>
      </c>
    </row>
    <row r="162" spans="1:3" ht="15">
      <c r="A162" s="78" t="s">
        <v>4561</v>
      </c>
      <c r="B162" s="84" t="s">
        <v>568</v>
      </c>
      <c r="C162" s="78">
        <f>VLOOKUP(GroupVertices[[#This Row],[Vertex]],Vertices[],MATCH("ID",Vertices[[#Headers],[Vertex]:[Vertex Content Word Count]],0),FALSE)</f>
        <v>347</v>
      </c>
    </row>
    <row r="163" spans="1:3" ht="15">
      <c r="A163" s="78" t="s">
        <v>4561</v>
      </c>
      <c r="B163" s="84" t="s">
        <v>567</v>
      </c>
      <c r="C163" s="78">
        <f>VLOOKUP(GroupVertices[[#This Row],[Vertex]],Vertices[],MATCH("ID",Vertices[[#Headers],[Vertex]:[Vertex Content Word Count]],0),FALSE)</f>
        <v>346</v>
      </c>
    </row>
    <row r="164" spans="1:3" ht="15">
      <c r="A164" s="78" t="s">
        <v>4561</v>
      </c>
      <c r="B164" s="84" t="s">
        <v>566</v>
      </c>
      <c r="C164" s="78">
        <f>VLOOKUP(GroupVertices[[#This Row],[Vertex]],Vertices[],MATCH("ID",Vertices[[#Headers],[Vertex]:[Vertex Content Word Count]],0),FALSE)</f>
        <v>345</v>
      </c>
    </row>
    <row r="165" spans="1:3" ht="15">
      <c r="A165" s="78" t="s">
        <v>4562</v>
      </c>
      <c r="B165" s="84" t="s">
        <v>400</v>
      </c>
      <c r="C165" s="78">
        <f>VLOOKUP(GroupVertices[[#This Row],[Vertex]],Vertices[],MATCH("ID",Vertices[[#Headers],[Vertex]:[Vertex Content Word Count]],0),FALSE)</f>
        <v>308</v>
      </c>
    </row>
    <row r="166" spans="1:3" ht="15">
      <c r="A166" s="78" t="s">
        <v>4562</v>
      </c>
      <c r="B166" s="84" t="s">
        <v>555</v>
      </c>
      <c r="C166" s="78">
        <f>VLOOKUP(GroupVertices[[#This Row],[Vertex]],Vertices[],MATCH("ID",Vertices[[#Headers],[Vertex]:[Vertex Content Word Count]],0),FALSE)</f>
        <v>314</v>
      </c>
    </row>
    <row r="167" spans="1:3" ht="15">
      <c r="A167" s="78" t="s">
        <v>4562</v>
      </c>
      <c r="B167" s="84" t="s">
        <v>554</v>
      </c>
      <c r="C167" s="78">
        <f>VLOOKUP(GroupVertices[[#This Row],[Vertex]],Vertices[],MATCH("ID",Vertices[[#Headers],[Vertex]:[Vertex Content Word Count]],0),FALSE)</f>
        <v>313</v>
      </c>
    </row>
    <row r="168" spans="1:3" ht="15">
      <c r="A168" s="78" t="s">
        <v>4562</v>
      </c>
      <c r="B168" s="84" t="s">
        <v>553</v>
      </c>
      <c r="C168" s="78">
        <f>VLOOKUP(GroupVertices[[#This Row],[Vertex]],Vertices[],MATCH("ID",Vertices[[#Headers],[Vertex]:[Vertex Content Word Count]],0),FALSE)</f>
        <v>312</v>
      </c>
    </row>
    <row r="169" spans="1:3" ht="15">
      <c r="A169" s="78" t="s">
        <v>4562</v>
      </c>
      <c r="B169" s="84" t="s">
        <v>552</v>
      </c>
      <c r="C169" s="78">
        <f>VLOOKUP(GroupVertices[[#This Row],[Vertex]],Vertices[],MATCH("ID",Vertices[[#Headers],[Vertex]:[Vertex Content Word Count]],0),FALSE)</f>
        <v>311</v>
      </c>
    </row>
    <row r="170" spans="1:3" ht="15">
      <c r="A170" s="78" t="s">
        <v>4562</v>
      </c>
      <c r="B170" s="84" t="s">
        <v>551</v>
      </c>
      <c r="C170" s="78">
        <f>VLOOKUP(GroupVertices[[#This Row],[Vertex]],Vertices[],MATCH("ID",Vertices[[#Headers],[Vertex]:[Vertex Content Word Count]],0),FALSE)</f>
        <v>310</v>
      </c>
    </row>
    <row r="171" spans="1:3" ht="15">
      <c r="A171" s="78" t="s">
        <v>4562</v>
      </c>
      <c r="B171" s="84" t="s">
        <v>550</v>
      </c>
      <c r="C171" s="78">
        <f>VLOOKUP(GroupVertices[[#This Row],[Vertex]],Vertices[],MATCH("ID",Vertices[[#Headers],[Vertex]:[Vertex Content Word Count]],0),FALSE)</f>
        <v>309</v>
      </c>
    </row>
    <row r="172" spans="1:3" ht="15">
      <c r="A172" s="78" t="s">
        <v>4563</v>
      </c>
      <c r="B172" s="84" t="s">
        <v>405</v>
      </c>
      <c r="C172" s="78">
        <f>VLOOKUP(GroupVertices[[#This Row],[Vertex]],Vertices[],MATCH("ID",Vertices[[#Headers],[Vertex]:[Vertex Content Word Count]],0),FALSE)</f>
        <v>288</v>
      </c>
    </row>
    <row r="173" spans="1:3" ht="15">
      <c r="A173" s="78" t="s">
        <v>4563</v>
      </c>
      <c r="B173" s="84" t="s">
        <v>389</v>
      </c>
      <c r="C173" s="78">
        <f>VLOOKUP(GroupVertices[[#This Row],[Vertex]],Vertices[],MATCH("ID",Vertices[[#Headers],[Vertex]:[Vertex Content Word Count]],0),FALSE)</f>
        <v>258</v>
      </c>
    </row>
    <row r="174" spans="1:3" ht="15">
      <c r="A174" s="78" t="s">
        <v>4563</v>
      </c>
      <c r="B174" s="84" t="s">
        <v>388</v>
      </c>
      <c r="C174" s="78">
        <f>VLOOKUP(GroupVertices[[#This Row],[Vertex]],Vertices[],MATCH("ID",Vertices[[#Headers],[Vertex]:[Vertex Content Word Count]],0),FALSE)</f>
        <v>287</v>
      </c>
    </row>
    <row r="175" spans="1:3" ht="15">
      <c r="A175" s="78" t="s">
        <v>4563</v>
      </c>
      <c r="B175" s="84" t="s">
        <v>363</v>
      </c>
      <c r="C175" s="78">
        <f>VLOOKUP(GroupVertices[[#This Row],[Vertex]],Vertices[],MATCH("ID",Vertices[[#Headers],[Vertex]:[Vertex Content Word Count]],0),FALSE)</f>
        <v>255</v>
      </c>
    </row>
    <row r="176" spans="1:3" ht="15">
      <c r="A176" s="78" t="s">
        <v>4563</v>
      </c>
      <c r="B176" s="84" t="s">
        <v>533</v>
      </c>
      <c r="C176" s="78">
        <f>VLOOKUP(GroupVertices[[#This Row],[Vertex]],Vertices[],MATCH("ID",Vertices[[#Headers],[Vertex]:[Vertex Content Word Count]],0),FALSE)</f>
        <v>257</v>
      </c>
    </row>
    <row r="177" spans="1:3" ht="15">
      <c r="A177" s="78" t="s">
        <v>4563</v>
      </c>
      <c r="B177" s="84" t="s">
        <v>532</v>
      </c>
      <c r="C177" s="78">
        <f>VLOOKUP(GroupVertices[[#This Row],[Vertex]],Vertices[],MATCH("ID",Vertices[[#Headers],[Vertex]:[Vertex Content Word Count]],0),FALSE)</f>
        <v>256</v>
      </c>
    </row>
    <row r="178" spans="1:3" ht="15">
      <c r="A178" s="78" t="s">
        <v>4564</v>
      </c>
      <c r="B178" s="84" t="s">
        <v>311</v>
      </c>
      <c r="C178" s="78">
        <f>VLOOKUP(GroupVertices[[#This Row],[Vertex]],Vertices[],MATCH("ID",Vertices[[#Headers],[Vertex]:[Vertex Content Word Count]],0),FALSE)</f>
        <v>170</v>
      </c>
    </row>
    <row r="179" spans="1:3" ht="15">
      <c r="A179" s="78" t="s">
        <v>4564</v>
      </c>
      <c r="B179" s="84" t="s">
        <v>504</v>
      </c>
      <c r="C179" s="78">
        <f>VLOOKUP(GroupVertices[[#This Row],[Vertex]],Vertices[],MATCH("ID",Vertices[[#Headers],[Vertex]:[Vertex Content Word Count]],0),FALSE)</f>
        <v>175</v>
      </c>
    </row>
    <row r="180" spans="1:3" ht="15">
      <c r="A180" s="78" t="s">
        <v>4564</v>
      </c>
      <c r="B180" s="84" t="s">
        <v>503</v>
      </c>
      <c r="C180" s="78">
        <f>VLOOKUP(GroupVertices[[#This Row],[Vertex]],Vertices[],MATCH("ID",Vertices[[#Headers],[Vertex]:[Vertex Content Word Count]],0),FALSE)</f>
        <v>174</v>
      </c>
    </row>
    <row r="181" spans="1:3" ht="15">
      <c r="A181" s="78" t="s">
        <v>4564</v>
      </c>
      <c r="B181" s="84" t="s">
        <v>502</v>
      </c>
      <c r="C181" s="78">
        <f>VLOOKUP(GroupVertices[[#This Row],[Vertex]],Vertices[],MATCH("ID",Vertices[[#Headers],[Vertex]:[Vertex Content Word Count]],0),FALSE)</f>
        <v>173</v>
      </c>
    </row>
    <row r="182" spans="1:3" ht="15">
      <c r="A182" s="78" t="s">
        <v>4564</v>
      </c>
      <c r="B182" s="84" t="s">
        <v>501</v>
      </c>
      <c r="C182" s="78">
        <f>VLOOKUP(GroupVertices[[#This Row],[Vertex]],Vertices[],MATCH("ID",Vertices[[#Headers],[Vertex]:[Vertex Content Word Count]],0),FALSE)</f>
        <v>172</v>
      </c>
    </row>
    <row r="183" spans="1:3" ht="15">
      <c r="A183" s="78" t="s">
        <v>4564</v>
      </c>
      <c r="B183" s="84" t="s">
        <v>500</v>
      </c>
      <c r="C183" s="78">
        <f>VLOOKUP(GroupVertices[[#This Row],[Vertex]],Vertices[],MATCH("ID",Vertices[[#Headers],[Vertex]:[Vertex Content Word Count]],0),FALSE)</f>
        <v>171</v>
      </c>
    </row>
    <row r="184" spans="1:3" ht="15">
      <c r="A184" s="78" t="s">
        <v>4565</v>
      </c>
      <c r="B184" s="84" t="s">
        <v>423</v>
      </c>
      <c r="C184" s="78">
        <f>VLOOKUP(GroupVertices[[#This Row],[Vertex]],Vertices[],MATCH("ID",Vertices[[#Headers],[Vertex]:[Vertex Content Word Count]],0),FALSE)</f>
        <v>351</v>
      </c>
    </row>
    <row r="185" spans="1:3" ht="15">
      <c r="A185" s="78" t="s">
        <v>4565</v>
      </c>
      <c r="B185" s="84" t="s">
        <v>422</v>
      </c>
      <c r="C185" s="78">
        <f>VLOOKUP(GroupVertices[[#This Row],[Vertex]],Vertices[],MATCH("ID",Vertices[[#Headers],[Vertex]:[Vertex Content Word Count]],0),FALSE)</f>
        <v>343</v>
      </c>
    </row>
    <row r="186" spans="1:3" ht="15">
      <c r="A186" s="78" t="s">
        <v>4565</v>
      </c>
      <c r="B186" s="84" t="s">
        <v>565</v>
      </c>
      <c r="C186" s="78">
        <f>VLOOKUP(GroupVertices[[#This Row],[Vertex]],Vertices[],MATCH("ID",Vertices[[#Headers],[Vertex]:[Vertex Content Word Count]],0),FALSE)</f>
        <v>342</v>
      </c>
    </row>
    <row r="187" spans="1:3" ht="15">
      <c r="A187" s="78" t="s">
        <v>4565</v>
      </c>
      <c r="B187" s="84" t="s">
        <v>564</v>
      </c>
      <c r="C187" s="78">
        <f>VLOOKUP(GroupVertices[[#This Row],[Vertex]],Vertices[],MATCH("ID",Vertices[[#Headers],[Vertex]:[Vertex Content Word Count]],0),FALSE)</f>
        <v>341</v>
      </c>
    </row>
    <row r="188" spans="1:3" ht="15">
      <c r="A188" s="78" t="s">
        <v>4565</v>
      </c>
      <c r="B188" s="84" t="s">
        <v>420</v>
      </c>
      <c r="C188" s="78">
        <f>VLOOKUP(GroupVertices[[#This Row],[Vertex]],Vertices[],MATCH("ID",Vertices[[#Headers],[Vertex]:[Vertex Content Word Count]],0),FALSE)</f>
        <v>340</v>
      </c>
    </row>
    <row r="189" spans="1:3" ht="15">
      <c r="A189" s="78" t="s">
        <v>4566</v>
      </c>
      <c r="B189" s="84" t="s">
        <v>369</v>
      </c>
      <c r="C189" s="78">
        <f>VLOOKUP(GroupVertices[[#This Row],[Vertex]],Vertices[],MATCH("ID",Vertices[[#Headers],[Vertex]:[Vertex Content Word Count]],0),FALSE)</f>
        <v>266</v>
      </c>
    </row>
    <row r="190" spans="1:3" ht="15">
      <c r="A190" s="78" t="s">
        <v>4566</v>
      </c>
      <c r="B190" s="84" t="s">
        <v>368</v>
      </c>
      <c r="C190" s="78">
        <f>VLOOKUP(GroupVertices[[#This Row],[Vertex]],Vertices[],MATCH("ID",Vertices[[#Headers],[Vertex]:[Vertex Content Word Count]],0),FALSE)</f>
        <v>242</v>
      </c>
    </row>
    <row r="191" spans="1:3" ht="15">
      <c r="A191" s="78" t="s">
        <v>4566</v>
      </c>
      <c r="B191" s="84" t="s">
        <v>356</v>
      </c>
      <c r="C191" s="78">
        <f>VLOOKUP(GroupVertices[[#This Row],[Vertex]],Vertices[],MATCH("ID",Vertices[[#Headers],[Vertex]:[Vertex Content Word Count]],0),FALSE)</f>
        <v>247</v>
      </c>
    </row>
    <row r="192" spans="1:3" ht="15">
      <c r="A192" s="78" t="s">
        <v>4566</v>
      </c>
      <c r="B192" s="84" t="s">
        <v>353</v>
      </c>
      <c r="C192" s="78">
        <f>VLOOKUP(GroupVertices[[#This Row],[Vertex]],Vertices[],MATCH("ID",Vertices[[#Headers],[Vertex]:[Vertex Content Word Count]],0),FALSE)</f>
        <v>243</v>
      </c>
    </row>
    <row r="193" spans="1:3" ht="15">
      <c r="A193" s="78" t="s">
        <v>4566</v>
      </c>
      <c r="B193" s="84" t="s">
        <v>352</v>
      </c>
      <c r="C193" s="78">
        <f>VLOOKUP(GroupVertices[[#This Row],[Vertex]],Vertices[],MATCH("ID",Vertices[[#Headers],[Vertex]:[Vertex Content Word Count]],0),FALSE)</f>
        <v>241</v>
      </c>
    </row>
    <row r="194" spans="1:3" ht="15">
      <c r="A194" s="78" t="s">
        <v>4567</v>
      </c>
      <c r="B194" s="84" t="s">
        <v>248</v>
      </c>
      <c r="C194" s="78">
        <f>VLOOKUP(GroupVertices[[#This Row],[Vertex]],Vertices[],MATCH("ID",Vertices[[#Headers],[Vertex]:[Vertex Content Word Count]],0),FALSE)</f>
        <v>66</v>
      </c>
    </row>
    <row r="195" spans="1:3" ht="15">
      <c r="A195" s="78" t="s">
        <v>4567</v>
      </c>
      <c r="B195" s="84" t="s">
        <v>464</v>
      </c>
      <c r="C195" s="78">
        <f>VLOOKUP(GroupVertices[[#This Row],[Vertex]],Vertices[],MATCH("ID",Vertices[[#Headers],[Vertex]:[Vertex Content Word Count]],0),FALSE)</f>
        <v>68</v>
      </c>
    </row>
    <row r="196" spans="1:3" ht="15">
      <c r="A196" s="78" t="s">
        <v>4567</v>
      </c>
      <c r="B196" s="84" t="s">
        <v>247</v>
      </c>
      <c r="C196" s="78">
        <f>VLOOKUP(GroupVertices[[#This Row],[Vertex]],Vertices[],MATCH("ID",Vertices[[#Headers],[Vertex]:[Vertex Content Word Count]],0),FALSE)</f>
        <v>64</v>
      </c>
    </row>
    <row r="197" spans="1:3" ht="15">
      <c r="A197" s="78" t="s">
        <v>4567</v>
      </c>
      <c r="B197" s="84" t="s">
        <v>463</v>
      </c>
      <c r="C197" s="78">
        <f>VLOOKUP(GroupVertices[[#This Row],[Vertex]],Vertices[],MATCH("ID",Vertices[[#Headers],[Vertex]:[Vertex Content Word Count]],0),FALSE)</f>
        <v>67</v>
      </c>
    </row>
    <row r="198" spans="1:3" ht="15">
      <c r="A198" s="78" t="s">
        <v>4567</v>
      </c>
      <c r="B198" s="84" t="s">
        <v>462</v>
      </c>
      <c r="C198" s="78">
        <f>VLOOKUP(GroupVertices[[#This Row],[Vertex]],Vertices[],MATCH("ID",Vertices[[#Headers],[Vertex]:[Vertex Content Word Count]],0),FALSE)</f>
        <v>65</v>
      </c>
    </row>
    <row r="199" spans="1:3" ht="15">
      <c r="A199" s="78" t="s">
        <v>4568</v>
      </c>
      <c r="B199" s="84" t="s">
        <v>227</v>
      </c>
      <c r="C199" s="78">
        <f>VLOOKUP(GroupVertices[[#This Row],[Vertex]],Vertices[],MATCH("ID",Vertices[[#Headers],[Vertex]:[Vertex Content Word Count]],0),FALSE)</f>
        <v>26</v>
      </c>
    </row>
    <row r="200" spans="1:3" ht="15">
      <c r="A200" s="78" t="s">
        <v>4568</v>
      </c>
      <c r="B200" s="84" t="s">
        <v>226</v>
      </c>
      <c r="C200" s="78">
        <f>VLOOKUP(GroupVertices[[#This Row],[Vertex]],Vertices[],MATCH("ID",Vertices[[#Headers],[Vertex]:[Vertex Content Word Count]],0),FALSE)</f>
        <v>14</v>
      </c>
    </row>
    <row r="201" spans="1:3" ht="15">
      <c r="A201" s="78" t="s">
        <v>4568</v>
      </c>
      <c r="B201" s="84" t="s">
        <v>225</v>
      </c>
      <c r="C201" s="78">
        <f>VLOOKUP(GroupVertices[[#This Row],[Vertex]],Vertices[],MATCH("ID",Vertices[[#Headers],[Vertex]:[Vertex Content Word Count]],0),FALSE)</f>
        <v>25</v>
      </c>
    </row>
    <row r="202" spans="1:3" ht="15">
      <c r="A202" s="78" t="s">
        <v>4568</v>
      </c>
      <c r="B202" s="84" t="s">
        <v>220</v>
      </c>
      <c r="C202" s="78">
        <f>VLOOKUP(GroupVertices[[#This Row],[Vertex]],Vertices[],MATCH("ID",Vertices[[#Headers],[Vertex]:[Vertex Content Word Count]],0),FALSE)</f>
        <v>15</v>
      </c>
    </row>
    <row r="203" spans="1:3" ht="15">
      <c r="A203" s="78" t="s">
        <v>4568</v>
      </c>
      <c r="B203" s="84" t="s">
        <v>219</v>
      </c>
      <c r="C203" s="78">
        <f>VLOOKUP(GroupVertices[[#This Row],[Vertex]],Vertices[],MATCH("ID",Vertices[[#Headers],[Vertex]:[Vertex Content Word Count]],0),FALSE)</f>
        <v>13</v>
      </c>
    </row>
    <row r="204" spans="1:3" ht="15">
      <c r="A204" s="78" t="s">
        <v>4569</v>
      </c>
      <c r="B204" s="84" t="s">
        <v>224</v>
      </c>
      <c r="C204" s="78">
        <f>VLOOKUP(GroupVertices[[#This Row],[Vertex]],Vertices[],MATCH("ID",Vertices[[#Headers],[Vertex]:[Vertex Content Word Count]],0),FALSE)</f>
        <v>20</v>
      </c>
    </row>
    <row r="205" spans="1:3" ht="15">
      <c r="A205" s="78" t="s">
        <v>4569</v>
      </c>
      <c r="B205" s="84" t="s">
        <v>444</v>
      </c>
      <c r="C205" s="78">
        <f>VLOOKUP(GroupVertices[[#This Row],[Vertex]],Vertices[],MATCH("ID",Vertices[[#Headers],[Vertex]:[Vertex Content Word Count]],0),FALSE)</f>
        <v>24</v>
      </c>
    </row>
    <row r="206" spans="1:3" ht="15">
      <c r="A206" s="78" t="s">
        <v>4569</v>
      </c>
      <c r="B206" s="84" t="s">
        <v>443</v>
      </c>
      <c r="C206" s="78">
        <f>VLOOKUP(GroupVertices[[#This Row],[Vertex]],Vertices[],MATCH("ID",Vertices[[#Headers],[Vertex]:[Vertex Content Word Count]],0),FALSE)</f>
        <v>23</v>
      </c>
    </row>
    <row r="207" spans="1:3" ht="15">
      <c r="A207" s="78" t="s">
        <v>4569</v>
      </c>
      <c r="B207" s="84" t="s">
        <v>442</v>
      </c>
      <c r="C207" s="78">
        <f>VLOOKUP(GroupVertices[[#This Row],[Vertex]],Vertices[],MATCH("ID",Vertices[[#Headers],[Vertex]:[Vertex Content Word Count]],0),FALSE)</f>
        <v>22</v>
      </c>
    </row>
    <row r="208" spans="1:3" ht="15">
      <c r="A208" s="78" t="s">
        <v>4569</v>
      </c>
      <c r="B208" s="84" t="s">
        <v>441</v>
      </c>
      <c r="C208" s="78">
        <f>VLOOKUP(GroupVertices[[#This Row],[Vertex]],Vertices[],MATCH("ID",Vertices[[#Headers],[Vertex]:[Vertex Content Word Count]],0),FALSE)</f>
        <v>21</v>
      </c>
    </row>
    <row r="209" spans="1:3" ht="15">
      <c r="A209" s="78" t="s">
        <v>4570</v>
      </c>
      <c r="B209" s="84" t="s">
        <v>398</v>
      </c>
      <c r="C209" s="78">
        <f>VLOOKUP(GroupVertices[[#This Row],[Vertex]],Vertices[],MATCH("ID",Vertices[[#Headers],[Vertex]:[Vertex Content Word Count]],0),FALSE)</f>
        <v>302</v>
      </c>
    </row>
    <row r="210" spans="1:3" ht="15">
      <c r="A210" s="78" t="s">
        <v>4570</v>
      </c>
      <c r="B210" s="84" t="s">
        <v>548</v>
      </c>
      <c r="C210" s="78">
        <f>VLOOKUP(GroupVertices[[#This Row],[Vertex]],Vertices[],MATCH("ID",Vertices[[#Headers],[Vertex]:[Vertex Content Word Count]],0),FALSE)</f>
        <v>305</v>
      </c>
    </row>
    <row r="211" spans="1:3" ht="15">
      <c r="A211" s="78" t="s">
        <v>4570</v>
      </c>
      <c r="B211" s="84" t="s">
        <v>547</v>
      </c>
      <c r="C211" s="78">
        <f>VLOOKUP(GroupVertices[[#This Row],[Vertex]],Vertices[],MATCH("ID",Vertices[[#Headers],[Vertex]:[Vertex Content Word Count]],0),FALSE)</f>
        <v>304</v>
      </c>
    </row>
    <row r="212" spans="1:3" ht="15">
      <c r="A212" s="78" t="s">
        <v>4570</v>
      </c>
      <c r="B212" s="84" t="s">
        <v>546</v>
      </c>
      <c r="C212" s="78">
        <f>VLOOKUP(GroupVertices[[#This Row],[Vertex]],Vertices[],MATCH("ID",Vertices[[#Headers],[Vertex]:[Vertex Content Word Count]],0),FALSE)</f>
        <v>303</v>
      </c>
    </row>
    <row r="213" spans="1:3" ht="15">
      <c r="A213" s="78" t="s">
        <v>4571</v>
      </c>
      <c r="B213" s="84" t="s">
        <v>392</v>
      </c>
      <c r="C213" s="78">
        <f>VLOOKUP(GroupVertices[[#This Row],[Vertex]],Vertices[],MATCH("ID",Vertices[[#Headers],[Vertex]:[Vertex Content Word Count]],0),FALSE)</f>
        <v>293</v>
      </c>
    </row>
    <row r="214" spans="1:3" ht="15">
      <c r="A214" s="78" t="s">
        <v>4571</v>
      </c>
      <c r="B214" s="84" t="s">
        <v>543</v>
      </c>
      <c r="C214" s="78">
        <f>VLOOKUP(GroupVertices[[#This Row],[Vertex]],Vertices[],MATCH("ID",Vertices[[#Headers],[Vertex]:[Vertex Content Word Count]],0),FALSE)</f>
        <v>294</v>
      </c>
    </row>
    <row r="215" spans="1:3" ht="15">
      <c r="A215" s="78" t="s">
        <v>4571</v>
      </c>
      <c r="B215" s="84" t="s">
        <v>542</v>
      </c>
      <c r="C215" s="78">
        <f>VLOOKUP(GroupVertices[[#This Row],[Vertex]],Vertices[],MATCH("ID",Vertices[[#Headers],[Vertex]:[Vertex Content Word Count]],0),FALSE)</f>
        <v>292</v>
      </c>
    </row>
    <row r="216" spans="1:3" ht="15">
      <c r="A216" s="78" t="s">
        <v>4571</v>
      </c>
      <c r="B216" s="84" t="s">
        <v>391</v>
      </c>
      <c r="C216" s="78">
        <f>VLOOKUP(GroupVertices[[#This Row],[Vertex]],Vertices[],MATCH("ID",Vertices[[#Headers],[Vertex]:[Vertex Content Word Count]],0),FALSE)</f>
        <v>291</v>
      </c>
    </row>
    <row r="217" spans="1:3" ht="15">
      <c r="A217" s="78" t="s">
        <v>4572</v>
      </c>
      <c r="B217" s="84" t="s">
        <v>381</v>
      </c>
      <c r="C217" s="78">
        <f>VLOOKUP(GroupVertices[[#This Row],[Vertex]],Vertices[],MATCH("ID",Vertices[[#Headers],[Vertex]:[Vertex Content Word Count]],0),FALSE)</f>
        <v>279</v>
      </c>
    </row>
    <row r="218" spans="1:3" ht="15">
      <c r="A218" s="78" t="s">
        <v>4572</v>
      </c>
      <c r="B218" s="84" t="s">
        <v>531</v>
      </c>
      <c r="C218" s="78">
        <f>VLOOKUP(GroupVertices[[#This Row],[Vertex]],Vertices[],MATCH("ID",Vertices[[#Headers],[Vertex]:[Vertex Content Word Count]],0),FALSE)</f>
        <v>249</v>
      </c>
    </row>
    <row r="219" spans="1:3" ht="15">
      <c r="A219" s="78" t="s">
        <v>4572</v>
      </c>
      <c r="B219" s="84" t="s">
        <v>380</v>
      </c>
      <c r="C219" s="78">
        <f>VLOOKUP(GroupVertices[[#This Row],[Vertex]],Vertices[],MATCH("ID",Vertices[[#Headers],[Vertex]:[Vertex Content Word Count]],0),FALSE)</f>
        <v>278</v>
      </c>
    </row>
    <row r="220" spans="1:3" ht="15">
      <c r="A220" s="78" t="s">
        <v>4572</v>
      </c>
      <c r="B220" s="84" t="s">
        <v>357</v>
      </c>
      <c r="C220" s="78">
        <f>VLOOKUP(GroupVertices[[#This Row],[Vertex]],Vertices[],MATCH("ID",Vertices[[#Headers],[Vertex]:[Vertex Content Word Count]],0),FALSE)</f>
        <v>248</v>
      </c>
    </row>
    <row r="221" spans="1:3" ht="15">
      <c r="A221" s="78" t="s">
        <v>4573</v>
      </c>
      <c r="B221" s="84" t="s">
        <v>303</v>
      </c>
      <c r="C221" s="78">
        <f>VLOOKUP(GroupVertices[[#This Row],[Vertex]],Vertices[],MATCH("ID",Vertices[[#Headers],[Vertex]:[Vertex Content Word Count]],0),FALSE)</f>
        <v>164</v>
      </c>
    </row>
    <row r="222" spans="1:3" ht="15">
      <c r="A222" s="78" t="s">
        <v>4573</v>
      </c>
      <c r="B222" s="84" t="s">
        <v>302</v>
      </c>
      <c r="C222" s="78">
        <f>VLOOKUP(GroupVertices[[#This Row],[Vertex]],Vertices[],MATCH("ID",Vertices[[#Headers],[Vertex]:[Vertex Content Word Count]],0),FALSE)</f>
        <v>163</v>
      </c>
    </row>
    <row r="223" spans="1:3" ht="15">
      <c r="A223" s="78" t="s">
        <v>4573</v>
      </c>
      <c r="B223" s="84" t="s">
        <v>499</v>
      </c>
      <c r="C223" s="78">
        <f>VLOOKUP(GroupVertices[[#This Row],[Vertex]],Vertices[],MATCH("ID",Vertices[[#Headers],[Vertex]:[Vertex Content Word Count]],0),FALSE)</f>
        <v>162</v>
      </c>
    </row>
    <row r="224" spans="1:3" ht="15">
      <c r="A224" s="78" t="s">
        <v>4573</v>
      </c>
      <c r="B224" s="84" t="s">
        <v>301</v>
      </c>
      <c r="C224" s="78">
        <f>VLOOKUP(GroupVertices[[#This Row],[Vertex]],Vertices[],MATCH("ID",Vertices[[#Headers],[Vertex]:[Vertex Content Word Count]],0),FALSE)</f>
        <v>161</v>
      </c>
    </row>
    <row r="225" spans="1:3" ht="15">
      <c r="A225" s="78" t="s">
        <v>4574</v>
      </c>
      <c r="B225" s="84" t="s">
        <v>291</v>
      </c>
      <c r="C225" s="78">
        <f>VLOOKUP(GroupVertices[[#This Row],[Vertex]],Vertices[],MATCH("ID",Vertices[[#Headers],[Vertex]:[Vertex Content Word Count]],0),FALSE)</f>
        <v>148</v>
      </c>
    </row>
    <row r="226" spans="1:3" ht="15">
      <c r="A226" s="78" t="s">
        <v>4574</v>
      </c>
      <c r="B226" s="84" t="s">
        <v>498</v>
      </c>
      <c r="C226" s="78">
        <f>VLOOKUP(GroupVertices[[#This Row],[Vertex]],Vertices[],MATCH("ID",Vertices[[#Headers],[Vertex]:[Vertex Content Word Count]],0),FALSE)</f>
        <v>151</v>
      </c>
    </row>
    <row r="227" spans="1:3" ht="15">
      <c r="A227" s="78" t="s">
        <v>4574</v>
      </c>
      <c r="B227" s="84" t="s">
        <v>497</v>
      </c>
      <c r="C227" s="78">
        <f>VLOOKUP(GroupVertices[[#This Row],[Vertex]],Vertices[],MATCH("ID",Vertices[[#Headers],[Vertex]:[Vertex Content Word Count]],0),FALSE)</f>
        <v>150</v>
      </c>
    </row>
    <row r="228" spans="1:3" ht="15">
      <c r="A228" s="78" t="s">
        <v>4574</v>
      </c>
      <c r="B228" s="84" t="s">
        <v>496</v>
      </c>
      <c r="C228" s="78">
        <f>VLOOKUP(GroupVertices[[#This Row],[Vertex]],Vertices[],MATCH("ID",Vertices[[#Headers],[Vertex]:[Vertex Content Word Count]],0),FALSE)</f>
        <v>149</v>
      </c>
    </row>
    <row r="229" spans="1:3" ht="15">
      <c r="A229" s="78" t="s">
        <v>4575</v>
      </c>
      <c r="B229" s="84" t="s">
        <v>286</v>
      </c>
      <c r="C229" s="78">
        <f>VLOOKUP(GroupVertices[[#This Row],[Vertex]],Vertices[],MATCH("ID",Vertices[[#Headers],[Vertex]:[Vertex Content Word Count]],0),FALSE)</f>
        <v>136</v>
      </c>
    </row>
    <row r="230" spans="1:3" ht="15">
      <c r="A230" s="78" t="s">
        <v>4575</v>
      </c>
      <c r="B230" s="84" t="s">
        <v>494</v>
      </c>
      <c r="C230" s="78">
        <f>VLOOKUP(GroupVertices[[#This Row],[Vertex]],Vertices[],MATCH("ID",Vertices[[#Headers],[Vertex]:[Vertex Content Word Count]],0),FALSE)</f>
        <v>139</v>
      </c>
    </row>
    <row r="231" spans="1:3" ht="15">
      <c r="A231" s="78" t="s">
        <v>4575</v>
      </c>
      <c r="B231" s="84" t="s">
        <v>493</v>
      </c>
      <c r="C231" s="78">
        <f>VLOOKUP(GroupVertices[[#This Row],[Vertex]],Vertices[],MATCH("ID",Vertices[[#Headers],[Vertex]:[Vertex Content Word Count]],0),FALSE)</f>
        <v>138</v>
      </c>
    </row>
    <row r="232" spans="1:3" ht="15">
      <c r="A232" s="78" t="s">
        <v>4575</v>
      </c>
      <c r="B232" s="84" t="s">
        <v>492</v>
      </c>
      <c r="C232" s="78">
        <f>VLOOKUP(GroupVertices[[#This Row],[Vertex]],Vertices[],MATCH("ID",Vertices[[#Headers],[Vertex]:[Vertex Content Word Count]],0),FALSE)</f>
        <v>137</v>
      </c>
    </row>
    <row r="233" spans="1:3" ht="15">
      <c r="A233" s="78" t="s">
        <v>4576</v>
      </c>
      <c r="B233" s="84" t="s">
        <v>243</v>
      </c>
      <c r="C233" s="78">
        <f>VLOOKUP(GroupVertices[[#This Row],[Vertex]],Vertices[],MATCH("ID",Vertices[[#Headers],[Vertex]:[Vertex Content Word Count]],0),FALSE)</f>
        <v>53</v>
      </c>
    </row>
    <row r="234" spans="1:3" ht="15">
      <c r="A234" s="78" t="s">
        <v>4576</v>
      </c>
      <c r="B234" s="84" t="s">
        <v>457</v>
      </c>
      <c r="C234" s="78">
        <f>VLOOKUP(GroupVertices[[#This Row],[Vertex]],Vertices[],MATCH("ID",Vertices[[#Headers],[Vertex]:[Vertex Content Word Count]],0),FALSE)</f>
        <v>56</v>
      </c>
    </row>
    <row r="235" spans="1:3" ht="15">
      <c r="A235" s="78" t="s">
        <v>4576</v>
      </c>
      <c r="B235" s="84" t="s">
        <v>456</v>
      </c>
      <c r="C235" s="78">
        <f>VLOOKUP(GroupVertices[[#This Row],[Vertex]],Vertices[],MATCH("ID",Vertices[[#Headers],[Vertex]:[Vertex Content Word Count]],0),FALSE)</f>
        <v>55</v>
      </c>
    </row>
    <row r="236" spans="1:3" ht="15">
      <c r="A236" s="78" t="s">
        <v>4576</v>
      </c>
      <c r="B236" s="84" t="s">
        <v>455</v>
      </c>
      <c r="C236" s="78">
        <f>VLOOKUP(GroupVertices[[#This Row],[Vertex]],Vertices[],MATCH("ID",Vertices[[#Headers],[Vertex]:[Vertex Content Word Count]],0),FALSE)</f>
        <v>54</v>
      </c>
    </row>
    <row r="237" spans="1:3" ht="15">
      <c r="A237" s="78" t="s">
        <v>4577</v>
      </c>
      <c r="B237" s="84" t="s">
        <v>240</v>
      </c>
      <c r="C237" s="78">
        <f>VLOOKUP(GroupVertices[[#This Row],[Vertex]],Vertices[],MATCH("ID",Vertices[[#Headers],[Vertex]:[Vertex Content Word Count]],0),FALSE)</f>
        <v>49</v>
      </c>
    </row>
    <row r="238" spans="1:3" ht="15">
      <c r="A238" s="78" t="s">
        <v>4577</v>
      </c>
      <c r="B238" s="84" t="s">
        <v>451</v>
      </c>
      <c r="C238" s="78">
        <f>VLOOKUP(GroupVertices[[#This Row],[Vertex]],Vertices[],MATCH("ID",Vertices[[#Headers],[Vertex]:[Vertex Content Word Count]],0),FALSE)</f>
        <v>38</v>
      </c>
    </row>
    <row r="239" spans="1:3" ht="15">
      <c r="A239" s="78" t="s">
        <v>4577</v>
      </c>
      <c r="B239" s="84" t="s">
        <v>239</v>
      </c>
      <c r="C239" s="78">
        <f>VLOOKUP(GroupVertices[[#This Row],[Vertex]],Vertices[],MATCH("ID",Vertices[[#Headers],[Vertex]:[Vertex Content Word Count]],0),FALSE)</f>
        <v>48</v>
      </c>
    </row>
    <row r="240" spans="1:3" ht="15">
      <c r="A240" s="78" t="s">
        <v>4577</v>
      </c>
      <c r="B240" s="84" t="s">
        <v>232</v>
      </c>
      <c r="C240" s="78">
        <f>VLOOKUP(GroupVertices[[#This Row],[Vertex]],Vertices[],MATCH("ID",Vertices[[#Headers],[Vertex]:[Vertex Content Word Count]],0),FALSE)</f>
        <v>37</v>
      </c>
    </row>
    <row r="241" spans="1:3" ht="15">
      <c r="A241" s="78" t="s">
        <v>4578</v>
      </c>
      <c r="B241" s="84" t="s">
        <v>426</v>
      </c>
      <c r="C241" s="78">
        <f>VLOOKUP(GroupVertices[[#This Row],[Vertex]],Vertices[],MATCH("ID",Vertices[[#Headers],[Vertex]:[Vertex Content Word Count]],0),FALSE)</f>
        <v>355</v>
      </c>
    </row>
    <row r="242" spans="1:3" ht="15">
      <c r="A242" s="78" t="s">
        <v>4578</v>
      </c>
      <c r="B242" s="84" t="s">
        <v>425</v>
      </c>
      <c r="C242" s="78">
        <f>VLOOKUP(GroupVertices[[#This Row],[Vertex]],Vertices[],MATCH("ID",Vertices[[#Headers],[Vertex]:[Vertex Content Word Count]],0),FALSE)</f>
        <v>353</v>
      </c>
    </row>
    <row r="243" spans="1:3" ht="15">
      <c r="A243" s="78" t="s">
        <v>4578</v>
      </c>
      <c r="B243" s="84" t="s">
        <v>572</v>
      </c>
      <c r="C243" s="78">
        <f>VLOOKUP(GroupVertices[[#This Row],[Vertex]],Vertices[],MATCH("ID",Vertices[[#Headers],[Vertex]:[Vertex Content Word Count]],0),FALSE)</f>
        <v>354</v>
      </c>
    </row>
    <row r="244" spans="1:3" ht="15">
      <c r="A244" s="78" t="s">
        <v>4579</v>
      </c>
      <c r="B244" s="84" t="s">
        <v>394</v>
      </c>
      <c r="C244" s="78">
        <f>VLOOKUP(GroupVertices[[#This Row],[Vertex]],Vertices[],MATCH("ID",Vertices[[#Headers],[Vertex]:[Vertex Content Word Count]],0),FALSE)</f>
        <v>296</v>
      </c>
    </row>
    <row r="245" spans="1:3" ht="15">
      <c r="A245" s="78" t="s">
        <v>4579</v>
      </c>
      <c r="B245" s="84" t="s">
        <v>545</v>
      </c>
      <c r="C245" s="78">
        <f>VLOOKUP(GroupVertices[[#This Row],[Vertex]],Vertices[],MATCH("ID",Vertices[[#Headers],[Vertex]:[Vertex Content Word Count]],0),FALSE)</f>
        <v>298</v>
      </c>
    </row>
    <row r="246" spans="1:3" ht="15">
      <c r="A246" s="78" t="s">
        <v>4579</v>
      </c>
      <c r="B246" s="84" t="s">
        <v>544</v>
      </c>
      <c r="C246" s="78">
        <f>VLOOKUP(GroupVertices[[#This Row],[Vertex]],Vertices[],MATCH("ID",Vertices[[#Headers],[Vertex]:[Vertex Content Word Count]],0),FALSE)</f>
        <v>297</v>
      </c>
    </row>
    <row r="247" spans="1:3" ht="15">
      <c r="A247" s="78" t="s">
        <v>4580</v>
      </c>
      <c r="B247" s="84" t="s">
        <v>386</v>
      </c>
      <c r="C247" s="78">
        <f>VLOOKUP(GroupVertices[[#This Row],[Vertex]],Vertices[],MATCH("ID",Vertices[[#Headers],[Vertex]:[Vertex Content Word Count]],0),FALSE)</f>
        <v>284</v>
      </c>
    </row>
    <row r="248" spans="1:3" ht="15">
      <c r="A248" s="78" t="s">
        <v>4580</v>
      </c>
      <c r="B248" s="84" t="s">
        <v>384</v>
      </c>
      <c r="C248" s="78">
        <f>VLOOKUP(GroupVertices[[#This Row],[Vertex]],Vertices[],MATCH("ID",Vertices[[#Headers],[Vertex]:[Vertex Content Word Count]],0),FALSE)</f>
        <v>282</v>
      </c>
    </row>
    <row r="249" spans="1:3" ht="15">
      <c r="A249" s="78" t="s">
        <v>4580</v>
      </c>
      <c r="B249" s="84" t="s">
        <v>385</v>
      </c>
      <c r="C249" s="78">
        <f>VLOOKUP(GroupVertices[[#This Row],[Vertex]],Vertices[],MATCH("ID",Vertices[[#Headers],[Vertex]:[Vertex Content Word Count]],0),FALSE)</f>
        <v>283</v>
      </c>
    </row>
    <row r="250" spans="1:3" ht="15">
      <c r="A250" s="78" t="s">
        <v>4581</v>
      </c>
      <c r="B250" s="84" t="s">
        <v>379</v>
      </c>
      <c r="C250" s="78">
        <f>VLOOKUP(GroupVertices[[#This Row],[Vertex]],Vertices[],MATCH("ID",Vertices[[#Headers],[Vertex]:[Vertex Content Word Count]],0),FALSE)</f>
        <v>275</v>
      </c>
    </row>
    <row r="251" spans="1:3" ht="15">
      <c r="A251" s="78" t="s">
        <v>4581</v>
      </c>
      <c r="B251" s="84" t="s">
        <v>539</v>
      </c>
      <c r="C251" s="78">
        <f>VLOOKUP(GroupVertices[[#This Row],[Vertex]],Vertices[],MATCH("ID",Vertices[[#Headers],[Vertex]:[Vertex Content Word Count]],0),FALSE)</f>
        <v>277</v>
      </c>
    </row>
    <row r="252" spans="1:3" ht="15">
      <c r="A252" s="78" t="s">
        <v>4581</v>
      </c>
      <c r="B252" s="84" t="s">
        <v>538</v>
      </c>
      <c r="C252" s="78">
        <f>VLOOKUP(GroupVertices[[#This Row],[Vertex]],Vertices[],MATCH("ID",Vertices[[#Headers],[Vertex]:[Vertex Content Word Count]],0),FALSE)</f>
        <v>276</v>
      </c>
    </row>
    <row r="253" spans="1:3" ht="15">
      <c r="A253" s="78" t="s">
        <v>4582</v>
      </c>
      <c r="B253" s="84" t="s">
        <v>366</v>
      </c>
      <c r="C253" s="78">
        <f>VLOOKUP(GroupVertices[[#This Row],[Vertex]],Vertices[],MATCH("ID",Vertices[[#Headers],[Vertex]:[Vertex Content Word Count]],0),FALSE)</f>
        <v>261</v>
      </c>
    </row>
    <row r="254" spans="1:3" ht="15">
      <c r="A254" s="78" t="s">
        <v>4582</v>
      </c>
      <c r="B254" s="84" t="s">
        <v>535</v>
      </c>
      <c r="C254" s="78">
        <f>VLOOKUP(GroupVertices[[#This Row],[Vertex]],Vertices[],MATCH("ID",Vertices[[#Headers],[Vertex]:[Vertex Content Word Count]],0),FALSE)</f>
        <v>263</v>
      </c>
    </row>
    <row r="255" spans="1:3" ht="15">
      <c r="A255" s="78" t="s">
        <v>4582</v>
      </c>
      <c r="B255" s="84" t="s">
        <v>534</v>
      </c>
      <c r="C255" s="78">
        <f>VLOOKUP(GroupVertices[[#This Row],[Vertex]],Vertices[],MATCH("ID",Vertices[[#Headers],[Vertex]:[Vertex Content Word Count]],0),FALSE)</f>
        <v>262</v>
      </c>
    </row>
    <row r="256" spans="1:3" ht="15">
      <c r="A256" s="78" t="s">
        <v>4583</v>
      </c>
      <c r="B256" s="84" t="s">
        <v>334</v>
      </c>
      <c r="C256" s="78">
        <f>VLOOKUP(GroupVertices[[#This Row],[Vertex]],Vertices[],MATCH("ID",Vertices[[#Headers],[Vertex]:[Vertex Content Word Count]],0),FALSE)</f>
        <v>217</v>
      </c>
    </row>
    <row r="257" spans="1:3" ht="15">
      <c r="A257" s="78" t="s">
        <v>4583</v>
      </c>
      <c r="B257" s="84" t="s">
        <v>525</v>
      </c>
      <c r="C257" s="78">
        <f>VLOOKUP(GroupVertices[[#This Row],[Vertex]],Vertices[],MATCH("ID",Vertices[[#Headers],[Vertex]:[Vertex Content Word Count]],0),FALSE)</f>
        <v>219</v>
      </c>
    </row>
    <row r="258" spans="1:3" ht="15">
      <c r="A258" s="78" t="s">
        <v>4583</v>
      </c>
      <c r="B258" s="84" t="s">
        <v>524</v>
      </c>
      <c r="C258" s="78">
        <f>VLOOKUP(GroupVertices[[#This Row],[Vertex]],Vertices[],MATCH("ID",Vertices[[#Headers],[Vertex]:[Vertex Content Word Count]],0),FALSE)</f>
        <v>218</v>
      </c>
    </row>
    <row r="259" spans="1:3" ht="15">
      <c r="A259" s="78" t="s">
        <v>4584</v>
      </c>
      <c r="B259" s="84" t="s">
        <v>323</v>
      </c>
      <c r="C259" s="78">
        <f>VLOOKUP(GroupVertices[[#This Row],[Vertex]],Vertices[],MATCH("ID",Vertices[[#Headers],[Vertex]:[Vertex Content Word Count]],0),FALSE)</f>
        <v>194</v>
      </c>
    </row>
    <row r="260" spans="1:3" ht="15">
      <c r="A260" s="78" t="s">
        <v>4584</v>
      </c>
      <c r="B260" s="84" t="s">
        <v>322</v>
      </c>
      <c r="C260" s="78">
        <f>VLOOKUP(GroupVertices[[#This Row],[Vertex]],Vertices[],MATCH("ID",Vertices[[#Headers],[Vertex]:[Vertex Content Word Count]],0),FALSE)</f>
        <v>192</v>
      </c>
    </row>
    <row r="261" spans="1:3" ht="15">
      <c r="A261" s="78" t="s">
        <v>4584</v>
      </c>
      <c r="B261" s="84" t="s">
        <v>511</v>
      </c>
      <c r="C261" s="78">
        <f>VLOOKUP(GroupVertices[[#This Row],[Vertex]],Vertices[],MATCH("ID",Vertices[[#Headers],[Vertex]:[Vertex Content Word Count]],0),FALSE)</f>
        <v>193</v>
      </c>
    </row>
    <row r="262" spans="1:3" ht="15">
      <c r="A262" s="78" t="s">
        <v>4585</v>
      </c>
      <c r="B262" s="84" t="s">
        <v>294</v>
      </c>
      <c r="C262" s="78">
        <f>VLOOKUP(GroupVertices[[#This Row],[Vertex]],Vertices[],MATCH("ID",Vertices[[#Headers],[Vertex]:[Vertex Content Word Count]],0),FALSE)</f>
        <v>155</v>
      </c>
    </row>
    <row r="263" spans="1:3" ht="15">
      <c r="A263" s="78" t="s">
        <v>4585</v>
      </c>
      <c r="B263" s="84" t="s">
        <v>295</v>
      </c>
      <c r="C263" s="78">
        <f>VLOOKUP(GroupVertices[[#This Row],[Vertex]],Vertices[],MATCH("ID",Vertices[[#Headers],[Vertex]:[Vertex Content Word Count]],0),FALSE)</f>
        <v>154</v>
      </c>
    </row>
    <row r="264" spans="1:3" ht="15">
      <c r="A264" s="78" t="s">
        <v>4585</v>
      </c>
      <c r="B264" s="84" t="s">
        <v>293</v>
      </c>
      <c r="C264" s="78">
        <f>VLOOKUP(GroupVertices[[#This Row],[Vertex]],Vertices[],MATCH("ID",Vertices[[#Headers],[Vertex]:[Vertex Content Word Count]],0),FALSE)</f>
        <v>153</v>
      </c>
    </row>
    <row r="265" spans="1:3" ht="15">
      <c r="A265" s="78" t="s">
        <v>4586</v>
      </c>
      <c r="B265" s="84" t="s">
        <v>284</v>
      </c>
      <c r="C265" s="78">
        <f>VLOOKUP(GroupVertices[[#This Row],[Vertex]],Vertices[],MATCH("ID",Vertices[[#Headers],[Vertex]:[Vertex Content Word Count]],0),FALSE)</f>
        <v>132</v>
      </c>
    </row>
    <row r="266" spans="1:3" ht="15">
      <c r="A266" s="78" t="s">
        <v>4586</v>
      </c>
      <c r="B266" s="84" t="s">
        <v>491</v>
      </c>
      <c r="C266" s="78">
        <f>VLOOKUP(GroupVertices[[#This Row],[Vertex]],Vertices[],MATCH("ID",Vertices[[#Headers],[Vertex]:[Vertex Content Word Count]],0),FALSE)</f>
        <v>134</v>
      </c>
    </row>
    <row r="267" spans="1:3" ht="15">
      <c r="A267" s="78" t="s">
        <v>4586</v>
      </c>
      <c r="B267" s="84" t="s">
        <v>490</v>
      </c>
      <c r="C267" s="78">
        <f>VLOOKUP(GroupVertices[[#This Row],[Vertex]],Vertices[],MATCH("ID",Vertices[[#Headers],[Vertex]:[Vertex Content Word Count]],0),FALSE)</f>
        <v>133</v>
      </c>
    </row>
    <row r="268" spans="1:3" ht="15">
      <c r="A268" s="78" t="s">
        <v>4587</v>
      </c>
      <c r="B268" s="84" t="s">
        <v>282</v>
      </c>
      <c r="C268" s="78">
        <f>VLOOKUP(GroupVertices[[#This Row],[Vertex]],Vertices[],MATCH("ID",Vertices[[#Headers],[Vertex]:[Vertex Content Word Count]],0),FALSE)</f>
        <v>129</v>
      </c>
    </row>
    <row r="269" spans="1:3" ht="15">
      <c r="A269" s="78" t="s">
        <v>4587</v>
      </c>
      <c r="B269" s="84" t="s">
        <v>281</v>
      </c>
      <c r="C269" s="78">
        <f>VLOOKUP(GroupVertices[[#This Row],[Vertex]],Vertices[],MATCH("ID",Vertices[[#Headers],[Vertex]:[Vertex Content Word Count]],0),FALSE)</f>
        <v>128</v>
      </c>
    </row>
    <row r="270" spans="1:3" ht="15">
      <c r="A270" s="78" t="s">
        <v>4587</v>
      </c>
      <c r="B270" s="84" t="s">
        <v>280</v>
      </c>
      <c r="C270" s="78">
        <f>VLOOKUP(GroupVertices[[#This Row],[Vertex]],Vertices[],MATCH("ID",Vertices[[#Headers],[Vertex]:[Vertex Content Word Count]],0),FALSE)</f>
        <v>127</v>
      </c>
    </row>
    <row r="271" spans="1:3" ht="15">
      <c r="A271" s="78" t="s">
        <v>4588</v>
      </c>
      <c r="B271" s="84" t="s">
        <v>277</v>
      </c>
      <c r="C271" s="78">
        <f>VLOOKUP(GroupVertices[[#This Row],[Vertex]],Vertices[],MATCH("ID",Vertices[[#Headers],[Vertex]:[Vertex Content Word Count]],0),FALSE)</f>
        <v>121</v>
      </c>
    </row>
    <row r="272" spans="1:3" ht="15">
      <c r="A272" s="78" t="s">
        <v>4588</v>
      </c>
      <c r="B272" s="84" t="s">
        <v>487</v>
      </c>
      <c r="C272" s="78">
        <f>VLOOKUP(GroupVertices[[#This Row],[Vertex]],Vertices[],MATCH("ID",Vertices[[#Headers],[Vertex]:[Vertex Content Word Count]],0),FALSE)</f>
        <v>123</v>
      </c>
    </row>
    <row r="273" spans="1:3" ht="15">
      <c r="A273" s="78" t="s">
        <v>4588</v>
      </c>
      <c r="B273" s="84" t="s">
        <v>486</v>
      </c>
      <c r="C273" s="78">
        <f>VLOOKUP(GroupVertices[[#This Row],[Vertex]],Vertices[],MATCH("ID",Vertices[[#Headers],[Vertex]:[Vertex Content Word Count]],0),FALSE)</f>
        <v>122</v>
      </c>
    </row>
    <row r="274" spans="1:3" ht="15">
      <c r="A274" s="78" t="s">
        <v>4589</v>
      </c>
      <c r="B274" s="84" t="s">
        <v>261</v>
      </c>
      <c r="C274" s="78">
        <f>VLOOKUP(GroupVertices[[#This Row],[Vertex]],Vertices[],MATCH("ID",Vertices[[#Headers],[Vertex]:[Vertex Content Word Count]],0),FALSE)</f>
        <v>97</v>
      </c>
    </row>
    <row r="275" spans="1:3" ht="15">
      <c r="A275" s="78" t="s">
        <v>4589</v>
      </c>
      <c r="B275" s="84" t="s">
        <v>481</v>
      </c>
      <c r="C275" s="78">
        <f>VLOOKUP(GroupVertices[[#This Row],[Vertex]],Vertices[],MATCH("ID",Vertices[[#Headers],[Vertex]:[Vertex Content Word Count]],0),FALSE)</f>
        <v>99</v>
      </c>
    </row>
    <row r="276" spans="1:3" ht="15">
      <c r="A276" s="78" t="s">
        <v>4589</v>
      </c>
      <c r="B276" s="84" t="s">
        <v>480</v>
      </c>
      <c r="C276" s="78">
        <f>VLOOKUP(GroupVertices[[#This Row],[Vertex]],Vertices[],MATCH("ID",Vertices[[#Headers],[Vertex]:[Vertex Content Word Count]],0),FALSE)</f>
        <v>98</v>
      </c>
    </row>
    <row r="277" spans="1:3" ht="15">
      <c r="A277" s="78" t="s">
        <v>4590</v>
      </c>
      <c r="B277" s="84" t="s">
        <v>257</v>
      </c>
      <c r="C277" s="78">
        <f>VLOOKUP(GroupVertices[[#This Row],[Vertex]],Vertices[],MATCH("ID",Vertices[[#Headers],[Vertex]:[Vertex Content Word Count]],0),FALSE)</f>
        <v>91</v>
      </c>
    </row>
    <row r="278" spans="1:3" ht="15">
      <c r="A278" s="78" t="s">
        <v>4590</v>
      </c>
      <c r="B278" s="84" t="s">
        <v>479</v>
      </c>
      <c r="C278" s="78">
        <f>VLOOKUP(GroupVertices[[#This Row],[Vertex]],Vertices[],MATCH("ID",Vertices[[#Headers],[Vertex]:[Vertex Content Word Count]],0),FALSE)</f>
        <v>93</v>
      </c>
    </row>
    <row r="279" spans="1:3" ht="15">
      <c r="A279" s="78" t="s">
        <v>4590</v>
      </c>
      <c r="B279" s="84" t="s">
        <v>478</v>
      </c>
      <c r="C279" s="78">
        <f>VLOOKUP(GroupVertices[[#This Row],[Vertex]],Vertices[],MATCH("ID",Vertices[[#Headers],[Vertex]:[Vertex Content Word Count]],0),FALSE)</f>
        <v>92</v>
      </c>
    </row>
    <row r="280" spans="1:3" ht="15">
      <c r="A280" s="78" t="s">
        <v>4591</v>
      </c>
      <c r="B280" s="84" t="s">
        <v>251</v>
      </c>
      <c r="C280" s="78">
        <f>VLOOKUP(GroupVertices[[#This Row],[Vertex]],Vertices[],MATCH("ID",Vertices[[#Headers],[Vertex]:[Vertex Content Word Count]],0),FALSE)</f>
        <v>70</v>
      </c>
    </row>
    <row r="281" spans="1:3" ht="15">
      <c r="A281" s="78" t="s">
        <v>4591</v>
      </c>
      <c r="B281" s="84" t="s">
        <v>466</v>
      </c>
      <c r="C281" s="78">
        <f>VLOOKUP(GroupVertices[[#This Row],[Vertex]],Vertices[],MATCH("ID",Vertices[[#Headers],[Vertex]:[Vertex Content Word Count]],0),FALSE)</f>
        <v>73</v>
      </c>
    </row>
    <row r="282" spans="1:3" ht="15">
      <c r="A282" s="78" t="s">
        <v>4591</v>
      </c>
      <c r="B282" s="84" t="s">
        <v>249</v>
      </c>
      <c r="C282" s="78">
        <f>VLOOKUP(GroupVertices[[#This Row],[Vertex]],Vertices[],MATCH("ID",Vertices[[#Headers],[Vertex]:[Vertex Content Word Count]],0),FALSE)</f>
        <v>69</v>
      </c>
    </row>
    <row r="283" spans="1:3" ht="15">
      <c r="A283" s="78" t="s">
        <v>4592</v>
      </c>
      <c r="B283" s="84" t="s">
        <v>244</v>
      </c>
      <c r="C283" s="78">
        <f>VLOOKUP(GroupVertices[[#This Row],[Vertex]],Vertices[],MATCH("ID",Vertices[[#Headers],[Vertex]:[Vertex Content Word Count]],0),FALSE)</f>
        <v>57</v>
      </c>
    </row>
    <row r="284" spans="1:3" ht="15">
      <c r="A284" s="78" t="s">
        <v>4592</v>
      </c>
      <c r="B284" s="84" t="s">
        <v>459</v>
      </c>
      <c r="C284" s="78">
        <f>VLOOKUP(GroupVertices[[#This Row],[Vertex]],Vertices[],MATCH("ID",Vertices[[#Headers],[Vertex]:[Vertex Content Word Count]],0),FALSE)</f>
        <v>59</v>
      </c>
    </row>
    <row r="285" spans="1:3" ht="15">
      <c r="A285" s="78" t="s">
        <v>4592</v>
      </c>
      <c r="B285" s="84" t="s">
        <v>458</v>
      </c>
      <c r="C285" s="78">
        <f>VLOOKUP(GroupVertices[[#This Row],[Vertex]],Vertices[],MATCH("ID",Vertices[[#Headers],[Vertex]:[Vertex Content Word Count]],0),FALSE)</f>
        <v>58</v>
      </c>
    </row>
    <row r="286" spans="1:3" ht="15">
      <c r="A286" s="78" t="s">
        <v>4593</v>
      </c>
      <c r="B286" s="84" t="s">
        <v>233</v>
      </c>
      <c r="C286" s="78">
        <f>VLOOKUP(GroupVertices[[#This Row],[Vertex]],Vertices[],MATCH("ID",Vertices[[#Headers],[Vertex]:[Vertex Content Word Count]],0),FALSE)</f>
        <v>39</v>
      </c>
    </row>
    <row r="287" spans="1:3" ht="15">
      <c r="A287" s="78" t="s">
        <v>4593</v>
      </c>
      <c r="B287" s="84" t="s">
        <v>453</v>
      </c>
      <c r="C287" s="78">
        <f>VLOOKUP(GroupVertices[[#This Row],[Vertex]],Vertices[],MATCH("ID",Vertices[[#Headers],[Vertex]:[Vertex Content Word Count]],0),FALSE)</f>
        <v>41</v>
      </c>
    </row>
    <row r="288" spans="1:3" ht="15">
      <c r="A288" s="78" t="s">
        <v>4593</v>
      </c>
      <c r="B288" s="84" t="s">
        <v>452</v>
      </c>
      <c r="C288" s="78">
        <f>VLOOKUP(GroupVertices[[#This Row],[Vertex]],Vertices[],MATCH("ID",Vertices[[#Headers],[Vertex]:[Vertex Content Word Count]],0),FALSE)</f>
        <v>40</v>
      </c>
    </row>
    <row r="289" spans="1:3" ht="15">
      <c r="A289" s="78" t="s">
        <v>4594</v>
      </c>
      <c r="B289" s="84" t="s">
        <v>434</v>
      </c>
      <c r="C289" s="78">
        <f>VLOOKUP(GroupVertices[[#This Row],[Vertex]],Vertices[],MATCH("ID",Vertices[[#Headers],[Vertex]:[Vertex Content Word Count]],0),FALSE)</f>
        <v>364</v>
      </c>
    </row>
    <row r="290" spans="1:3" ht="15">
      <c r="A290" s="78" t="s">
        <v>4594</v>
      </c>
      <c r="B290" s="84" t="s">
        <v>576</v>
      </c>
      <c r="C290" s="78">
        <f>VLOOKUP(GroupVertices[[#This Row],[Vertex]],Vertices[],MATCH("ID",Vertices[[#Headers],[Vertex]:[Vertex Content Word Count]],0),FALSE)</f>
        <v>365</v>
      </c>
    </row>
    <row r="291" spans="1:3" ht="15">
      <c r="A291" s="78" t="s">
        <v>4595</v>
      </c>
      <c r="B291" s="84" t="s">
        <v>427</v>
      </c>
      <c r="C291" s="78">
        <f>VLOOKUP(GroupVertices[[#This Row],[Vertex]],Vertices[],MATCH("ID",Vertices[[#Headers],[Vertex]:[Vertex Content Word Count]],0),FALSE)</f>
        <v>356</v>
      </c>
    </row>
    <row r="292" spans="1:3" ht="15">
      <c r="A292" s="78" t="s">
        <v>4595</v>
      </c>
      <c r="B292" s="84" t="s">
        <v>573</v>
      </c>
      <c r="C292" s="78">
        <f>VLOOKUP(GroupVertices[[#This Row],[Vertex]],Vertices[],MATCH("ID",Vertices[[#Headers],[Vertex]:[Vertex Content Word Count]],0),FALSE)</f>
        <v>357</v>
      </c>
    </row>
    <row r="293" spans="1:3" ht="15">
      <c r="A293" s="78" t="s">
        <v>4596</v>
      </c>
      <c r="B293" s="84" t="s">
        <v>419</v>
      </c>
      <c r="C293" s="78">
        <f>VLOOKUP(GroupVertices[[#This Row],[Vertex]],Vertices[],MATCH("ID",Vertices[[#Headers],[Vertex]:[Vertex Content Word Count]],0),FALSE)</f>
        <v>338</v>
      </c>
    </row>
    <row r="294" spans="1:3" ht="15">
      <c r="A294" s="78" t="s">
        <v>4596</v>
      </c>
      <c r="B294" s="84" t="s">
        <v>563</v>
      </c>
      <c r="C294" s="78">
        <f>VLOOKUP(GroupVertices[[#This Row],[Vertex]],Vertices[],MATCH("ID",Vertices[[#Headers],[Vertex]:[Vertex Content Word Count]],0),FALSE)</f>
        <v>339</v>
      </c>
    </row>
    <row r="295" spans="1:3" ht="15">
      <c r="A295" s="78" t="s">
        <v>4597</v>
      </c>
      <c r="B295" s="84" t="s">
        <v>407</v>
      </c>
      <c r="C295" s="78">
        <f>VLOOKUP(GroupVertices[[#This Row],[Vertex]],Vertices[],MATCH("ID",Vertices[[#Headers],[Vertex]:[Vertex Content Word Count]],0),FALSE)</f>
        <v>321</v>
      </c>
    </row>
    <row r="296" spans="1:3" ht="15">
      <c r="A296" s="78" t="s">
        <v>4597</v>
      </c>
      <c r="B296" s="84" t="s">
        <v>558</v>
      </c>
      <c r="C296" s="78">
        <f>VLOOKUP(GroupVertices[[#This Row],[Vertex]],Vertices[],MATCH("ID",Vertices[[#Headers],[Vertex]:[Vertex Content Word Count]],0),FALSE)</f>
        <v>322</v>
      </c>
    </row>
    <row r="297" spans="1:3" ht="15">
      <c r="A297" s="78" t="s">
        <v>4598</v>
      </c>
      <c r="B297" s="84" t="s">
        <v>404</v>
      </c>
      <c r="C297" s="78">
        <f>VLOOKUP(GroupVertices[[#This Row],[Vertex]],Vertices[],MATCH("ID",Vertices[[#Headers],[Vertex]:[Vertex Content Word Count]],0),FALSE)</f>
        <v>318</v>
      </c>
    </row>
    <row r="298" spans="1:3" ht="15">
      <c r="A298" s="78" t="s">
        <v>4598</v>
      </c>
      <c r="B298" s="84" t="s">
        <v>557</v>
      </c>
      <c r="C298" s="78">
        <f>VLOOKUP(GroupVertices[[#This Row],[Vertex]],Vertices[],MATCH("ID",Vertices[[#Headers],[Vertex]:[Vertex Content Word Count]],0),FALSE)</f>
        <v>319</v>
      </c>
    </row>
    <row r="299" spans="1:3" ht="15">
      <c r="A299" s="78" t="s">
        <v>4599</v>
      </c>
      <c r="B299" s="84" t="s">
        <v>399</v>
      </c>
      <c r="C299" s="78">
        <f>VLOOKUP(GroupVertices[[#This Row],[Vertex]],Vertices[],MATCH("ID",Vertices[[#Headers],[Vertex]:[Vertex Content Word Count]],0),FALSE)</f>
        <v>306</v>
      </c>
    </row>
    <row r="300" spans="1:3" ht="15">
      <c r="A300" s="78" t="s">
        <v>4599</v>
      </c>
      <c r="B300" s="84" t="s">
        <v>549</v>
      </c>
      <c r="C300" s="78">
        <f>VLOOKUP(GroupVertices[[#This Row],[Vertex]],Vertices[],MATCH("ID",Vertices[[#Headers],[Vertex]:[Vertex Content Word Count]],0),FALSE)</f>
        <v>307</v>
      </c>
    </row>
    <row r="301" spans="1:3" ht="15">
      <c r="A301" s="78" t="s">
        <v>4600</v>
      </c>
      <c r="B301" s="84" t="s">
        <v>390</v>
      </c>
      <c r="C301" s="78">
        <f>VLOOKUP(GroupVertices[[#This Row],[Vertex]],Vertices[],MATCH("ID",Vertices[[#Headers],[Vertex]:[Vertex Content Word Count]],0),FALSE)</f>
        <v>289</v>
      </c>
    </row>
    <row r="302" spans="1:3" ht="15">
      <c r="A302" s="78" t="s">
        <v>4600</v>
      </c>
      <c r="B302" s="84" t="s">
        <v>541</v>
      </c>
      <c r="C302" s="78">
        <f>VLOOKUP(GroupVertices[[#This Row],[Vertex]],Vertices[],MATCH("ID",Vertices[[#Headers],[Vertex]:[Vertex Content Word Count]],0),FALSE)</f>
        <v>290</v>
      </c>
    </row>
    <row r="303" spans="1:3" ht="15">
      <c r="A303" s="78" t="s">
        <v>4601</v>
      </c>
      <c r="B303" s="84" t="s">
        <v>387</v>
      </c>
      <c r="C303" s="78">
        <f>VLOOKUP(GroupVertices[[#This Row],[Vertex]],Vertices[],MATCH("ID",Vertices[[#Headers],[Vertex]:[Vertex Content Word Count]],0),FALSE)</f>
        <v>285</v>
      </c>
    </row>
    <row r="304" spans="1:3" ht="15">
      <c r="A304" s="78" t="s">
        <v>4601</v>
      </c>
      <c r="B304" s="84" t="s">
        <v>540</v>
      </c>
      <c r="C304" s="78">
        <f>VLOOKUP(GroupVertices[[#This Row],[Vertex]],Vertices[],MATCH("ID",Vertices[[#Headers],[Vertex]:[Vertex Content Word Count]],0),FALSE)</f>
        <v>286</v>
      </c>
    </row>
    <row r="305" spans="1:3" ht="15">
      <c r="A305" s="78" t="s">
        <v>4602</v>
      </c>
      <c r="B305" s="84" t="s">
        <v>383</v>
      </c>
      <c r="C305" s="78">
        <f>VLOOKUP(GroupVertices[[#This Row],[Vertex]],Vertices[],MATCH("ID",Vertices[[#Headers],[Vertex]:[Vertex Content Word Count]],0),FALSE)</f>
        <v>281</v>
      </c>
    </row>
    <row r="306" spans="1:3" ht="15">
      <c r="A306" s="78" t="s">
        <v>4602</v>
      </c>
      <c r="B306" s="84" t="s">
        <v>382</v>
      </c>
      <c r="C306" s="78">
        <f>VLOOKUP(GroupVertices[[#This Row],[Vertex]],Vertices[],MATCH("ID",Vertices[[#Headers],[Vertex]:[Vertex Content Word Count]],0),FALSE)</f>
        <v>280</v>
      </c>
    </row>
    <row r="307" spans="1:3" ht="15">
      <c r="A307" s="78" t="s">
        <v>4603</v>
      </c>
      <c r="B307" s="84" t="s">
        <v>378</v>
      </c>
      <c r="C307" s="78">
        <f>VLOOKUP(GroupVertices[[#This Row],[Vertex]],Vertices[],MATCH("ID",Vertices[[#Headers],[Vertex]:[Vertex Content Word Count]],0),FALSE)</f>
        <v>273</v>
      </c>
    </row>
    <row r="308" spans="1:3" ht="15">
      <c r="A308" s="78" t="s">
        <v>4603</v>
      </c>
      <c r="B308" s="84" t="s">
        <v>537</v>
      </c>
      <c r="C308" s="78">
        <f>VLOOKUP(GroupVertices[[#This Row],[Vertex]],Vertices[],MATCH("ID",Vertices[[#Headers],[Vertex]:[Vertex Content Word Count]],0),FALSE)</f>
        <v>274</v>
      </c>
    </row>
    <row r="309" spans="1:3" ht="15">
      <c r="A309" s="78" t="s">
        <v>4604</v>
      </c>
      <c r="B309" s="84" t="s">
        <v>367</v>
      </c>
      <c r="C309" s="78">
        <f>VLOOKUP(GroupVertices[[#This Row],[Vertex]],Vertices[],MATCH("ID",Vertices[[#Headers],[Vertex]:[Vertex Content Word Count]],0),FALSE)</f>
        <v>264</v>
      </c>
    </row>
    <row r="310" spans="1:3" ht="15">
      <c r="A310" s="78" t="s">
        <v>4604</v>
      </c>
      <c r="B310" s="84" t="s">
        <v>536</v>
      </c>
      <c r="C310" s="78">
        <f>VLOOKUP(GroupVertices[[#This Row],[Vertex]],Vertices[],MATCH("ID",Vertices[[#Headers],[Vertex]:[Vertex Content Word Count]],0),FALSE)</f>
        <v>265</v>
      </c>
    </row>
    <row r="311" spans="1:3" ht="15">
      <c r="A311" s="78" t="s">
        <v>4605</v>
      </c>
      <c r="B311" s="84" t="s">
        <v>361</v>
      </c>
      <c r="C311" s="78">
        <f>VLOOKUP(GroupVertices[[#This Row],[Vertex]],Vertices[],MATCH("ID",Vertices[[#Headers],[Vertex]:[Vertex Content Word Count]],0),FALSE)</f>
        <v>253</v>
      </c>
    </row>
    <row r="312" spans="1:3" ht="15">
      <c r="A312" s="78" t="s">
        <v>4605</v>
      </c>
      <c r="B312" s="84" t="s">
        <v>360</v>
      </c>
      <c r="C312" s="78">
        <f>VLOOKUP(GroupVertices[[#This Row],[Vertex]],Vertices[],MATCH("ID",Vertices[[#Headers],[Vertex]:[Vertex Content Word Count]],0),FALSE)</f>
        <v>252</v>
      </c>
    </row>
    <row r="313" spans="1:3" ht="15">
      <c r="A313" s="78" t="s">
        <v>4606</v>
      </c>
      <c r="B313" s="84" t="s">
        <v>355</v>
      </c>
      <c r="C313" s="78">
        <f>VLOOKUP(GroupVertices[[#This Row],[Vertex]],Vertices[],MATCH("ID",Vertices[[#Headers],[Vertex]:[Vertex Content Word Count]],0),FALSE)</f>
        <v>245</v>
      </c>
    </row>
    <row r="314" spans="1:3" ht="15">
      <c r="A314" s="78" t="s">
        <v>4606</v>
      </c>
      <c r="B314" s="84" t="s">
        <v>530</v>
      </c>
      <c r="C314" s="78">
        <f>VLOOKUP(GroupVertices[[#This Row],[Vertex]],Vertices[],MATCH("ID",Vertices[[#Headers],[Vertex]:[Vertex Content Word Count]],0),FALSE)</f>
        <v>246</v>
      </c>
    </row>
    <row r="315" spans="1:3" ht="15">
      <c r="A315" s="78" t="s">
        <v>4607</v>
      </c>
      <c r="B315" s="84" t="s">
        <v>345</v>
      </c>
      <c r="C315" s="78">
        <f>VLOOKUP(GroupVertices[[#This Row],[Vertex]],Vertices[],MATCH("ID",Vertices[[#Headers],[Vertex]:[Vertex Content Word Count]],0),FALSE)</f>
        <v>233</v>
      </c>
    </row>
    <row r="316" spans="1:3" ht="15">
      <c r="A316" s="78" t="s">
        <v>4607</v>
      </c>
      <c r="B316" s="84" t="s">
        <v>529</v>
      </c>
      <c r="C316" s="78">
        <f>VLOOKUP(GroupVertices[[#This Row],[Vertex]],Vertices[],MATCH("ID",Vertices[[#Headers],[Vertex]:[Vertex Content Word Count]],0),FALSE)</f>
        <v>234</v>
      </c>
    </row>
    <row r="317" spans="1:3" ht="15">
      <c r="A317" s="78" t="s">
        <v>4608</v>
      </c>
      <c r="B317" s="84" t="s">
        <v>344</v>
      </c>
      <c r="C317" s="78">
        <f>VLOOKUP(GroupVertices[[#This Row],[Vertex]],Vertices[],MATCH("ID",Vertices[[#Headers],[Vertex]:[Vertex Content Word Count]],0),FALSE)</f>
        <v>231</v>
      </c>
    </row>
    <row r="318" spans="1:3" ht="15">
      <c r="A318" s="78" t="s">
        <v>4608</v>
      </c>
      <c r="B318" s="84" t="s">
        <v>528</v>
      </c>
      <c r="C318" s="78">
        <f>VLOOKUP(GroupVertices[[#This Row],[Vertex]],Vertices[],MATCH("ID",Vertices[[#Headers],[Vertex]:[Vertex Content Word Count]],0),FALSE)</f>
        <v>232</v>
      </c>
    </row>
    <row r="319" spans="1:3" ht="15">
      <c r="A319" s="78" t="s">
        <v>4609</v>
      </c>
      <c r="B319" s="84" t="s">
        <v>342</v>
      </c>
      <c r="C319" s="78">
        <f>VLOOKUP(GroupVertices[[#This Row],[Vertex]],Vertices[],MATCH("ID",Vertices[[#Headers],[Vertex]:[Vertex Content Word Count]],0),FALSE)</f>
        <v>228</v>
      </c>
    </row>
    <row r="320" spans="1:3" ht="15">
      <c r="A320" s="78" t="s">
        <v>4609</v>
      </c>
      <c r="B320" s="84" t="s">
        <v>527</v>
      </c>
      <c r="C320" s="78">
        <f>VLOOKUP(GroupVertices[[#This Row],[Vertex]],Vertices[],MATCH("ID",Vertices[[#Headers],[Vertex]:[Vertex Content Word Count]],0),FALSE)</f>
        <v>229</v>
      </c>
    </row>
    <row r="321" spans="1:3" ht="15">
      <c r="A321" s="78" t="s">
        <v>4610</v>
      </c>
      <c r="B321" s="84" t="s">
        <v>338</v>
      </c>
      <c r="C321" s="78">
        <f>VLOOKUP(GroupVertices[[#This Row],[Vertex]],Vertices[],MATCH("ID",Vertices[[#Headers],[Vertex]:[Vertex Content Word Count]],0),FALSE)</f>
        <v>223</v>
      </c>
    </row>
    <row r="322" spans="1:3" ht="15">
      <c r="A322" s="78" t="s">
        <v>4610</v>
      </c>
      <c r="B322" s="84" t="s">
        <v>526</v>
      </c>
      <c r="C322" s="78">
        <f>VLOOKUP(GroupVertices[[#This Row],[Vertex]],Vertices[],MATCH("ID",Vertices[[#Headers],[Vertex]:[Vertex Content Word Count]],0),FALSE)</f>
        <v>224</v>
      </c>
    </row>
    <row r="323" spans="1:3" ht="15">
      <c r="A323" s="78" t="s">
        <v>4611</v>
      </c>
      <c r="B323" s="84" t="s">
        <v>336</v>
      </c>
      <c r="C323" s="78">
        <f>VLOOKUP(GroupVertices[[#This Row],[Vertex]],Vertices[],MATCH("ID",Vertices[[#Headers],[Vertex]:[Vertex Content Word Count]],0),FALSE)</f>
        <v>221</v>
      </c>
    </row>
    <row r="324" spans="1:3" ht="15">
      <c r="A324" s="78" t="s">
        <v>4611</v>
      </c>
      <c r="B324" s="84" t="s">
        <v>335</v>
      </c>
      <c r="C324" s="78">
        <f>VLOOKUP(GroupVertices[[#This Row],[Vertex]],Vertices[],MATCH("ID",Vertices[[#Headers],[Vertex]:[Vertex Content Word Count]],0),FALSE)</f>
        <v>220</v>
      </c>
    </row>
    <row r="325" spans="1:3" ht="15">
      <c r="A325" s="78" t="s">
        <v>4612</v>
      </c>
      <c r="B325" s="84" t="s">
        <v>328</v>
      </c>
      <c r="C325" s="78">
        <f>VLOOKUP(GroupVertices[[#This Row],[Vertex]],Vertices[],MATCH("ID",Vertices[[#Headers],[Vertex]:[Vertex Content Word Count]],0),FALSE)</f>
        <v>210</v>
      </c>
    </row>
    <row r="326" spans="1:3" ht="15">
      <c r="A326" s="78" t="s">
        <v>4612</v>
      </c>
      <c r="B326" s="84" t="s">
        <v>523</v>
      </c>
      <c r="C326" s="78">
        <f>VLOOKUP(GroupVertices[[#This Row],[Vertex]],Vertices[],MATCH("ID",Vertices[[#Headers],[Vertex]:[Vertex Content Word Count]],0),FALSE)</f>
        <v>211</v>
      </c>
    </row>
    <row r="327" spans="1:3" ht="15">
      <c r="A327" s="78" t="s">
        <v>4613</v>
      </c>
      <c r="B327" s="84" t="s">
        <v>325</v>
      </c>
      <c r="C327" s="78">
        <f>VLOOKUP(GroupVertices[[#This Row],[Vertex]],Vertices[],MATCH("ID",Vertices[[#Headers],[Vertex]:[Vertex Content Word Count]],0),FALSE)</f>
        <v>196</v>
      </c>
    </row>
    <row r="328" spans="1:3" ht="15">
      <c r="A328" s="78" t="s">
        <v>4613</v>
      </c>
      <c r="B328" s="84" t="s">
        <v>512</v>
      </c>
      <c r="C328" s="78">
        <f>VLOOKUP(GroupVertices[[#This Row],[Vertex]],Vertices[],MATCH("ID",Vertices[[#Headers],[Vertex]:[Vertex Content Word Count]],0),FALSE)</f>
        <v>197</v>
      </c>
    </row>
    <row r="329" spans="1:3" ht="15">
      <c r="A329" s="78" t="s">
        <v>4614</v>
      </c>
      <c r="B329" s="84" t="s">
        <v>320</v>
      </c>
      <c r="C329" s="78">
        <f>VLOOKUP(GroupVertices[[#This Row],[Vertex]],Vertices[],MATCH("ID",Vertices[[#Headers],[Vertex]:[Vertex Content Word Count]],0),FALSE)</f>
        <v>189</v>
      </c>
    </row>
    <row r="330" spans="1:3" ht="15">
      <c r="A330" s="78" t="s">
        <v>4614</v>
      </c>
      <c r="B330" s="84" t="s">
        <v>510</v>
      </c>
      <c r="C330" s="78">
        <f>VLOOKUP(GroupVertices[[#This Row],[Vertex]],Vertices[],MATCH("ID",Vertices[[#Headers],[Vertex]:[Vertex Content Word Count]],0),FALSE)</f>
        <v>190</v>
      </c>
    </row>
    <row r="331" spans="1:3" ht="15">
      <c r="A331" s="78" t="s">
        <v>4615</v>
      </c>
      <c r="B331" s="84" t="s">
        <v>319</v>
      </c>
      <c r="C331" s="78">
        <f>VLOOKUP(GroupVertices[[#This Row],[Vertex]],Vertices[],MATCH("ID",Vertices[[#Headers],[Vertex]:[Vertex Content Word Count]],0),FALSE)</f>
        <v>187</v>
      </c>
    </row>
    <row r="332" spans="1:3" ht="15">
      <c r="A332" s="78" t="s">
        <v>4615</v>
      </c>
      <c r="B332" s="84" t="s">
        <v>509</v>
      </c>
      <c r="C332" s="78">
        <f>VLOOKUP(GroupVertices[[#This Row],[Vertex]],Vertices[],MATCH("ID",Vertices[[#Headers],[Vertex]:[Vertex Content Word Count]],0),FALSE)</f>
        <v>188</v>
      </c>
    </row>
    <row r="333" spans="1:3" ht="15">
      <c r="A333" s="78" t="s">
        <v>4616</v>
      </c>
      <c r="B333" s="84" t="s">
        <v>317</v>
      </c>
      <c r="C333" s="78">
        <f>VLOOKUP(GroupVertices[[#This Row],[Vertex]],Vertices[],MATCH("ID",Vertices[[#Headers],[Vertex]:[Vertex Content Word Count]],0),FALSE)</f>
        <v>184</v>
      </c>
    </row>
    <row r="334" spans="1:3" ht="15">
      <c r="A334" s="78" t="s">
        <v>4616</v>
      </c>
      <c r="B334" s="84" t="s">
        <v>508</v>
      </c>
      <c r="C334" s="78">
        <f>VLOOKUP(GroupVertices[[#This Row],[Vertex]],Vertices[],MATCH("ID",Vertices[[#Headers],[Vertex]:[Vertex Content Word Count]],0),FALSE)</f>
        <v>185</v>
      </c>
    </row>
    <row r="335" spans="1:3" ht="15">
      <c r="A335" s="78" t="s">
        <v>4617</v>
      </c>
      <c r="B335" s="84" t="s">
        <v>316</v>
      </c>
      <c r="C335" s="78">
        <f>VLOOKUP(GroupVertices[[#This Row],[Vertex]],Vertices[],MATCH("ID",Vertices[[#Headers],[Vertex]:[Vertex Content Word Count]],0),FALSE)</f>
        <v>182</v>
      </c>
    </row>
    <row r="336" spans="1:3" ht="15">
      <c r="A336" s="78" t="s">
        <v>4617</v>
      </c>
      <c r="B336" s="84" t="s">
        <v>507</v>
      </c>
      <c r="C336" s="78">
        <f>VLOOKUP(GroupVertices[[#This Row],[Vertex]],Vertices[],MATCH("ID",Vertices[[#Headers],[Vertex]:[Vertex Content Word Count]],0),FALSE)</f>
        <v>183</v>
      </c>
    </row>
    <row r="337" spans="1:3" ht="15">
      <c r="A337" s="78" t="s">
        <v>4618</v>
      </c>
      <c r="B337" s="84" t="s">
        <v>314</v>
      </c>
      <c r="C337" s="78">
        <f>VLOOKUP(GroupVertices[[#This Row],[Vertex]],Vertices[],MATCH("ID",Vertices[[#Headers],[Vertex]:[Vertex Content Word Count]],0),FALSE)</f>
        <v>179</v>
      </c>
    </row>
    <row r="338" spans="1:3" ht="15">
      <c r="A338" s="78" t="s">
        <v>4618</v>
      </c>
      <c r="B338" s="84" t="s">
        <v>506</v>
      </c>
      <c r="C338" s="78">
        <f>VLOOKUP(GroupVertices[[#This Row],[Vertex]],Vertices[],MATCH("ID",Vertices[[#Headers],[Vertex]:[Vertex Content Word Count]],0),FALSE)</f>
        <v>180</v>
      </c>
    </row>
    <row r="339" spans="1:3" ht="15">
      <c r="A339" s="78" t="s">
        <v>4619</v>
      </c>
      <c r="B339" s="84" t="s">
        <v>312</v>
      </c>
      <c r="C339" s="78">
        <f>VLOOKUP(GroupVertices[[#This Row],[Vertex]],Vertices[],MATCH("ID",Vertices[[#Headers],[Vertex]:[Vertex Content Word Count]],0),FALSE)</f>
        <v>176</v>
      </c>
    </row>
    <row r="340" spans="1:3" ht="15">
      <c r="A340" s="78" t="s">
        <v>4619</v>
      </c>
      <c r="B340" s="84" t="s">
        <v>505</v>
      </c>
      <c r="C340" s="78">
        <f>VLOOKUP(GroupVertices[[#This Row],[Vertex]],Vertices[],MATCH("ID",Vertices[[#Headers],[Vertex]:[Vertex Content Word Count]],0),FALSE)</f>
        <v>177</v>
      </c>
    </row>
    <row r="341" spans="1:3" ht="15">
      <c r="A341" s="78" t="s">
        <v>4620</v>
      </c>
      <c r="B341" s="84" t="s">
        <v>297</v>
      </c>
      <c r="C341" s="78">
        <f>VLOOKUP(GroupVertices[[#This Row],[Vertex]],Vertices[],MATCH("ID",Vertices[[#Headers],[Vertex]:[Vertex Content Word Count]],0),FALSE)</f>
        <v>157</v>
      </c>
    </row>
    <row r="342" spans="1:3" ht="15">
      <c r="A342" s="78" t="s">
        <v>4620</v>
      </c>
      <c r="B342" s="84" t="s">
        <v>296</v>
      </c>
      <c r="C342" s="78">
        <f>VLOOKUP(GroupVertices[[#This Row],[Vertex]],Vertices[],MATCH("ID",Vertices[[#Headers],[Vertex]:[Vertex Content Word Count]],0),FALSE)</f>
        <v>156</v>
      </c>
    </row>
    <row r="343" spans="1:3" ht="15">
      <c r="A343" s="78" t="s">
        <v>4621</v>
      </c>
      <c r="B343" s="84" t="s">
        <v>283</v>
      </c>
      <c r="C343" s="78">
        <f>VLOOKUP(GroupVertices[[#This Row],[Vertex]],Vertices[],MATCH("ID",Vertices[[#Headers],[Vertex]:[Vertex Content Word Count]],0),FALSE)</f>
        <v>130</v>
      </c>
    </row>
    <row r="344" spans="1:3" ht="15">
      <c r="A344" s="78" t="s">
        <v>4621</v>
      </c>
      <c r="B344" s="84" t="s">
        <v>489</v>
      </c>
      <c r="C344" s="78">
        <f>VLOOKUP(GroupVertices[[#This Row],[Vertex]],Vertices[],MATCH("ID",Vertices[[#Headers],[Vertex]:[Vertex Content Word Count]],0),FALSE)</f>
        <v>131</v>
      </c>
    </row>
    <row r="345" spans="1:3" ht="15">
      <c r="A345" s="78" t="s">
        <v>4622</v>
      </c>
      <c r="B345" s="84" t="s">
        <v>279</v>
      </c>
      <c r="C345" s="78">
        <f>VLOOKUP(GroupVertices[[#This Row],[Vertex]],Vertices[],MATCH("ID",Vertices[[#Headers],[Vertex]:[Vertex Content Word Count]],0),FALSE)</f>
        <v>125</v>
      </c>
    </row>
    <row r="346" spans="1:3" ht="15">
      <c r="A346" s="78" t="s">
        <v>4622</v>
      </c>
      <c r="B346" s="84" t="s">
        <v>488</v>
      </c>
      <c r="C346" s="78">
        <f>VLOOKUP(GroupVertices[[#This Row],[Vertex]],Vertices[],MATCH("ID",Vertices[[#Headers],[Vertex]:[Vertex Content Word Count]],0),FALSE)</f>
        <v>126</v>
      </c>
    </row>
    <row r="347" spans="1:3" ht="15">
      <c r="A347" s="78" t="s">
        <v>4623</v>
      </c>
      <c r="B347" s="84" t="s">
        <v>272</v>
      </c>
      <c r="C347" s="78">
        <f>VLOOKUP(GroupVertices[[#This Row],[Vertex]],Vertices[],MATCH("ID",Vertices[[#Headers],[Vertex]:[Vertex Content Word Count]],0),FALSE)</f>
        <v>115</v>
      </c>
    </row>
    <row r="348" spans="1:3" ht="15">
      <c r="A348" s="78" t="s">
        <v>4623</v>
      </c>
      <c r="B348" s="84" t="s">
        <v>485</v>
      </c>
      <c r="C348" s="78">
        <f>VLOOKUP(GroupVertices[[#This Row],[Vertex]],Vertices[],MATCH("ID",Vertices[[#Headers],[Vertex]:[Vertex Content Word Count]],0),FALSE)</f>
        <v>116</v>
      </c>
    </row>
    <row r="349" spans="1:3" ht="15">
      <c r="A349" s="78" t="s">
        <v>4624</v>
      </c>
      <c r="B349" s="84" t="s">
        <v>271</v>
      </c>
      <c r="C349" s="78">
        <f>VLOOKUP(GroupVertices[[#This Row],[Vertex]],Vertices[],MATCH("ID",Vertices[[#Headers],[Vertex]:[Vertex Content Word Count]],0),FALSE)</f>
        <v>113</v>
      </c>
    </row>
    <row r="350" spans="1:3" ht="15">
      <c r="A350" s="78" t="s">
        <v>4624</v>
      </c>
      <c r="B350" s="84" t="s">
        <v>484</v>
      </c>
      <c r="C350" s="78">
        <f>VLOOKUP(GroupVertices[[#This Row],[Vertex]],Vertices[],MATCH("ID",Vertices[[#Headers],[Vertex]:[Vertex Content Word Count]],0),FALSE)</f>
        <v>114</v>
      </c>
    </row>
    <row r="351" spans="1:3" ht="15">
      <c r="A351" s="78" t="s">
        <v>4625</v>
      </c>
      <c r="B351" s="84" t="s">
        <v>270</v>
      </c>
      <c r="C351" s="78">
        <f>VLOOKUP(GroupVertices[[#This Row],[Vertex]],Vertices[],MATCH("ID",Vertices[[#Headers],[Vertex]:[Vertex Content Word Count]],0),FALSE)</f>
        <v>111</v>
      </c>
    </row>
    <row r="352" spans="1:3" ht="15">
      <c r="A352" s="78" t="s">
        <v>4625</v>
      </c>
      <c r="B352" s="84" t="s">
        <v>483</v>
      </c>
      <c r="C352" s="78">
        <f>VLOOKUP(GroupVertices[[#This Row],[Vertex]],Vertices[],MATCH("ID",Vertices[[#Headers],[Vertex]:[Vertex Content Word Count]],0),FALSE)</f>
        <v>112</v>
      </c>
    </row>
    <row r="353" spans="1:3" ht="15">
      <c r="A353" s="78" t="s">
        <v>4626</v>
      </c>
      <c r="B353" s="84" t="s">
        <v>268</v>
      </c>
      <c r="C353" s="78">
        <f>VLOOKUP(GroupVertices[[#This Row],[Vertex]],Vertices[],MATCH("ID",Vertices[[#Headers],[Vertex]:[Vertex Content Word Count]],0),FALSE)</f>
        <v>108</v>
      </c>
    </row>
    <row r="354" spans="1:3" ht="15">
      <c r="A354" s="78" t="s">
        <v>4626</v>
      </c>
      <c r="B354" s="84" t="s">
        <v>482</v>
      </c>
      <c r="C354" s="78">
        <f>VLOOKUP(GroupVertices[[#This Row],[Vertex]],Vertices[],MATCH("ID",Vertices[[#Headers],[Vertex]:[Vertex Content Word Count]],0),FALSE)</f>
        <v>109</v>
      </c>
    </row>
    <row r="355" spans="1:3" ht="15">
      <c r="A355" s="78" t="s">
        <v>4627</v>
      </c>
      <c r="B355" s="84" t="s">
        <v>259</v>
      </c>
      <c r="C355" s="78">
        <f>VLOOKUP(GroupVertices[[#This Row],[Vertex]],Vertices[],MATCH("ID",Vertices[[#Headers],[Vertex]:[Vertex Content Word Count]],0),FALSE)</f>
        <v>95</v>
      </c>
    </row>
    <row r="356" spans="1:3" ht="15">
      <c r="A356" s="78" t="s">
        <v>4627</v>
      </c>
      <c r="B356" s="84" t="s">
        <v>258</v>
      </c>
      <c r="C356" s="78">
        <f>VLOOKUP(GroupVertices[[#This Row],[Vertex]],Vertices[],MATCH("ID",Vertices[[#Headers],[Vertex]:[Vertex Content Word Count]],0),FALSE)</f>
        <v>94</v>
      </c>
    </row>
    <row r="357" spans="1:3" ht="15">
      <c r="A357" s="78" t="s">
        <v>4628</v>
      </c>
      <c r="B357" s="84" t="s">
        <v>255</v>
      </c>
      <c r="C357" s="78">
        <f>VLOOKUP(GroupVertices[[#This Row],[Vertex]],Vertices[],MATCH("ID",Vertices[[#Headers],[Vertex]:[Vertex Content Word Count]],0),FALSE)</f>
        <v>78</v>
      </c>
    </row>
    <row r="358" spans="1:3" ht="15">
      <c r="A358" s="78" t="s">
        <v>4628</v>
      </c>
      <c r="B358" s="84" t="s">
        <v>468</v>
      </c>
      <c r="C358" s="78">
        <f>VLOOKUP(GroupVertices[[#This Row],[Vertex]],Vertices[],MATCH("ID",Vertices[[#Headers],[Vertex]:[Vertex Content Word Count]],0),FALSE)</f>
        <v>79</v>
      </c>
    </row>
    <row r="359" spans="1:3" ht="15">
      <c r="A359" s="78" t="s">
        <v>4629</v>
      </c>
      <c r="B359" s="84" t="s">
        <v>254</v>
      </c>
      <c r="C359" s="78">
        <f>VLOOKUP(GroupVertices[[#This Row],[Vertex]],Vertices[],MATCH("ID",Vertices[[#Headers],[Vertex]:[Vertex Content Word Count]],0),FALSE)</f>
        <v>76</v>
      </c>
    </row>
    <row r="360" spans="1:3" ht="15">
      <c r="A360" s="78" t="s">
        <v>4629</v>
      </c>
      <c r="B360" s="84" t="s">
        <v>467</v>
      </c>
      <c r="C360" s="78">
        <f>VLOOKUP(GroupVertices[[#This Row],[Vertex]],Vertices[],MATCH("ID",Vertices[[#Headers],[Vertex]:[Vertex Content Word Count]],0),FALSE)</f>
        <v>77</v>
      </c>
    </row>
    <row r="361" spans="1:3" ht="15">
      <c r="A361" s="78" t="s">
        <v>4630</v>
      </c>
      <c r="B361" s="84" t="s">
        <v>253</v>
      </c>
      <c r="C361" s="78">
        <f>VLOOKUP(GroupVertices[[#This Row],[Vertex]],Vertices[],MATCH("ID",Vertices[[#Headers],[Vertex]:[Vertex Content Word Count]],0),FALSE)</f>
        <v>75</v>
      </c>
    </row>
    <row r="362" spans="1:3" ht="15">
      <c r="A362" s="78" t="s">
        <v>4630</v>
      </c>
      <c r="B362" s="84" t="s">
        <v>252</v>
      </c>
      <c r="C362" s="78">
        <f>VLOOKUP(GroupVertices[[#This Row],[Vertex]],Vertices[],MATCH("ID",Vertices[[#Headers],[Vertex]:[Vertex Content Word Count]],0),FALSE)</f>
        <v>74</v>
      </c>
    </row>
    <row r="363" spans="1:3" ht="15">
      <c r="A363" s="78" t="s">
        <v>4631</v>
      </c>
      <c r="B363" s="84" t="s">
        <v>250</v>
      </c>
      <c r="C363" s="78">
        <f>VLOOKUP(GroupVertices[[#This Row],[Vertex]],Vertices[],MATCH("ID",Vertices[[#Headers],[Vertex]:[Vertex Content Word Count]],0),FALSE)</f>
        <v>71</v>
      </c>
    </row>
    <row r="364" spans="1:3" ht="15">
      <c r="A364" s="78" t="s">
        <v>4631</v>
      </c>
      <c r="B364" s="84" t="s">
        <v>465</v>
      </c>
      <c r="C364" s="78">
        <f>VLOOKUP(GroupVertices[[#This Row],[Vertex]],Vertices[],MATCH("ID",Vertices[[#Headers],[Vertex]:[Vertex Content Word Count]],0),FALSE)</f>
        <v>72</v>
      </c>
    </row>
    <row r="365" spans="1:3" ht="15">
      <c r="A365" s="78" t="s">
        <v>4632</v>
      </c>
      <c r="B365" s="84" t="s">
        <v>246</v>
      </c>
      <c r="C365" s="78">
        <f>VLOOKUP(GroupVertices[[#This Row],[Vertex]],Vertices[],MATCH("ID",Vertices[[#Headers],[Vertex]:[Vertex Content Word Count]],0),FALSE)</f>
        <v>62</v>
      </c>
    </row>
    <row r="366" spans="1:3" ht="15">
      <c r="A366" s="78" t="s">
        <v>4632</v>
      </c>
      <c r="B366" s="84" t="s">
        <v>461</v>
      </c>
      <c r="C366" s="78">
        <f>VLOOKUP(GroupVertices[[#This Row],[Vertex]],Vertices[],MATCH("ID",Vertices[[#Headers],[Vertex]:[Vertex Content Word Count]],0),FALSE)</f>
        <v>63</v>
      </c>
    </row>
    <row r="367" spans="1:3" ht="15">
      <c r="A367" s="78" t="s">
        <v>4633</v>
      </c>
      <c r="B367" s="84" t="s">
        <v>245</v>
      </c>
      <c r="C367" s="78">
        <f>VLOOKUP(GroupVertices[[#This Row],[Vertex]],Vertices[],MATCH("ID",Vertices[[#Headers],[Vertex]:[Vertex Content Word Count]],0),FALSE)</f>
        <v>60</v>
      </c>
    </row>
    <row r="368" spans="1:3" ht="15">
      <c r="A368" s="78" t="s">
        <v>4633</v>
      </c>
      <c r="B368" s="84" t="s">
        <v>460</v>
      </c>
      <c r="C368" s="78">
        <f>VLOOKUP(GroupVertices[[#This Row],[Vertex]],Vertices[],MATCH("ID",Vertices[[#Headers],[Vertex]:[Vertex Content Word Count]],0),FALSE)</f>
        <v>61</v>
      </c>
    </row>
    <row r="369" spans="1:3" ht="15">
      <c r="A369" s="78" t="s">
        <v>4634</v>
      </c>
      <c r="B369" s="84" t="s">
        <v>237</v>
      </c>
      <c r="C369" s="78">
        <f>VLOOKUP(GroupVertices[[#This Row],[Vertex]],Vertices[],MATCH("ID",Vertices[[#Headers],[Vertex]:[Vertex Content Word Count]],0),FALSE)</f>
        <v>46</v>
      </c>
    </row>
    <row r="370" spans="1:3" ht="15">
      <c r="A370" s="78" t="s">
        <v>4634</v>
      </c>
      <c r="B370" s="84" t="s">
        <v>236</v>
      </c>
      <c r="C370" s="78">
        <f>VLOOKUP(GroupVertices[[#This Row],[Vertex]],Vertices[],MATCH("ID",Vertices[[#Headers],[Vertex]:[Vertex Content Word Count]],0),FALSE)</f>
        <v>45</v>
      </c>
    </row>
    <row r="371" spans="1:3" ht="15">
      <c r="A371" s="78" t="s">
        <v>4635</v>
      </c>
      <c r="B371" s="84" t="s">
        <v>234</v>
      </c>
      <c r="C371" s="78">
        <f>VLOOKUP(GroupVertices[[#This Row],[Vertex]],Vertices[],MATCH("ID",Vertices[[#Headers],[Vertex]:[Vertex Content Word Count]],0),FALSE)</f>
        <v>42</v>
      </c>
    </row>
    <row r="372" spans="1:3" ht="15">
      <c r="A372" s="78" t="s">
        <v>4635</v>
      </c>
      <c r="B372" s="84" t="s">
        <v>454</v>
      </c>
      <c r="C372" s="78">
        <f>VLOOKUP(GroupVertices[[#This Row],[Vertex]],Vertices[],MATCH("ID",Vertices[[#Headers],[Vertex]:[Vertex Content Word Count]],0),FALSE)</f>
        <v>43</v>
      </c>
    </row>
    <row r="373" spans="1:3" ht="15">
      <c r="A373" s="78" t="s">
        <v>4636</v>
      </c>
      <c r="B373" s="84" t="s">
        <v>231</v>
      </c>
      <c r="C373" s="78">
        <f>VLOOKUP(GroupVertices[[#This Row],[Vertex]],Vertices[],MATCH("ID",Vertices[[#Headers],[Vertex]:[Vertex Content Word Count]],0),FALSE)</f>
        <v>35</v>
      </c>
    </row>
    <row r="374" spans="1:3" ht="15">
      <c r="A374" s="78" t="s">
        <v>4636</v>
      </c>
      <c r="B374" s="84" t="s">
        <v>450</v>
      </c>
      <c r="C374" s="78">
        <f>VLOOKUP(GroupVertices[[#This Row],[Vertex]],Vertices[],MATCH("ID",Vertices[[#Headers],[Vertex]:[Vertex Content Word Count]],0),FALSE)</f>
        <v>36</v>
      </c>
    </row>
    <row r="375" spans="1:3" ht="15">
      <c r="A375" s="78" t="s">
        <v>4637</v>
      </c>
      <c r="B375" s="84" t="s">
        <v>221</v>
      </c>
      <c r="C375" s="78">
        <f>VLOOKUP(GroupVertices[[#This Row],[Vertex]],Vertices[],MATCH("ID",Vertices[[#Headers],[Vertex]:[Vertex Content Word Count]],0),FALSE)</f>
        <v>16</v>
      </c>
    </row>
    <row r="376" spans="1:3" ht="15">
      <c r="A376" s="78" t="s">
        <v>4637</v>
      </c>
      <c r="B376" s="84" t="s">
        <v>440</v>
      </c>
      <c r="C376" s="78">
        <f>VLOOKUP(GroupVertices[[#This Row],[Vertex]],Vertices[],MATCH("ID",Vertices[[#Headers],[Vertex]:[Vertex Content Word Count]],0),FALSE)</f>
        <v>17</v>
      </c>
    </row>
    <row r="377" spans="1:3" ht="15">
      <c r="A377" s="78" t="s">
        <v>4638</v>
      </c>
      <c r="B377" s="84" t="s">
        <v>431</v>
      </c>
      <c r="C377" s="78">
        <f>VLOOKUP(GroupVertices[[#This Row],[Vertex]],Vertices[],MATCH("ID",Vertices[[#Headers],[Vertex]:[Vertex Content Word Count]],0),FALSE)</f>
        <v>12</v>
      </c>
    </row>
    <row r="378" spans="1:3" ht="15">
      <c r="A378" s="78" t="s">
        <v>4638</v>
      </c>
      <c r="B378" s="84" t="s">
        <v>218</v>
      </c>
      <c r="C378" s="78">
        <f>VLOOKUP(GroupVertices[[#This Row],[Vertex]],Vertices[],MATCH("ID",Vertices[[#Headers],[Vertex]:[Vertex Content Word Count]],0),FALSE)</f>
        <v>11</v>
      </c>
    </row>
    <row r="379" spans="1:3" ht="15">
      <c r="A379" s="78" t="s">
        <v>4639</v>
      </c>
      <c r="B379" s="84" t="s">
        <v>214</v>
      </c>
      <c r="C379" s="78">
        <f>VLOOKUP(GroupVertices[[#This Row],[Vertex]],Vertices[],MATCH("ID",Vertices[[#Headers],[Vertex]:[Vertex Content Word Count]],0),FALSE)</f>
        <v>6</v>
      </c>
    </row>
    <row r="380" spans="1:3" ht="15">
      <c r="A380" s="78" t="s">
        <v>4639</v>
      </c>
      <c r="B380" s="84" t="s">
        <v>439</v>
      </c>
      <c r="C38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6088</v>
      </c>
      <c r="B2" s="34" t="s">
        <v>4514</v>
      </c>
      <c r="D2" s="31">
        <f>MIN(Vertices[Degree])</f>
        <v>0</v>
      </c>
      <c r="E2" s="3">
        <f>COUNTIF(Vertices[Degree],"&gt;= "&amp;D2)-COUNTIF(Vertices[Degree],"&gt;="&amp;D3)</f>
        <v>0</v>
      </c>
      <c r="F2" s="37">
        <f>MIN(Vertices[In-Degree])</f>
        <v>0</v>
      </c>
      <c r="G2" s="38">
        <f>COUNTIF(Vertices[In-Degree],"&gt;= "&amp;F2)-COUNTIF(Vertices[In-Degree],"&gt;="&amp;F3)</f>
        <v>116</v>
      </c>
      <c r="H2" s="37">
        <f>MIN(Vertices[Out-Degree])</f>
        <v>0</v>
      </c>
      <c r="I2" s="38">
        <f>COUNTIF(Vertices[Out-Degree],"&gt;= "&amp;H2)-COUNTIF(Vertices[Out-Degree],"&gt;="&amp;H3)</f>
        <v>153</v>
      </c>
      <c r="J2" s="37">
        <f>MIN(Vertices[Betweenness Centrality])</f>
        <v>0</v>
      </c>
      <c r="K2" s="38">
        <f>COUNTIF(Vertices[Betweenness Centrality],"&gt;= "&amp;J2)-COUNTIF(Vertices[Betweenness Centrality],"&gt;="&amp;J3)</f>
        <v>357</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338</v>
      </c>
      <c r="P2" s="37">
        <f>MIN(Vertices[PageRank])</f>
        <v>0.368827</v>
      </c>
      <c r="Q2" s="38">
        <f>COUNTIF(Vertices[PageRank],"&gt;= "&amp;P2)-COUNTIF(Vertices[PageRank],"&gt;="&amp;P3)</f>
        <v>23</v>
      </c>
      <c r="R2" s="37">
        <f>MIN(Vertices[Clustering Coefficient])</f>
        <v>0</v>
      </c>
      <c r="S2" s="43">
        <f>COUNTIF(Vertices[Clustering Coefficient],"&gt;= "&amp;R2)-COUNTIF(Vertices[Clustering Coefficient],"&gt;="&amp;R3)</f>
        <v>305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9.054545454545455</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43</v>
      </c>
      <c r="N3" s="39">
        <f aca="true" t="shared" si="6" ref="N3:N26">N2+($N$57-$N$2)/BinDivisor</f>
        <v>0.002360218181818182</v>
      </c>
      <c r="O3" s="40">
        <f>COUNTIF(Vertices[Eigenvector Centrality],"&gt;= "&amp;N3)-COUNTIF(Vertices[Eigenvector Centrality],"&gt;="&amp;N4)</f>
        <v>14</v>
      </c>
      <c r="P3" s="39">
        <f aca="true" t="shared" si="7" ref="P3:P26">P2+($P$57-$P$2)/BinDivisor</f>
        <v>0.5201589636363637</v>
      </c>
      <c r="Q3" s="40">
        <f>COUNTIF(Vertices[PageRank],"&gt;= "&amp;P3)-COUNTIF(Vertices[PageRank],"&gt;="&amp;P4)</f>
        <v>65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379</v>
      </c>
      <c r="D4" s="32">
        <f t="shared" si="1"/>
        <v>0</v>
      </c>
      <c r="E4" s="3">
        <f>COUNTIF(Vertices[Degree],"&gt;= "&amp;D4)-COUNTIF(Vertices[Degree],"&gt;="&amp;D5)</f>
        <v>0</v>
      </c>
      <c r="F4" s="37">
        <f t="shared" si="2"/>
        <v>0.5454545454545454</v>
      </c>
      <c r="G4" s="38">
        <f>COUNTIF(Vertices[In-Degree],"&gt;= "&amp;F4)-COUNTIF(Vertices[In-Degree],"&gt;="&amp;F5)</f>
        <v>0</v>
      </c>
      <c r="H4" s="37">
        <f t="shared" si="3"/>
        <v>0.8363636363636363</v>
      </c>
      <c r="I4" s="38">
        <f>COUNTIF(Vertices[Out-Degree],"&gt;= "&amp;H4)-COUNTIF(Vertices[Out-Degree],"&gt;="&amp;H5)</f>
        <v>165</v>
      </c>
      <c r="J4" s="37">
        <f t="shared" si="4"/>
        <v>18.10909090909091</v>
      </c>
      <c r="K4" s="38">
        <f>COUNTIF(Vertices[Betweenness Centrality],"&gt;= "&amp;J4)-COUNTIF(Vertices[Betweenness Centrality],"&gt;="&amp;J5)</f>
        <v>3</v>
      </c>
      <c r="L4" s="37">
        <f t="shared" si="5"/>
        <v>0.03636363636363636</v>
      </c>
      <c r="M4" s="38">
        <f>COUNTIF(Vertices[Closeness Centrality],"&gt;= "&amp;L4)-COUNTIF(Vertices[Closeness Centrality],"&gt;="&amp;L5)</f>
        <v>31</v>
      </c>
      <c r="N4" s="37">
        <f t="shared" si="6"/>
        <v>0.004720436363636364</v>
      </c>
      <c r="O4" s="38">
        <f>COUNTIF(Vertices[Eigenvector Centrality],"&gt;= "&amp;N4)-COUNTIF(Vertices[Eigenvector Centrality],"&gt;="&amp;N5)</f>
        <v>9</v>
      </c>
      <c r="P4" s="37">
        <f t="shared" si="7"/>
        <v>0.6714909272727274</v>
      </c>
      <c r="Q4" s="38">
        <f>COUNTIF(Vertices[PageRank],"&gt;= "&amp;P4)-COUNTIF(Vertices[PageRank],"&gt;="&amp;P5)</f>
        <v>73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0.8181818181818181</v>
      </c>
      <c r="G5" s="40">
        <f>COUNTIF(Vertices[In-Degree],"&gt;= "&amp;F5)-COUNTIF(Vertices[In-Degree],"&gt;="&amp;F6)</f>
        <v>199</v>
      </c>
      <c r="H5" s="39">
        <f t="shared" si="3"/>
        <v>1.2545454545454544</v>
      </c>
      <c r="I5" s="40">
        <f>COUNTIF(Vertices[Out-Degree],"&gt;= "&amp;H5)-COUNTIF(Vertices[Out-Degree],"&gt;="&amp;H6)</f>
        <v>0</v>
      </c>
      <c r="J5" s="39">
        <f t="shared" si="4"/>
        <v>27.163636363636364</v>
      </c>
      <c r="K5" s="40">
        <f>COUNTIF(Vertices[Betweenness Centrality],"&gt;= "&amp;J5)-COUNTIF(Vertices[Betweenness Centrality],"&gt;="&amp;J6)</f>
        <v>4</v>
      </c>
      <c r="L5" s="39">
        <f t="shared" si="5"/>
        <v>0.05454545454545454</v>
      </c>
      <c r="M5" s="40">
        <f>COUNTIF(Vertices[Closeness Centrality],"&gt;= "&amp;L5)-COUNTIF(Vertices[Closeness Centrality],"&gt;="&amp;L6)</f>
        <v>13</v>
      </c>
      <c r="N5" s="39">
        <f t="shared" si="6"/>
        <v>0.007080654545454546</v>
      </c>
      <c r="O5" s="40">
        <f>COUNTIF(Vertices[Eigenvector Centrality],"&gt;= "&amp;N5)-COUNTIF(Vertices[Eigenvector Centrality],"&gt;="&amp;N6)</f>
        <v>0</v>
      </c>
      <c r="P5" s="39">
        <f t="shared" si="7"/>
        <v>0.8228228909090911</v>
      </c>
      <c r="Q5" s="40">
        <f>COUNTIF(Vertices[PageRank],"&gt;= "&amp;P5)-COUNTIF(Vertices[PageRank],"&gt;="&amp;P6)</f>
        <v>7</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344</v>
      </c>
      <c r="D6" s="32">
        <f t="shared" si="1"/>
        <v>0</v>
      </c>
      <c r="E6" s="3">
        <f>COUNTIF(Vertices[Degree],"&gt;= "&amp;D6)-COUNTIF(Vertices[Degree],"&gt;="&amp;D7)</f>
        <v>0</v>
      </c>
      <c r="F6" s="37">
        <f t="shared" si="2"/>
        <v>1.0909090909090908</v>
      </c>
      <c r="G6" s="38">
        <f>COUNTIF(Vertices[In-Degree],"&gt;= "&amp;F6)-COUNTIF(Vertices[In-Degree],"&gt;="&amp;F7)</f>
        <v>0</v>
      </c>
      <c r="H6" s="37">
        <f t="shared" si="3"/>
        <v>1.6727272727272726</v>
      </c>
      <c r="I6" s="38">
        <f>COUNTIF(Vertices[Out-Degree],"&gt;= "&amp;H6)-COUNTIF(Vertices[Out-Degree],"&gt;="&amp;H7)</f>
        <v>34</v>
      </c>
      <c r="J6" s="37">
        <f t="shared" si="4"/>
        <v>36.21818181818182</v>
      </c>
      <c r="K6" s="38">
        <f>COUNTIF(Vertices[Betweenness Centrality],"&gt;= "&amp;J6)-COUNTIF(Vertices[Betweenness Centrality],"&gt;="&amp;J7)</f>
        <v>0</v>
      </c>
      <c r="L6" s="37">
        <f t="shared" si="5"/>
        <v>0.07272727272727272</v>
      </c>
      <c r="M6" s="38">
        <f>COUNTIF(Vertices[Closeness Centrality],"&gt;= "&amp;L6)-COUNTIF(Vertices[Closeness Centrality],"&gt;="&amp;L7)</f>
        <v>19</v>
      </c>
      <c r="N6" s="37">
        <f t="shared" si="6"/>
        <v>0.009440872727272728</v>
      </c>
      <c r="O6" s="38">
        <f>COUNTIF(Vertices[Eigenvector Centrality],"&gt;= "&amp;N6)-COUNTIF(Vertices[Eigenvector Centrality],"&gt;="&amp;N7)</f>
        <v>1</v>
      </c>
      <c r="P6" s="37">
        <f t="shared" si="7"/>
        <v>0.9741548545454548</v>
      </c>
      <c r="Q6" s="38">
        <f>COUNTIF(Vertices[PageRank],"&gt;= "&amp;P6)-COUNTIF(Vertices[PageRank],"&gt;="&amp;P7)</f>
        <v>157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115</v>
      </c>
      <c r="D7" s="32">
        <f t="shared" si="1"/>
        <v>0</v>
      </c>
      <c r="E7" s="3">
        <f>COUNTIF(Vertices[Degree],"&gt;= "&amp;D7)-COUNTIF(Vertices[Degree],"&gt;="&amp;D8)</f>
        <v>0</v>
      </c>
      <c r="F7" s="39">
        <f t="shared" si="2"/>
        <v>1.3636363636363635</v>
      </c>
      <c r="G7" s="40">
        <f>COUNTIF(Vertices[In-Degree],"&gt;= "&amp;F7)-COUNTIF(Vertices[In-Degree],"&gt;="&amp;F8)</f>
        <v>0</v>
      </c>
      <c r="H7" s="39">
        <f t="shared" si="3"/>
        <v>2.090909090909091</v>
      </c>
      <c r="I7" s="40">
        <f>COUNTIF(Vertices[Out-Degree],"&gt;= "&amp;H7)-COUNTIF(Vertices[Out-Degree],"&gt;="&amp;H8)</f>
        <v>0</v>
      </c>
      <c r="J7" s="39">
        <f t="shared" si="4"/>
        <v>45.27272727272727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0.01180109090909091</v>
      </c>
      <c r="O7" s="40">
        <f>COUNTIF(Vertices[Eigenvector Centrality],"&gt;= "&amp;N7)-COUNTIF(Vertices[Eigenvector Centrality],"&gt;="&amp;N8)</f>
        <v>0</v>
      </c>
      <c r="P7" s="39">
        <f t="shared" si="7"/>
        <v>1.1254868181818185</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459</v>
      </c>
      <c r="D8" s="32">
        <f t="shared" si="1"/>
        <v>0</v>
      </c>
      <c r="E8" s="3">
        <f>COUNTIF(Vertices[Degree],"&gt;= "&amp;D8)-COUNTIF(Vertices[Degree],"&gt;="&amp;D9)</f>
        <v>0</v>
      </c>
      <c r="F8" s="37">
        <f t="shared" si="2"/>
        <v>1.6363636363636362</v>
      </c>
      <c r="G8" s="38">
        <f>COUNTIF(Vertices[In-Degree],"&gt;= "&amp;F8)-COUNTIF(Vertices[In-Degree],"&gt;="&amp;F9)</f>
        <v>0</v>
      </c>
      <c r="H8" s="37">
        <f t="shared" si="3"/>
        <v>2.509090909090909</v>
      </c>
      <c r="I8" s="38">
        <f>COUNTIF(Vertices[Out-Degree],"&gt;= "&amp;H8)-COUNTIF(Vertices[Out-Degree],"&gt;="&amp;H9)</f>
        <v>0</v>
      </c>
      <c r="J8" s="37">
        <f t="shared" si="4"/>
        <v>54.32727272727273</v>
      </c>
      <c r="K8" s="38">
        <f>COUNTIF(Vertices[Betweenness Centrality],"&gt;= "&amp;J8)-COUNTIF(Vertices[Betweenness Centrality],"&gt;="&amp;J9)</f>
        <v>0</v>
      </c>
      <c r="L8" s="37">
        <f t="shared" si="5"/>
        <v>0.1090909090909091</v>
      </c>
      <c r="M8" s="38">
        <f>COUNTIF(Vertices[Closeness Centrality],"&gt;= "&amp;L8)-COUNTIF(Vertices[Closeness Centrality],"&gt;="&amp;L9)</f>
        <v>8</v>
      </c>
      <c r="N8" s="37">
        <f t="shared" si="6"/>
        <v>0.014161309090909093</v>
      </c>
      <c r="O8" s="38">
        <f>COUNTIF(Vertices[Eigenvector Centrality],"&gt;= "&amp;N8)-COUNTIF(Vertices[Eigenvector Centrality],"&gt;="&amp;N9)</f>
        <v>0</v>
      </c>
      <c r="P8" s="37">
        <f t="shared" si="7"/>
        <v>1.2768187818181822</v>
      </c>
      <c r="Q8" s="38">
        <f>COUNTIF(Vertices[PageRank],"&gt;= "&amp;P8)-COUNTIF(Vertices[PageRank],"&gt;="&amp;P9)</f>
        <v>9</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1.909090909090909</v>
      </c>
      <c r="G9" s="40">
        <f>COUNTIF(Vertices[In-Degree],"&gt;= "&amp;F9)-COUNTIF(Vertices[In-Degree],"&gt;="&amp;F10)</f>
        <v>41</v>
      </c>
      <c r="H9" s="39">
        <f t="shared" si="3"/>
        <v>2.927272727272727</v>
      </c>
      <c r="I9" s="40">
        <f>COUNTIF(Vertices[Out-Degree],"&gt;= "&amp;H9)-COUNTIF(Vertices[Out-Degree],"&gt;="&amp;H10)</f>
        <v>12</v>
      </c>
      <c r="J9" s="39">
        <f t="shared" si="4"/>
        <v>63.38181818181818</v>
      </c>
      <c r="K9" s="40">
        <f>COUNTIF(Vertices[Betweenness Centrality],"&gt;= "&amp;J9)-COUNTIF(Vertices[Betweenness Centrality],"&gt;="&amp;J10)</f>
        <v>1</v>
      </c>
      <c r="L9" s="39">
        <f t="shared" si="5"/>
        <v>0.1272727272727273</v>
      </c>
      <c r="M9" s="40">
        <f>COUNTIF(Vertices[Closeness Centrality],"&gt;= "&amp;L9)-COUNTIF(Vertices[Closeness Centrality],"&gt;="&amp;L10)</f>
        <v>12</v>
      </c>
      <c r="N9" s="39">
        <f t="shared" si="6"/>
        <v>0.016521527272727276</v>
      </c>
      <c r="O9" s="40">
        <f>COUNTIF(Vertices[Eigenvector Centrality],"&gt;= "&amp;N9)-COUNTIF(Vertices[Eigenvector Centrality],"&gt;="&amp;N10)</f>
        <v>1</v>
      </c>
      <c r="P9" s="39">
        <f t="shared" si="7"/>
        <v>1.428150745454546</v>
      </c>
      <c r="Q9" s="40">
        <f>COUNTIF(Vertices[PageRank],"&gt;= "&amp;P9)-COUNTIF(Vertices[PageRank],"&gt;="&amp;P10)</f>
        <v>16</v>
      </c>
      <c r="R9" s="39">
        <f t="shared" si="8"/>
        <v>0.1272727272727273</v>
      </c>
      <c r="S9" s="44">
        <f>COUNTIF(Vertices[Clustering Coefficient],"&gt;= "&amp;R9)-COUNTIF(Vertices[Clustering Coefficient],"&gt;="&amp;R10)</f>
        <v>2</v>
      </c>
      <c r="T9" s="39" t="e">
        <f ca="1" t="shared" si="9"/>
        <v>#REF!</v>
      </c>
      <c r="U9" s="40" t="e">
        <f ca="1" t="shared" si="0"/>
        <v>#REF!</v>
      </c>
    </row>
    <row r="10" spans="1:21" ht="15">
      <c r="A10" s="34" t="s">
        <v>6089</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3.345454545454545</v>
      </c>
      <c r="I10" s="38">
        <f>COUNTIF(Vertices[Out-Degree],"&gt;= "&amp;H10)-COUNTIF(Vertices[Out-Degree],"&gt;="&amp;H11)</f>
        <v>0</v>
      </c>
      <c r="J10" s="37">
        <f t="shared" si="4"/>
        <v>72.43636363636364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0.01888174545454546</v>
      </c>
      <c r="O10" s="38">
        <f>COUNTIF(Vertices[Eigenvector Centrality],"&gt;= "&amp;N10)-COUNTIF(Vertices[Eigenvector Centrality],"&gt;="&amp;N11)</f>
        <v>0</v>
      </c>
      <c r="P10" s="37">
        <f t="shared" si="7"/>
        <v>1.5794827090909096</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2.454545454545454</v>
      </c>
      <c r="G11" s="40">
        <f>COUNTIF(Vertices[In-Degree],"&gt;= "&amp;F11)-COUNTIF(Vertices[In-Degree],"&gt;="&amp;F12)</f>
        <v>0</v>
      </c>
      <c r="H11" s="39">
        <f t="shared" si="3"/>
        <v>3.763636363636363</v>
      </c>
      <c r="I11" s="40">
        <f>COUNTIF(Vertices[Out-Degree],"&gt;= "&amp;H11)-COUNTIF(Vertices[Out-Degree],"&gt;="&amp;H12)</f>
        <v>4</v>
      </c>
      <c r="J11" s="39">
        <f t="shared" si="4"/>
        <v>81.4909090909091</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0.02124196363636364</v>
      </c>
      <c r="O11" s="40">
        <f>COUNTIF(Vertices[Eigenvector Centrality],"&gt;= "&amp;N11)-COUNTIF(Vertices[Eigenvector Centrality],"&gt;="&amp;N12)</f>
        <v>0</v>
      </c>
      <c r="P11" s="39">
        <f t="shared" si="7"/>
        <v>1.7308146727272733</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592</v>
      </c>
      <c r="B12" s="34">
        <v>84</v>
      </c>
      <c r="D12" s="32">
        <f t="shared" si="1"/>
        <v>0</v>
      </c>
      <c r="E12" s="3">
        <f>COUNTIF(Vertices[Degree],"&gt;= "&amp;D12)-COUNTIF(Vertices[Degree],"&gt;="&amp;D13)</f>
        <v>0</v>
      </c>
      <c r="F12" s="37">
        <f t="shared" si="2"/>
        <v>2.7272727272727266</v>
      </c>
      <c r="G12" s="38">
        <f>COUNTIF(Vertices[In-Degree],"&gt;= "&amp;F12)-COUNTIF(Vertices[In-Degree],"&gt;="&amp;F13)</f>
        <v>0</v>
      </c>
      <c r="H12" s="37">
        <f t="shared" si="3"/>
        <v>4.181818181818181</v>
      </c>
      <c r="I12" s="38">
        <f>COUNTIF(Vertices[Out-Degree],"&gt;= "&amp;H12)-COUNTIF(Vertices[Out-Degree],"&gt;="&amp;H13)</f>
        <v>0</v>
      </c>
      <c r="J12" s="37">
        <f t="shared" si="4"/>
        <v>90.54545454545456</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0.023602181818181824</v>
      </c>
      <c r="O12" s="38">
        <f>COUNTIF(Vertices[Eigenvector Centrality],"&gt;= "&amp;N12)-COUNTIF(Vertices[Eigenvector Centrality],"&gt;="&amp;N13)</f>
        <v>0</v>
      </c>
      <c r="P12" s="37">
        <f t="shared" si="7"/>
        <v>1.882146636363637</v>
      </c>
      <c r="Q12" s="38">
        <f>COUNTIF(Vertices[PageRank],"&gt;= "&amp;P12)-COUNTIF(Vertices[PageRank],"&gt;="&amp;P13)</f>
        <v>5</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591</v>
      </c>
      <c r="B13" s="34">
        <v>237</v>
      </c>
      <c r="D13" s="32">
        <f t="shared" si="1"/>
        <v>0</v>
      </c>
      <c r="E13" s="3">
        <f>COUNTIF(Vertices[Degree],"&gt;= "&amp;D13)-COUNTIF(Vertices[Degree],"&gt;="&amp;D14)</f>
        <v>0</v>
      </c>
      <c r="F13" s="39">
        <f t="shared" si="2"/>
        <v>2.999999999999999</v>
      </c>
      <c r="G13" s="40">
        <f>COUNTIF(Vertices[In-Degree],"&gt;= "&amp;F13)-COUNTIF(Vertices[In-Degree],"&gt;="&amp;F14)</f>
        <v>16</v>
      </c>
      <c r="H13" s="39">
        <f t="shared" si="3"/>
        <v>4.599999999999999</v>
      </c>
      <c r="I13" s="40">
        <f>COUNTIF(Vertices[Out-Degree],"&gt;= "&amp;H13)-COUNTIF(Vertices[Out-Degree],"&gt;="&amp;H14)</f>
        <v>3</v>
      </c>
      <c r="J13" s="39">
        <f t="shared" si="4"/>
        <v>99.60000000000002</v>
      </c>
      <c r="K13" s="40">
        <f>COUNTIF(Vertices[Betweenness Centrality],"&gt;= "&amp;J13)-COUNTIF(Vertices[Betweenness Centrality],"&gt;="&amp;J14)</f>
        <v>0</v>
      </c>
      <c r="L13" s="39">
        <f t="shared" si="5"/>
        <v>0.20000000000000004</v>
      </c>
      <c r="M13" s="40">
        <f>COUNTIF(Vertices[Closeness Centrality],"&gt;= "&amp;L13)-COUNTIF(Vertices[Closeness Centrality],"&gt;="&amp;L14)</f>
        <v>24</v>
      </c>
      <c r="N13" s="39">
        <f t="shared" si="6"/>
        <v>0.025962400000000007</v>
      </c>
      <c r="O13" s="40">
        <f>COUNTIF(Vertices[Eigenvector Centrality],"&gt;= "&amp;N13)-COUNTIF(Vertices[Eigenvector Centrality],"&gt;="&amp;N14)</f>
        <v>0</v>
      </c>
      <c r="P13" s="39">
        <f t="shared" si="7"/>
        <v>2.0334786000000005</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138</v>
      </c>
      <c r="D14" s="32">
        <f t="shared" si="1"/>
        <v>0</v>
      </c>
      <c r="E14" s="3">
        <f>COUNTIF(Vertices[Degree],"&gt;= "&amp;D14)-COUNTIF(Vertices[Degree],"&gt;="&amp;D15)</f>
        <v>0</v>
      </c>
      <c r="F14" s="37">
        <f t="shared" si="2"/>
        <v>3.2727272727272716</v>
      </c>
      <c r="G14" s="38">
        <f>COUNTIF(Vertices[In-Degree],"&gt;= "&amp;F14)-COUNTIF(Vertices[In-Degree],"&gt;="&amp;F15)</f>
        <v>0</v>
      </c>
      <c r="H14" s="37">
        <f t="shared" si="3"/>
        <v>5.018181818181817</v>
      </c>
      <c r="I14" s="38">
        <f>COUNTIF(Vertices[Out-Degree],"&gt;= "&amp;H14)-COUNTIF(Vertices[Out-Degree],"&gt;="&amp;H15)</f>
        <v>0</v>
      </c>
      <c r="J14" s="37">
        <f t="shared" si="4"/>
        <v>108.65454545454548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0.02832261818181819</v>
      </c>
      <c r="O14" s="38">
        <f>COUNTIF(Vertices[Eigenvector Centrality],"&gt;= "&amp;N14)-COUNTIF(Vertices[Eigenvector Centrality],"&gt;="&amp;N15)</f>
        <v>0</v>
      </c>
      <c r="P14" s="37">
        <f t="shared" si="7"/>
        <v>2.184810563636364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3.545454545454544</v>
      </c>
      <c r="G15" s="40">
        <f>COUNTIF(Vertices[In-Degree],"&gt;= "&amp;F15)-COUNTIF(Vertices[In-Degree],"&gt;="&amp;F16)</f>
        <v>0</v>
      </c>
      <c r="H15" s="39">
        <f t="shared" si="3"/>
        <v>5.436363636363635</v>
      </c>
      <c r="I15" s="40">
        <f>COUNTIF(Vertices[Out-Degree],"&gt;= "&amp;H15)-COUNTIF(Vertices[Out-Degree],"&gt;="&amp;H16)</f>
        <v>0</v>
      </c>
      <c r="J15" s="39">
        <f t="shared" si="4"/>
        <v>117.70909090909095</v>
      </c>
      <c r="K15" s="40">
        <f>COUNTIF(Vertices[Betweenness Centrality],"&gt;= "&amp;J15)-COUNTIF(Vertices[Betweenness Centrality],"&gt;="&amp;J16)</f>
        <v>0</v>
      </c>
      <c r="L15" s="39">
        <f t="shared" si="5"/>
        <v>0.23636363636363641</v>
      </c>
      <c r="M15" s="40">
        <f>COUNTIF(Vertices[Closeness Centrality],"&gt;= "&amp;L15)-COUNTIF(Vertices[Closeness Centrality],"&gt;="&amp;L16)</f>
        <v>10</v>
      </c>
      <c r="N15" s="39">
        <f t="shared" si="6"/>
        <v>0.030682836363636373</v>
      </c>
      <c r="O15" s="40">
        <f>COUNTIF(Vertices[Eigenvector Centrality],"&gt;= "&amp;N15)-COUNTIF(Vertices[Eigenvector Centrality],"&gt;="&amp;N16)</f>
        <v>0</v>
      </c>
      <c r="P15" s="39">
        <f t="shared" si="7"/>
        <v>2.3361425272727274</v>
      </c>
      <c r="Q15" s="40">
        <f>COUNTIF(Vertices[PageRank],"&gt;= "&amp;P15)-COUNTIF(Vertices[PageRank],"&gt;="&amp;P16)</f>
        <v>2</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138</v>
      </c>
      <c r="D16" s="32">
        <f t="shared" si="1"/>
        <v>0</v>
      </c>
      <c r="E16" s="3">
        <f>COUNTIF(Vertices[Degree],"&gt;= "&amp;D16)-COUNTIF(Vertices[Degree],"&gt;="&amp;D17)</f>
        <v>0</v>
      </c>
      <c r="F16" s="37">
        <f t="shared" si="2"/>
        <v>3.8181818181818166</v>
      </c>
      <c r="G16" s="38">
        <f>COUNTIF(Vertices[In-Degree],"&gt;= "&amp;F16)-COUNTIF(Vertices[In-Degree],"&gt;="&amp;F17)</f>
        <v>3</v>
      </c>
      <c r="H16" s="37">
        <f t="shared" si="3"/>
        <v>5.854545454545453</v>
      </c>
      <c r="I16" s="38">
        <f>COUNTIF(Vertices[Out-Degree],"&gt;= "&amp;H16)-COUNTIF(Vertices[Out-Degree],"&gt;="&amp;H17)</f>
        <v>4</v>
      </c>
      <c r="J16" s="37">
        <f t="shared" si="4"/>
        <v>126.76363636363641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0.03304305454545455</v>
      </c>
      <c r="O16" s="38">
        <f>COUNTIF(Vertices[Eigenvector Centrality],"&gt;= "&amp;N16)-COUNTIF(Vertices[Eigenvector Centrality],"&gt;="&amp;N17)</f>
        <v>0</v>
      </c>
      <c r="P16" s="37">
        <f t="shared" si="7"/>
        <v>2.487474490909091</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4.090909090909089</v>
      </c>
      <c r="G17" s="40">
        <f>COUNTIF(Vertices[In-Degree],"&gt;= "&amp;F17)-COUNTIF(Vertices[In-Degree],"&gt;="&amp;F18)</f>
        <v>0</v>
      </c>
      <c r="H17" s="39">
        <f t="shared" si="3"/>
        <v>6.272727272727271</v>
      </c>
      <c r="I17" s="40">
        <f>COUNTIF(Vertices[Out-Degree],"&gt;= "&amp;H17)-COUNTIF(Vertices[Out-Degree],"&gt;="&amp;H18)</f>
        <v>0</v>
      </c>
      <c r="J17" s="39">
        <f t="shared" si="4"/>
        <v>135.81818181818187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0.035403272727272735</v>
      </c>
      <c r="O17" s="40">
        <f>COUNTIF(Vertices[Eigenvector Centrality],"&gt;= "&amp;N17)-COUNTIF(Vertices[Eigenvector Centrality],"&gt;="&amp;N18)</f>
        <v>0</v>
      </c>
      <c r="P17" s="39">
        <f t="shared" si="7"/>
        <v>2.6388064545454544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0.027874564459930314</v>
      </c>
      <c r="D18" s="32">
        <f t="shared" si="1"/>
        <v>0</v>
      </c>
      <c r="E18" s="3">
        <f>COUNTIF(Vertices[Degree],"&gt;= "&amp;D18)-COUNTIF(Vertices[Degree],"&gt;="&amp;D19)</f>
        <v>0</v>
      </c>
      <c r="F18" s="37">
        <f t="shared" si="2"/>
        <v>4.3636363636363615</v>
      </c>
      <c r="G18" s="38">
        <f>COUNTIF(Vertices[In-Degree],"&gt;= "&amp;F18)-COUNTIF(Vertices[In-Degree],"&gt;="&amp;F19)</f>
        <v>0</v>
      </c>
      <c r="H18" s="37">
        <f t="shared" si="3"/>
        <v>6.690909090909089</v>
      </c>
      <c r="I18" s="38">
        <f>COUNTIF(Vertices[Out-Degree],"&gt;= "&amp;H18)-COUNTIF(Vertices[Out-Degree],"&gt;="&amp;H19)</f>
        <v>0</v>
      </c>
      <c r="J18" s="37">
        <f t="shared" si="4"/>
        <v>144.87272727272733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0.03776349090909092</v>
      </c>
      <c r="O18" s="38">
        <f>COUNTIF(Vertices[Eigenvector Centrality],"&gt;= "&amp;N18)-COUNTIF(Vertices[Eigenvector Centrality],"&gt;="&amp;N19)</f>
        <v>0</v>
      </c>
      <c r="P18" s="37">
        <f t="shared" si="7"/>
        <v>2.790138418181818</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0.05423728813559322</v>
      </c>
      <c r="D19" s="32">
        <f t="shared" si="1"/>
        <v>0</v>
      </c>
      <c r="E19" s="3">
        <f>COUNTIF(Vertices[Degree],"&gt;= "&amp;D19)-COUNTIF(Vertices[Degree],"&gt;="&amp;D20)</f>
        <v>0</v>
      </c>
      <c r="F19" s="39">
        <f t="shared" si="2"/>
        <v>4.636363636363634</v>
      </c>
      <c r="G19" s="40">
        <f>COUNTIF(Vertices[In-Degree],"&gt;= "&amp;F19)-COUNTIF(Vertices[In-Degree],"&gt;="&amp;F20)</f>
        <v>0</v>
      </c>
      <c r="H19" s="39">
        <f t="shared" si="3"/>
        <v>7.109090909090907</v>
      </c>
      <c r="I19" s="40">
        <f>COUNTIF(Vertices[Out-Degree],"&gt;= "&amp;H19)-COUNTIF(Vertices[Out-Degree],"&gt;="&amp;H20)</f>
        <v>0</v>
      </c>
      <c r="J19" s="39">
        <f t="shared" si="4"/>
        <v>153.9272727272728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0.0401237090909091</v>
      </c>
      <c r="O19" s="40">
        <f>COUNTIF(Vertices[Eigenvector Centrality],"&gt;= "&amp;N19)-COUNTIF(Vertices[Eigenvector Centrality],"&gt;="&amp;N20)</f>
        <v>0</v>
      </c>
      <c r="P19" s="39">
        <f t="shared" si="7"/>
        <v>2.9414703818181813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4.9090909090909065</v>
      </c>
      <c r="G20" s="38">
        <f>COUNTIF(Vertices[In-Degree],"&gt;= "&amp;F20)-COUNTIF(Vertices[In-Degree],"&gt;="&amp;F21)</f>
        <v>2</v>
      </c>
      <c r="H20" s="37">
        <f t="shared" si="3"/>
        <v>7.527272727272725</v>
      </c>
      <c r="I20" s="38">
        <f>COUNTIF(Vertices[Out-Degree],"&gt;= "&amp;H20)-COUNTIF(Vertices[Out-Degree],"&gt;="&amp;H21)</f>
        <v>0</v>
      </c>
      <c r="J20" s="37">
        <f t="shared" si="4"/>
        <v>162.98181818181826</v>
      </c>
      <c r="K20" s="38">
        <f>COUNTIF(Vertices[Betweenness Centrality],"&gt;= "&amp;J20)-COUNTIF(Vertices[Betweenness Centrality],"&gt;="&amp;J21)</f>
        <v>1</v>
      </c>
      <c r="L20" s="37">
        <f t="shared" si="5"/>
        <v>0.3272727272727273</v>
      </c>
      <c r="M20" s="38">
        <f>COUNTIF(Vertices[Closeness Centrality],"&gt;= "&amp;L20)-COUNTIF(Vertices[Closeness Centrality],"&gt;="&amp;L21)</f>
        <v>33</v>
      </c>
      <c r="N20" s="37">
        <f t="shared" si="6"/>
        <v>0.04248392727272728</v>
      </c>
      <c r="O20" s="38">
        <f>COUNTIF(Vertices[Eigenvector Centrality],"&gt;= "&amp;N20)-COUNTIF(Vertices[Eigenvector Centrality],"&gt;="&amp;N21)</f>
        <v>14</v>
      </c>
      <c r="P20" s="37">
        <f t="shared" si="7"/>
        <v>3.092802345454545</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152</v>
      </c>
      <c r="B21" s="34">
        <v>146</v>
      </c>
      <c r="D21" s="32">
        <f t="shared" si="1"/>
        <v>0</v>
      </c>
      <c r="E21" s="3">
        <f>COUNTIF(Vertices[Degree],"&gt;= "&amp;D21)-COUNTIF(Vertices[Degree],"&gt;="&amp;D22)</f>
        <v>0</v>
      </c>
      <c r="F21" s="39">
        <f t="shared" si="2"/>
        <v>5.181818181818179</v>
      </c>
      <c r="G21" s="40">
        <f>COUNTIF(Vertices[In-Degree],"&gt;= "&amp;F21)-COUNTIF(Vertices[In-Degree],"&gt;="&amp;F22)</f>
        <v>0</v>
      </c>
      <c r="H21" s="39">
        <f t="shared" si="3"/>
        <v>7.945454545454543</v>
      </c>
      <c r="I21" s="40">
        <f>COUNTIF(Vertices[Out-Degree],"&gt;= "&amp;H21)-COUNTIF(Vertices[Out-Degree],"&gt;="&amp;H22)</f>
        <v>0</v>
      </c>
      <c r="J21" s="39">
        <f t="shared" si="4"/>
        <v>172.03636363636372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0.044844145454545466</v>
      </c>
      <c r="O21" s="40">
        <f>COUNTIF(Vertices[Eigenvector Centrality],"&gt;= "&amp;N21)-COUNTIF(Vertices[Eigenvector Centrality],"&gt;="&amp;N22)</f>
        <v>0</v>
      </c>
      <c r="P21" s="39">
        <f t="shared" si="7"/>
        <v>3.2441343090909083</v>
      </c>
      <c r="Q21" s="40">
        <f>COUNTIF(Vertices[PageRank],"&gt;= "&amp;P21)-COUNTIF(Vertices[PageRank],"&gt;="&amp;P22)</f>
        <v>3</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60</v>
      </c>
      <c r="D22" s="32">
        <f t="shared" si="1"/>
        <v>0</v>
      </c>
      <c r="E22" s="3">
        <f>COUNTIF(Vertices[Degree],"&gt;= "&amp;D22)-COUNTIF(Vertices[Degree],"&gt;="&amp;D23)</f>
        <v>0</v>
      </c>
      <c r="F22" s="37">
        <f t="shared" si="2"/>
        <v>5.4545454545454515</v>
      </c>
      <c r="G22" s="38">
        <f>COUNTIF(Vertices[In-Degree],"&gt;= "&amp;F22)-COUNTIF(Vertices[In-Degree],"&gt;="&amp;F23)</f>
        <v>0</v>
      </c>
      <c r="H22" s="37">
        <f t="shared" si="3"/>
        <v>8.363636363636362</v>
      </c>
      <c r="I22" s="38">
        <f>COUNTIF(Vertices[Out-Degree],"&gt;= "&amp;H22)-COUNTIF(Vertices[Out-Degree],"&gt;="&amp;H23)</f>
        <v>0</v>
      </c>
      <c r="J22" s="37">
        <f t="shared" si="4"/>
        <v>181.09090909090918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0.04720436363636365</v>
      </c>
      <c r="O22" s="38">
        <f>COUNTIF(Vertices[Eigenvector Centrality],"&gt;= "&amp;N22)-COUNTIF(Vertices[Eigenvector Centrality],"&gt;="&amp;N23)</f>
        <v>0</v>
      </c>
      <c r="P22" s="37">
        <f t="shared" si="7"/>
        <v>3.3954662727272718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25</v>
      </c>
      <c r="D23" s="32">
        <f t="shared" si="1"/>
        <v>0</v>
      </c>
      <c r="E23" s="3">
        <f>COUNTIF(Vertices[Degree],"&gt;= "&amp;D23)-COUNTIF(Vertices[Degree],"&gt;="&amp;D24)</f>
        <v>0</v>
      </c>
      <c r="F23" s="39">
        <f t="shared" si="2"/>
        <v>5.727272727272724</v>
      </c>
      <c r="G23" s="40">
        <f>COUNTIF(Vertices[In-Degree],"&gt;= "&amp;F23)-COUNTIF(Vertices[In-Degree],"&gt;="&amp;F24)</f>
        <v>0</v>
      </c>
      <c r="H23" s="39">
        <f t="shared" si="3"/>
        <v>8.78181818181818</v>
      </c>
      <c r="I23" s="40">
        <f>COUNTIF(Vertices[Out-Degree],"&gt;= "&amp;H23)-COUNTIF(Vertices[Out-Degree],"&gt;="&amp;H24)</f>
        <v>0</v>
      </c>
      <c r="J23" s="39">
        <f t="shared" si="4"/>
        <v>190.14545454545464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0.04956458181818183</v>
      </c>
      <c r="O23" s="40">
        <f>COUNTIF(Vertices[Eigenvector Centrality],"&gt;= "&amp;N23)-COUNTIF(Vertices[Eigenvector Centrality],"&gt;="&amp;N24)</f>
        <v>0</v>
      </c>
      <c r="P23" s="39">
        <f t="shared" si="7"/>
        <v>3.5467982363636352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39</v>
      </c>
      <c r="D24" s="32">
        <f t="shared" si="1"/>
        <v>0</v>
      </c>
      <c r="E24" s="3">
        <f>COUNTIF(Vertices[Degree],"&gt;= "&amp;D24)-COUNTIF(Vertices[Degree],"&gt;="&amp;D25)</f>
        <v>0</v>
      </c>
      <c r="F24" s="37">
        <f t="shared" si="2"/>
        <v>5.9999999999999964</v>
      </c>
      <c r="G24" s="38">
        <f>COUNTIF(Vertices[In-Degree],"&gt;= "&amp;F24)-COUNTIF(Vertices[In-Degree],"&gt;="&amp;F25)</f>
        <v>0</v>
      </c>
      <c r="H24" s="37">
        <f t="shared" si="3"/>
        <v>9.199999999999998</v>
      </c>
      <c r="I24" s="38">
        <f>COUNTIF(Vertices[Out-Degree],"&gt;= "&amp;H24)-COUNTIF(Vertices[Out-Degree],"&gt;="&amp;H25)</f>
        <v>0</v>
      </c>
      <c r="J24" s="37">
        <f t="shared" si="4"/>
        <v>199.2000000000001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0.051924800000000014</v>
      </c>
      <c r="O24" s="38">
        <f>COUNTIF(Vertices[Eigenvector Centrality],"&gt;= "&amp;N24)-COUNTIF(Vertices[Eigenvector Centrality],"&gt;="&amp;N25)</f>
        <v>0</v>
      </c>
      <c r="P24" s="37">
        <f t="shared" si="7"/>
        <v>3.6981301999999987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6.272727272727269</v>
      </c>
      <c r="G25" s="40">
        <f>COUNTIF(Vertices[In-Degree],"&gt;= "&amp;F25)-COUNTIF(Vertices[In-Degree],"&gt;="&amp;F26)</f>
        <v>0</v>
      </c>
      <c r="H25" s="39">
        <f t="shared" si="3"/>
        <v>9.618181818181816</v>
      </c>
      <c r="I25" s="40">
        <f>COUNTIF(Vertices[Out-Degree],"&gt;= "&amp;H25)-COUNTIF(Vertices[Out-Degree],"&gt;="&amp;H26)</f>
        <v>2</v>
      </c>
      <c r="J25" s="39">
        <f t="shared" si="4"/>
        <v>208.25454545454556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0.0542850181818182</v>
      </c>
      <c r="O25" s="40">
        <f>COUNTIF(Vertices[Eigenvector Centrality],"&gt;= "&amp;N25)-COUNTIF(Vertices[Eigenvector Centrality],"&gt;="&amp;N26)</f>
        <v>0</v>
      </c>
      <c r="P25" s="39">
        <f t="shared" si="7"/>
        <v>3.849462163636362</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10.036363636363633</v>
      </c>
      <c r="I26" s="38">
        <f>COUNTIF(Vertices[Out-Degree],"&gt;= "&amp;H26)-COUNTIF(Vertices[Out-Degree],"&gt;="&amp;H28)</f>
        <v>0</v>
      </c>
      <c r="J26" s="37">
        <f t="shared" si="4"/>
        <v>217.30909090909103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0.05664523636363638</v>
      </c>
      <c r="O26" s="38">
        <f>COUNTIF(Vertices[Eigenvector Centrality],"&gt;= "&amp;N26)-COUNTIF(Vertices[Eigenvector Centrality],"&gt;="&amp;N28)</f>
        <v>0</v>
      </c>
      <c r="P26" s="37">
        <f t="shared" si="7"/>
        <v>4.000794127272726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1.472282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-116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10.454545454545451</v>
      </c>
      <c r="I28" s="40">
        <f>COUNTIF(Vertices[Out-Degree],"&gt;= "&amp;H28)-COUNTIF(Vertices[Out-Degree],"&gt;="&amp;H40)</f>
        <v>0</v>
      </c>
      <c r="J28" s="39">
        <f>J26+($J$57-$J$2)/BinDivisor</f>
        <v>226.3636363636365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0.05900545454545456</v>
      </c>
      <c r="O28" s="40">
        <f>COUNTIF(Vertices[Eigenvector Centrality],"&gt;= "&amp;N28)-COUNTIF(Vertices[Eigenvector Centrality],"&gt;="&amp;N40)</f>
        <v>0</v>
      </c>
      <c r="P28" s="39">
        <f>P26+($P$57-$P$2)/BinDivisor</f>
        <v>4.152126090909089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0.002059164328293616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6090</v>
      </c>
      <c r="B30" s="34">
        <v>0.697099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6091</v>
      </c>
      <c r="B32" s="34" t="s">
        <v>6101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6092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6093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6094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6095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-116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6088</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-116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6096</v>
      </c>
      <c r="B40" s="34" t="s">
        <v>85</v>
      </c>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10.87272727272727</v>
      </c>
      <c r="I40" s="38">
        <f>COUNTIF(Vertices[Out-Degree],"&gt;= "&amp;H40)-COUNTIF(Vertices[Out-Degree],"&gt;="&amp;H41)</f>
        <v>0</v>
      </c>
      <c r="J40" s="37">
        <f>J28+($J$57-$J$2)/BinDivisor</f>
        <v>235.41818181818195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0.061365672727272745</v>
      </c>
      <c r="O40" s="38">
        <f>COUNTIF(Vertices[Eigenvector Centrality],"&gt;= "&amp;N40)-COUNTIF(Vertices[Eigenvector Centrality],"&gt;="&amp;N41)</f>
        <v>0</v>
      </c>
      <c r="P40" s="37">
        <f>P28+($P$57-$P$2)/BinDivisor</f>
        <v>4.303458054545453</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6097</v>
      </c>
      <c r="B41" s="34" t="s">
        <v>85</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244.4727272727274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24</v>
      </c>
      <c r="N41" s="39">
        <f aca="true" t="shared" si="15" ref="N41:N56">N40+($N$57-$N$2)/BinDivisor</f>
        <v>0.06372589090909092</v>
      </c>
      <c r="O41" s="40">
        <f>COUNTIF(Vertices[Eigenvector Centrality],"&gt;= "&amp;N41)-COUNTIF(Vertices[Eigenvector Centrality],"&gt;="&amp;N42)</f>
        <v>0</v>
      </c>
      <c r="P41" s="39">
        <f aca="true" t="shared" si="16" ref="P41:P56">P40+($P$57-$P$2)/BinDivisor</f>
        <v>4.454790018181816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4" t="s">
        <v>6098</v>
      </c>
      <c r="B42" s="34" t="s">
        <v>85</v>
      </c>
      <c r="D42" s="32">
        <f t="shared" si="10"/>
        <v>0</v>
      </c>
      <c r="E42" s="3">
        <f>COUNTIF(Vertices[Degree],"&gt;= "&amp;D42)-COUNTIF(Vertices[Degree],"&gt;="&amp;D43)</f>
        <v>0</v>
      </c>
      <c r="F42" s="37">
        <f t="shared" si="11"/>
        <v>7.636363636363631</v>
      </c>
      <c r="G42" s="38">
        <f>COUNTIF(Vertices[In-Degree],"&gt;= "&amp;F42)-COUNTIF(Vertices[In-Degree],"&gt;="&amp;F43)</f>
        <v>0</v>
      </c>
      <c r="H42" s="37">
        <f t="shared" si="12"/>
        <v>11.709090909090905</v>
      </c>
      <c r="I42" s="38">
        <f>COUNTIF(Vertices[Out-Degree],"&gt;= "&amp;H42)-COUNTIF(Vertices[Out-Degree],"&gt;="&amp;H43)</f>
        <v>0</v>
      </c>
      <c r="J42" s="37">
        <f t="shared" si="13"/>
        <v>253.52727272727287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0.0660861090909091</v>
      </c>
      <c r="O42" s="38">
        <f>COUNTIF(Vertices[Eigenvector Centrality],"&gt;= "&amp;N42)-COUNTIF(Vertices[Eigenvector Centrality],"&gt;="&amp;N43)</f>
        <v>0</v>
      </c>
      <c r="P42" s="37">
        <f t="shared" si="16"/>
        <v>4.60612198181818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6099</v>
      </c>
      <c r="B43" s="34" t="s">
        <v>85</v>
      </c>
      <c r="D43" s="32">
        <f t="shared" si="10"/>
        <v>0</v>
      </c>
      <c r="E43" s="3">
        <f>COUNTIF(Vertices[Degree],"&gt;= "&amp;D43)-COUNTIF(Vertices[Degree],"&gt;="&amp;D44)</f>
        <v>0</v>
      </c>
      <c r="F43" s="39">
        <f t="shared" si="11"/>
        <v>7.909090909090904</v>
      </c>
      <c r="G43" s="40">
        <f>COUNTIF(Vertices[In-Degree],"&gt;= "&amp;F43)-COUNTIF(Vertices[In-Degree],"&gt;="&amp;F44)</f>
        <v>0</v>
      </c>
      <c r="H43" s="39">
        <f t="shared" si="12"/>
        <v>12.127272727272723</v>
      </c>
      <c r="I43" s="40">
        <f>COUNTIF(Vertices[Out-Degree],"&gt;= "&amp;H43)-COUNTIF(Vertices[Out-Degree],"&gt;="&amp;H44)</f>
        <v>0</v>
      </c>
      <c r="J43" s="39">
        <f t="shared" si="13"/>
        <v>262.58181818181833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0.06844632727272729</v>
      </c>
      <c r="O43" s="40">
        <f>COUNTIF(Vertices[Eigenvector Centrality],"&gt;= "&amp;N43)-COUNTIF(Vertices[Eigenvector Centrality],"&gt;="&amp;N44)</f>
        <v>0</v>
      </c>
      <c r="P43" s="39">
        <f t="shared" si="16"/>
        <v>4.757453945454543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6100</v>
      </c>
      <c r="B44" s="34" t="s">
        <v>85</v>
      </c>
      <c r="D44" s="32">
        <f t="shared" si="10"/>
        <v>0</v>
      </c>
      <c r="E44" s="3">
        <f>COUNTIF(Vertices[Degree],"&gt;= "&amp;D44)-COUNTIF(Vertices[Degree],"&gt;="&amp;D45)</f>
        <v>0</v>
      </c>
      <c r="F44" s="37">
        <f t="shared" si="11"/>
        <v>8.181818181818176</v>
      </c>
      <c r="G44" s="38">
        <f>COUNTIF(Vertices[In-Degree],"&gt;= "&amp;F44)-COUNTIF(Vertices[In-Degree],"&gt;="&amp;F45)</f>
        <v>0</v>
      </c>
      <c r="H44" s="37">
        <f t="shared" si="12"/>
        <v>12.545454545454541</v>
      </c>
      <c r="I44" s="38">
        <f>COUNTIF(Vertices[Out-Degree],"&gt;= "&amp;H44)-COUNTIF(Vertices[Out-Degree],"&gt;="&amp;H45)</f>
        <v>0</v>
      </c>
      <c r="J44" s="37">
        <f t="shared" si="13"/>
        <v>271.6363636363638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0.07080654545454547</v>
      </c>
      <c r="O44" s="38">
        <f>COUNTIF(Vertices[Eigenvector Centrality],"&gt;= "&amp;N44)-COUNTIF(Vertices[Eigenvector Centrality],"&gt;="&amp;N45)</f>
        <v>0</v>
      </c>
      <c r="P44" s="37">
        <f t="shared" si="16"/>
        <v>4.9087859090909065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8.45454545454545</v>
      </c>
      <c r="G45" s="40">
        <f>COUNTIF(Vertices[In-Degree],"&gt;= "&amp;F45)-COUNTIF(Vertices[In-Degree],"&gt;="&amp;F46)</f>
        <v>0</v>
      </c>
      <c r="H45" s="39">
        <f t="shared" si="12"/>
        <v>12.96363636363636</v>
      </c>
      <c r="I45" s="40">
        <f>COUNTIF(Vertices[Out-Degree],"&gt;= "&amp;H45)-COUNTIF(Vertices[Out-Degree],"&gt;="&amp;H46)</f>
        <v>0</v>
      </c>
      <c r="J45" s="39">
        <f t="shared" si="13"/>
        <v>280.69090909090926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0.07316676363636365</v>
      </c>
      <c r="O45" s="40">
        <f>COUNTIF(Vertices[Eigenvector Centrality],"&gt;= "&amp;N45)-COUNTIF(Vertices[Eigenvector Centrality],"&gt;="&amp;N46)</f>
        <v>0</v>
      </c>
      <c r="P45" s="39">
        <f t="shared" si="16"/>
        <v>5.06011787272727</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8.727272727272723</v>
      </c>
      <c r="G46" s="38">
        <f>COUNTIF(Vertices[In-Degree],"&gt;= "&amp;F46)-COUNTIF(Vertices[In-Degree],"&gt;="&amp;F47)</f>
        <v>0</v>
      </c>
      <c r="H46" s="37">
        <f t="shared" si="12"/>
        <v>13.381818181818177</v>
      </c>
      <c r="I46" s="38">
        <f>COUNTIF(Vertices[Out-Degree],"&gt;= "&amp;H46)-COUNTIF(Vertices[Out-Degree],"&gt;="&amp;H47)</f>
        <v>0</v>
      </c>
      <c r="J46" s="37">
        <f t="shared" si="13"/>
        <v>289.7454545454547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0.07552698181818183</v>
      </c>
      <c r="O46" s="38">
        <f>COUNTIF(Vertices[Eigenvector Centrality],"&gt;= "&amp;N46)-COUNTIF(Vertices[Eigenvector Centrality],"&gt;="&amp;N47)</f>
        <v>0</v>
      </c>
      <c r="P46" s="37">
        <f t="shared" si="16"/>
        <v>5.2114498363636335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8.999999999999996</v>
      </c>
      <c r="G47" s="40">
        <f>COUNTIF(Vertices[In-Degree],"&gt;= "&amp;F47)-COUNTIF(Vertices[In-Degree],"&gt;="&amp;F48)</f>
        <v>0</v>
      </c>
      <c r="H47" s="39">
        <f t="shared" si="12"/>
        <v>13.799999999999995</v>
      </c>
      <c r="I47" s="40">
        <f>COUNTIF(Vertices[Out-Degree],"&gt;= "&amp;H47)-COUNTIF(Vertices[Out-Degree],"&gt;="&amp;H48)</f>
        <v>1</v>
      </c>
      <c r="J47" s="39">
        <f t="shared" si="13"/>
        <v>298.8000000000002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0.07788720000000002</v>
      </c>
      <c r="O47" s="40">
        <f>COUNTIF(Vertices[Eigenvector Centrality],"&gt;= "&amp;N47)-COUNTIF(Vertices[Eigenvector Centrality],"&gt;="&amp;N48)</f>
        <v>0</v>
      </c>
      <c r="P47" s="39">
        <f t="shared" si="16"/>
        <v>5.362781799999997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9.27272727272727</v>
      </c>
      <c r="G48" s="38">
        <f>COUNTIF(Vertices[In-Degree],"&gt;= "&amp;F48)-COUNTIF(Vertices[In-Degree],"&gt;="&amp;F49)</f>
        <v>0</v>
      </c>
      <c r="H48" s="37">
        <f t="shared" si="12"/>
        <v>14.218181818181813</v>
      </c>
      <c r="I48" s="38">
        <f>COUNTIF(Vertices[Out-Degree],"&gt;= "&amp;H48)-COUNTIF(Vertices[Out-Degree],"&gt;="&amp;H49)</f>
        <v>0</v>
      </c>
      <c r="J48" s="37">
        <f t="shared" si="13"/>
        <v>307.85454545454564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0.0802474181818182</v>
      </c>
      <c r="O48" s="38">
        <f>COUNTIF(Vertices[Eigenvector Centrality],"&gt;= "&amp;N48)-COUNTIF(Vertices[Eigenvector Centrality],"&gt;="&amp;N49)</f>
        <v>0</v>
      </c>
      <c r="P48" s="37">
        <f t="shared" si="16"/>
        <v>5.51411376363636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14.636363636363631</v>
      </c>
      <c r="I49" s="40">
        <f>COUNTIF(Vertices[Out-Degree],"&gt;= "&amp;H49)-COUNTIF(Vertices[Out-Degree],"&gt;="&amp;H50)</f>
        <v>0</v>
      </c>
      <c r="J49" s="39">
        <f t="shared" si="13"/>
        <v>316.9090909090911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0.08260763636363638</v>
      </c>
      <c r="O49" s="40">
        <f>COUNTIF(Vertices[Eigenvector Centrality],"&gt;= "&amp;N49)-COUNTIF(Vertices[Eigenvector Centrality],"&gt;="&amp;N50)</f>
        <v>0</v>
      </c>
      <c r="P49" s="39">
        <f t="shared" si="16"/>
        <v>5.665445727272724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15.05454545454545</v>
      </c>
      <c r="I50" s="38">
        <f>COUNTIF(Vertices[Out-Degree],"&gt;= "&amp;H50)-COUNTIF(Vertices[Out-Degree],"&gt;="&amp;H51)</f>
        <v>0</v>
      </c>
      <c r="J50" s="37">
        <f t="shared" si="13"/>
        <v>325.96363636363657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0.08496785454545457</v>
      </c>
      <c r="O50" s="38">
        <f>COUNTIF(Vertices[Eigenvector Centrality],"&gt;= "&amp;N50)-COUNTIF(Vertices[Eigenvector Centrality],"&gt;="&amp;N51)</f>
        <v>0</v>
      </c>
      <c r="P50" s="37">
        <f t="shared" si="16"/>
        <v>5.816777690909087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15.472727272727267</v>
      </c>
      <c r="I51" s="40">
        <f>COUNTIF(Vertices[Out-Degree],"&gt;= "&amp;H51)-COUNTIF(Vertices[Out-Degree],"&gt;="&amp;H52)</f>
        <v>0</v>
      </c>
      <c r="J51" s="39">
        <f t="shared" si="13"/>
        <v>335.01818181818203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0.08732807272727275</v>
      </c>
      <c r="O51" s="40">
        <f>COUNTIF(Vertices[Eigenvector Centrality],"&gt;= "&amp;N51)-COUNTIF(Vertices[Eigenvector Centrality],"&gt;="&amp;N52)</f>
        <v>0</v>
      </c>
      <c r="P51" s="39">
        <f t="shared" si="16"/>
        <v>5.968109654545451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15.890909090909085</v>
      </c>
      <c r="I52" s="38">
        <f>COUNTIF(Vertices[Out-Degree],"&gt;= "&amp;H52)-COUNTIF(Vertices[Out-Degree],"&gt;="&amp;H53)</f>
        <v>0</v>
      </c>
      <c r="J52" s="37">
        <f t="shared" si="13"/>
        <v>344.0727272727275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0.08968829090909093</v>
      </c>
      <c r="O52" s="38">
        <f>COUNTIF(Vertices[Eigenvector Centrality],"&gt;= "&amp;N52)-COUNTIF(Vertices[Eigenvector Centrality],"&gt;="&amp;N53)</f>
        <v>0</v>
      </c>
      <c r="P52" s="37">
        <f t="shared" si="16"/>
        <v>6.119441618181814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16.309090909090905</v>
      </c>
      <c r="I53" s="40">
        <f>COUNTIF(Vertices[Out-Degree],"&gt;= "&amp;H53)-COUNTIF(Vertices[Out-Degree],"&gt;="&amp;H54)</f>
        <v>0</v>
      </c>
      <c r="J53" s="39">
        <f t="shared" si="13"/>
        <v>353.12727272727295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0.09204850909090911</v>
      </c>
      <c r="O53" s="40">
        <f>COUNTIF(Vertices[Eigenvector Centrality],"&gt;= "&amp;N53)-COUNTIF(Vertices[Eigenvector Centrality],"&gt;="&amp;N54)</f>
        <v>0</v>
      </c>
      <c r="P53" s="39">
        <f t="shared" si="16"/>
        <v>6.270773581818178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16.727272727272723</v>
      </c>
      <c r="I54" s="38">
        <f>COUNTIF(Vertices[Out-Degree],"&gt;= "&amp;H54)-COUNTIF(Vertices[Out-Degree],"&gt;="&amp;H55)</f>
        <v>0</v>
      </c>
      <c r="J54" s="37">
        <f t="shared" si="13"/>
        <v>362.1818181818184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0.0944087272727273</v>
      </c>
      <c r="O54" s="38">
        <f>COUNTIF(Vertices[Eigenvector Centrality],"&gt;= "&amp;N54)-COUNTIF(Vertices[Eigenvector Centrality],"&gt;="&amp;N55)</f>
        <v>0</v>
      </c>
      <c r="P54" s="37">
        <f t="shared" si="16"/>
        <v>6.422105545454541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11.181818181818183</v>
      </c>
      <c r="G55" s="40">
        <f>COUNTIF(Vertices[In-Degree],"&gt;= "&amp;F55)-COUNTIF(Vertices[In-Degree],"&gt;="&amp;F56)</f>
        <v>0</v>
      </c>
      <c r="H55" s="39">
        <f t="shared" si="12"/>
        <v>17.14545454545454</v>
      </c>
      <c r="I55" s="40">
        <f>COUNTIF(Vertices[Out-Degree],"&gt;= "&amp;H55)-COUNTIF(Vertices[Out-Degree],"&gt;="&amp;H56)</f>
        <v>0</v>
      </c>
      <c r="J55" s="39">
        <f t="shared" si="13"/>
        <v>371.2363636363639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0.09676894545454548</v>
      </c>
      <c r="O55" s="40">
        <f>COUNTIF(Vertices[Eigenvector Centrality],"&gt;= "&amp;N55)-COUNTIF(Vertices[Eigenvector Centrality],"&gt;="&amp;N56)</f>
        <v>0</v>
      </c>
      <c r="P55" s="39">
        <f t="shared" si="16"/>
        <v>6.573437509090905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11.454545454545457</v>
      </c>
      <c r="G56" s="38">
        <f>COUNTIF(Vertices[In-Degree],"&gt;= "&amp;F56)-COUNTIF(Vertices[In-Degree],"&gt;="&amp;F57)</f>
        <v>0</v>
      </c>
      <c r="H56" s="37">
        <f t="shared" si="12"/>
        <v>17.56363636363636</v>
      </c>
      <c r="I56" s="38">
        <f>COUNTIF(Vertices[Out-Degree],"&gt;= "&amp;H56)-COUNTIF(Vertices[Out-Degree],"&gt;="&amp;H57)</f>
        <v>0</v>
      </c>
      <c r="J56" s="37">
        <f t="shared" si="13"/>
        <v>380.29090909090934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0.09912916363636366</v>
      </c>
      <c r="O56" s="38">
        <f>COUNTIF(Vertices[Eigenvector Centrality],"&gt;= "&amp;N56)-COUNTIF(Vertices[Eigenvector Centrality],"&gt;="&amp;N57)</f>
        <v>0</v>
      </c>
      <c r="P56" s="37">
        <f t="shared" si="16"/>
        <v>6.724769472727268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15</v>
      </c>
      <c r="G57" s="42">
        <f>COUNTIF(Vertices[In-Degree],"&gt;= "&amp;F57)-COUNTIF(Vertices[In-Degree],"&gt;="&amp;F58)</f>
        <v>2</v>
      </c>
      <c r="H57" s="41">
        <f>MAX(Vertices[Out-Degree])</f>
        <v>23</v>
      </c>
      <c r="I57" s="42">
        <f>COUNTIF(Vertices[Out-Degree],"&gt;= "&amp;H57)-COUNTIF(Vertices[Out-Degree],"&gt;="&amp;H58)</f>
        <v>1</v>
      </c>
      <c r="J57" s="41">
        <f>MAX(Vertices[Betweenness Centrality])</f>
        <v>498</v>
      </c>
      <c r="K57" s="42">
        <f>COUNTIF(Vertices[Betweenness Centrality],"&gt;= "&amp;J57)-COUNTIF(Vertices[Betweenness Centrality],"&gt;="&amp;J58)</f>
        <v>1</v>
      </c>
      <c r="L57" s="41">
        <f>MAX(Vertices[Closeness Centrality])</f>
        <v>1</v>
      </c>
      <c r="M57" s="42">
        <f>COUNTIF(Vertices[Closeness Centrality],"&gt;= "&amp;L57)-COUNTIF(Vertices[Closeness Centrality],"&gt;="&amp;L58)</f>
        <v>92</v>
      </c>
      <c r="N57" s="41">
        <f>MAX(Vertices[Eigenvector Centrality])</f>
        <v>0.129812</v>
      </c>
      <c r="O57" s="42">
        <f>COUNTIF(Vertices[Eigenvector Centrality],"&gt;= "&amp;N57)-COUNTIF(Vertices[Eigenvector Centrality],"&gt;="&amp;N58)</f>
        <v>2</v>
      </c>
      <c r="P57" s="41">
        <f>MAX(Vertices[PageRank])</f>
        <v>8.692085</v>
      </c>
      <c r="Q57" s="42">
        <f>COUNTIF(Vertices[PageRank],"&gt;= "&amp;P57)-COUNTIF(Vertices[PageRank],"&gt;="&amp;P58)</f>
        <v>1</v>
      </c>
      <c r="R57" s="41">
        <f>MAX(Vertices[Clustering Coefficient])</f>
        <v>1</v>
      </c>
      <c r="S57" s="45">
        <f>COUNTIF(Vertices[Clustering Coefficient],"&gt;= "&amp;R57)-COUNTIF(Vertices[Clustering Coefficient],"&gt;="&amp;R58)</f>
        <v>20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15</v>
      </c>
    </row>
    <row r="75" spans="1:2" ht="15">
      <c r="A75" s="33" t="s">
        <v>90</v>
      </c>
      <c r="B75" s="47">
        <f>_xlfn.IFERROR(AVERAGE(Vertices[In-Degree]),NoMetricMessage)</f>
        <v>1.0052770448548813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23</v>
      </c>
    </row>
    <row r="89" spans="1:2" ht="15">
      <c r="A89" s="33" t="s">
        <v>96</v>
      </c>
      <c r="B89" s="47">
        <f>_xlfn.IFERROR(AVERAGE(Vertices[Out-Degree]),NoMetricMessage)</f>
        <v>1.0052770448548813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498</v>
      </c>
    </row>
    <row r="103" spans="1:2" ht="15">
      <c r="A103" s="33" t="s">
        <v>102</v>
      </c>
      <c r="B103" s="47">
        <f>_xlfn.IFERROR(AVERAGE(Vertices[Betweenness Centrality]),NoMetricMessage)</f>
        <v>3.8997361451187333</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0.34643127704485477</v>
      </c>
    </row>
    <row r="118" spans="1:2" ht="15">
      <c r="A118" s="33" t="s">
        <v>109</v>
      </c>
      <c r="B118" s="47">
        <f>_xlfn.IFERROR(MEDIAN(Vertices[Closeness Centrality]),NoMetricMessage)</f>
        <v>0.142857</v>
      </c>
    </row>
    <row r="129" spans="1:2" ht="15">
      <c r="A129" s="33" t="s">
        <v>112</v>
      </c>
      <c r="B129" s="47">
        <f>IF(COUNT(Vertices[Eigenvector Centrality])&gt;0,N2,NoMetricMessage)</f>
        <v>0</v>
      </c>
    </row>
    <row r="130" spans="1:2" ht="15">
      <c r="A130" s="33" t="s">
        <v>113</v>
      </c>
      <c r="B130" s="47">
        <f>IF(COUNT(Vertices[Eigenvector Centrality])&gt;0,N57,NoMetricMessage)</f>
        <v>0.129812</v>
      </c>
    </row>
    <row r="131" spans="1:2" ht="15">
      <c r="A131" s="33" t="s">
        <v>114</v>
      </c>
      <c r="B131" s="47">
        <f>_xlfn.IFERROR(AVERAGE(Vertices[Eigenvector Centrality]),NoMetricMessage)</f>
        <v>0.002638519788918206</v>
      </c>
    </row>
    <row r="132" spans="1:2" ht="15">
      <c r="A132" s="33" t="s">
        <v>115</v>
      </c>
      <c r="B132" s="47">
        <f>_xlfn.IFERROR(MEDIAN(Vertices[Eigenvector Centrality]),NoMetricMessage)</f>
        <v>0</v>
      </c>
    </row>
    <row r="143" spans="1:2" ht="15">
      <c r="A143" s="33" t="s">
        <v>140</v>
      </c>
      <c r="B143" s="47">
        <f>IF(COUNT(Vertices[PageRank])&gt;0,P2,NoMetricMessage)</f>
        <v>0.368827</v>
      </c>
    </row>
    <row r="144" spans="1:2" ht="15">
      <c r="A144" s="33" t="s">
        <v>141</v>
      </c>
      <c r="B144" s="47">
        <f>IF(COUNT(Vertices[PageRank])&gt;0,P57,NoMetricMessage)</f>
        <v>8.692085</v>
      </c>
    </row>
    <row r="145" spans="1:2" ht="15">
      <c r="A145" s="33" t="s">
        <v>142</v>
      </c>
      <c r="B145" s="47">
        <f>_xlfn.IFERROR(AVERAGE(Vertices[PageRank]),NoMetricMessage)</f>
        <v>0.9999987546174157</v>
      </c>
    </row>
    <row r="146" spans="1:2" ht="15">
      <c r="A146" s="33" t="s">
        <v>143</v>
      </c>
      <c r="B146" s="47">
        <f>_xlfn.IFERROR(MEDIAN(Vertices[PageRank]),NoMetricMessage)</f>
        <v>0.999999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0.10698001379141682</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4516</v>
      </c>
      <c r="K7" s="13" t="s">
        <v>4517</v>
      </c>
    </row>
    <row r="8" spans="1:11" ht="409.5">
      <c r="A8"/>
      <c r="B8">
        <v>2</v>
      </c>
      <c r="C8">
        <v>2</v>
      </c>
      <c r="D8" t="s">
        <v>61</v>
      </c>
      <c r="E8" t="s">
        <v>61</v>
      </c>
      <c r="H8" t="s">
        <v>73</v>
      </c>
      <c r="J8" t="s">
        <v>4518</v>
      </c>
      <c r="K8" s="13" t="s">
        <v>4519</v>
      </c>
    </row>
    <row r="9" spans="1:11" ht="409.5">
      <c r="A9"/>
      <c r="B9">
        <v>3</v>
      </c>
      <c r="C9">
        <v>4</v>
      </c>
      <c r="D9" t="s">
        <v>62</v>
      </c>
      <c r="E9" t="s">
        <v>62</v>
      </c>
      <c r="H9" t="s">
        <v>74</v>
      </c>
      <c r="J9" t="s">
        <v>4520</v>
      </c>
      <c r="K9" s="13" t="s">
        <v>4521</v>
      </c>
    </row>
    <row r="10" spans="1:11" ht="409.5">
      <c r="A10"/>
      <c r="B10">
        <v>4</v>
      </c>
      <c r="D10" t="s">
        <v>63</v>
      </c>
      <c r="E10" t="s">
        <v>63</v>
      </c>
      <c r="H10" t="s">
        <v>75</v>
      </c>
      <c r="J10" t="s">
        <v>4522</v>
      </c>
      <c r="K10" s="13" t="s">
        <v>4523</v>
      </c>
    </row>
    <row r="11" spans="1:11" ht="15">
      <c r="A11"/>
      <c r="B11">
        <v>5</v>
      </c>
      <c r="D11" t="s">
        <v>46</v>
      </c>
      <c r="E11">
        <v>1</v>
      </c>
      <c r="H11" t="s">
        <v>76</v>
      </c>
      <c r="J11" t="s">
        <v>4524</v>
      </c>
      <c r="K11" t="s">
        <v>4525</v>
      </c>
    </row>
    <row r="12" spans="1:11" ht="15">
      <c r="A12"/>
      <c r="B12"/>
      <c r="D12" t="s">
        <v>64</v>
      </c>
      <c r="E12">
        <v>2</v>
      </c>
      <c r="H12">
        <v>0</v>
      </c>
      <c r="J12" t="s">
        <v>4526</v>
      </c>
      <c r="K12" t="s">
        <v>4527</v>
      </c>
    </row>
    <row r="13" spans="1:11" ht="15">
      <c r="A13"/>
      <c r="B13"/>
      <c r="D13">
        <v>1</v>
      </c>
      <c r="E13">
        <v>3</v>
      </c>
      <c r="H13">
        <v>1</v>
      </c>
      <c r="J13" t="s">
        <v>4528</v>
      </c>
      <c r="K13" t="s">
        <v>4529</v>
      </c>
    </row>
    <row r="14" spans="4:11" ht="15">
      <c r="D14">
        <v>2</v>
      </c>
      <c r="E14">
        <v>4</v>
      </c>
      <c r="H14">
        <v>2</v>
      </c>
      <c r="J14" t="s">
        <v>4530</v>
      </c>
      <c r="K14" t="s">
        <v>4531</v>
      </c>
    </row>
    <row r="15" spans="4:11" ht="15">
      <c r="D15">
        <v>3</v>
      </c>
      <c r="E15">
        <v>5</v>
      </c>
      <c r="H15">
        <v>3</v>
      </c>
      <c r="J15" t="s">
        <v>4532</v>
      </c>
      <c r="K15" t="s">
        <v>4533</v>
      </c>
    </row>
    <row r="16" spans="4:11" ht="15">
      <c r="D16">
        <v>4</v>
      </c>
      <c r="E16">
        <v>6</v>
      </c>
      <c r="H16">
        <v>4</v>
      </c>
      <c r="J16" t="s">
        <v>4534</v>
      </c>
      <c r="K16" t="s">
        <v>4535</v>
      </c>
    </row>
    <row r="17" spans="4:11" ht="15">
      <c r="D17">
        <v>5</v>
      </c>
      <c r="E17">
        <v>7</v>
      </c>
      <c r="H17">
        <v>5</v>
      </c>
      <c r="J17" t="s">
        <v>4536</v>
      </c>
      <c r="K17" t="s">
        <v>4537</v>
      </c>
    </row>
    <row r="18" spans="4:11" ht="15">
      <c r="D18">
        <v>6</v>
      </c>
      <c r="E18">
        <v>8</v>
      </c>
      <c r="H18">
        <v>6</v>
      </c>
      <c r="J18" t="s">
        <v>4538</v>
      </c>
      <c r="K18" t="s">
        <v>4539</v>
      </c>
    </row>
    <row r="19" spans="4:11" ht="15">
      <c r="D19">
        <v>7</v>
      </c>
      <c r="E19">
        <v>9</v>
      </c>
      <c r="H19">
        <v>7</v>
      </c>
      <c r="J19" t="s">
        <v>4540</v>
      </c>
      <c r="K19" t="s">
        <v>4541</v>
      </c>
    </row>
    <row r="20" spans="4:11" ht="15">
      <c r="D20">
        <v>8</v>
      </c>
      <c r="H20">
        <v>8</v>
      </c>
      <c r="J20" t="s">
        <v>4542</v>
      </c>
      <c r="K20" t="s">
        <v>4543</v>
      </c>
    </row>
    <row r="21" spans="4:11" ht="409.5">
      <c r="D21">
        <v>9</v>
      </c>
      <c r="H21">
        <v>9</v>
      </c>
      <c r="J21" t="s">
        <v>4544</v>
      </c>
      <c r="K21" s="13" t="s">
        <v>4545</v>
      </c>
    </row>
    <row r="22" spans="4:11" ht="409.5">
      <c r="D22">
        <v>10</v>
      </c>
      <c r="J22" t="s">
        <v>4546</v>
      </c>
      <c r="K22" s="13" t="s">
        <v>4547</v>
      </c>
    </row>
    <row r="23" spans="4:11" ht="409.5">
      <c r="D23">
        <v>11</v>
      </c>
      <c r="J23" t="s">
        <v>4548</v>
      </c>
      <c r="K23" s="13" t="s">
        <v>4549</v>
      </c>
    </row>
    <row r="24" spans="10:11" ht="409.5">
      <c r="J24" t="s">
        <v>4550</v>
      </c>
      <c r="K24" s="13" t="s">
        <v>6216</v>
      </c>
    </row>
    <row r="25" spans="10:11" ht="15">
      <c r="J25" t="s">
        <v>4551</v>
      </c>
      <c r="K25" t="b">
        <v>0</v>
      </c>
    </row>
    <row r="26" spans="10:11" ht="15">
      <c r="J26" t="s">
        <v>6214</v>
      </c>
      <c r="K26" t="s">
        <v>6215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4656</v>
      </c>
      <c r="B1" s="13" t="s">
        <v>4657</v>
      </c>
      <c r="C1" s="13" t="s">
        <v>4658</v>
      </c>
      <c r="D1" s="13" t="s">
        <v>4660</v>
      </c>
      <c r="E1" s="13" t="s">
        <v>4659</v>
      </c>
      <c r="F1" s="13" t="s">
        <v>4662</v>
      </c>
      <c r="G1" s="13" t="s">
        <v>4661</v>
      </c>
      <c r="H1" s="13" t="s">
        <v>4664</v>
      </c>
      <c r="I1" s="78" t="s">
        <v>4663</v>
      </c>
      <c r="J1" s="78" t="s">
        <v>4666</v>
      </c>
      <c r="K1" s="13" t="s">
        <v>4665</v>
      </c>
      <c r="L1" s="13" t="s">
        <v>4668</v>
      </c>
      <c r="M1" s="78" t="s">
        <v>4667</v>
      </c>
      <c r="N1" s="78" t="s">
        <v>4670</v>
      </c>
      <c r="O1" s="78" t="s">
        <v>4669</v>
      </c>
      <c r="P1" s="78" t="s">
        <v>4672</v>
      </c>
      <c r="Q1" s="13" t="s">
        <v>4671</v>
      </c>
      <c r="R1" s="13" t="s">
        <v>4674</v>
      </c>
      <c r="S1" s="78" t="s">
        <v>4673</v>
      </c>
      <c r="T1" s="78" t="s">
        <v>4676</v>
      </c>
      <c r="U1" s="78" t="s">
        <v>4675</v>
      </c>
      <c r="V1" s="78" t="s">
        <v>4677</v>
      </c>
    </row>
    <row r="2" spans="1:22" ht="15">
      <c r="A2" s="83" t="s">
        <v>866</v>
      </c>
      <c r="B2" s="78">
        <v>6</v>
      </c>
      <c r="C2" s="83" t="s">
        <v>875</v>
      </c>
      <c r="D2" s="78">
        <v>2</v>
      </c>
      <c r="E2" s="83" t="s">
        <v>917</v>
      </c>
      <c r="F2" s="78">
        <v>2</v>
      </c>
      <c r="G2" s="83" t="s">
        <v>866</v>
      </c>
      <c r="H2" s="78">
        <v>6</v>
      </c>
      <c r="I2" s="78"/>
      <c r="J2" s="78"/>
      <c r="K2" s="83" t="s">
        <v>909</v>
      </c>
      <c r="L2" s="78">
        <v>2</v>
      </c>
      <c r="M2" s="78"/>
      <c r="N2" s="78"/>
      <c r="O2" s="78"/>
      <c r="P2" s="78"/>
      <c r="Q2" s="83" t="s">
        <v>873</v>
      </c>
      <c r="R2" s="78">
        <v>3</v>
      </c>
      <c r="S2" s="78"/>
      <c r="T2" s="78"/>
      <c r="U2" s="78"/>
      <c r="V2" s="78"/>
    </row>
    <row r="3" spans="1:22" ht="15">
      <c r="A3" s="83" t="s">
        <v>887</v>
      </c>
      <c r="B3" s="78">
        <v>3</v>
      </c>
      <c r="C3" s="83" t="s">
        <v>879</v>
      </c>
      <c r="D3" s="78">
        <v>2</v>
      </c>
      <c r="E3" s="83" t="s">
        <v>918</v>
      </c>
      <c r="F3" s="78">
        <v>1</v>
      </c>
      <c r="G3" s="83" t="s">
        <v>888</v>
      </c>
      <c r="H3" s="78">
        <v>1</v>
      </c>
      <c r="I3" s="78"/>
      <c r="J3" s="78"/>
      <c r="K3" s="83" t="s">
        <v>901</v>
      </c>
      <c r="L3" s="78">
        <v>2</v>
      </c>
      <c r="M3" s="78"/>
      <c r="N3" s="78"/>
      <c r="O3" s="78"/>
      <c r="P3" s="78"/>
      <c r="Q3" s="83" t="s">
        <v>874</v>
      </c>
      <c r="R3" s="78">
        <v>2</v>
      </c>
      <c r="S3" s="78"/>
      <c r="T3" s="78"/>
      <c r="U3" s="78"/>
      <c r="V3" s="78"/>
    </row>
    <row r="4" spans="1:22" ht="15">
      <c r="A4" s="83" t="s">
        <v>873</v>
      </c>
      <c r="B4" s="78">
        <v>3</v>
      </c>
      <c r="C4" s="83" t="s">
        <v>885</v>
      </c>
      <c r="D4" s="78">
        <v>2</v>
      </c>
      <c r="E4" s="78"/>
      <c r="F4" s="78"/>
      <c r="G4" s="78"/>
      <c r="H4" s="78"/>
      <c r="I4" s="78"/>
      <c r="J4" s="78"/>
      <c r="K4" s="83" t="s">
        <v>905</v>
      </c>
      <c r="L4" s="78">
        <v>1</v>
      </c>
      <c r="M4" s="78"/>
      <c r="N4" s="78"/>
      <c r="O4" s="78"/>
      <c r="P4" s="78"/>
      <c r="Q4" s="83" t="s">
        <v>871</v>
      </c>
      <c r="R4" s="78">
        <v>2</v>
      </c>
      <c r="S4" s="78"/>
      <c r="T4" s="78"/>
      <c r="U4" s="78"/>
      <c r="V4" s="78"/>
    </row>
    <row r="5" spans="1:22" ht="15">
      <c r="A5" s="83" t="s">
        <v>917</v>
      </c>
      <c r="B5" s="78">
        <v>2</v>
      </c>
      <c r="C5" s="83" t="s">
        <v>857</v>
      </c>
      <c r="D5" s="78">
        <v>1</v>
      </c>
      <c r="E5" s="78"/>
      <c r="F5" s="78"/>
      <c r="G5" s="78"/>
      <c r="H5" s="78"/>
      <c r="I5" s="78"/>
      <c r="J5" s="78"/>
      <c r="K5" s="83" t="s">
        <v>906</v>
      </c>
      <c r="L5" s="78">
        <v>1</v>
      </c>
      <c r="M5" s="78"/>
      <c r="N5" s="78"/>
      <c r="O5" s="78"/>
      <c r="P5" s="78"/>
      <c r="Q5" s="78"/>
      <c r="R5" s="78"/>
      <c r="S5" s="78"/>
      <c r="T5" s="78"/>
      <c r="U5" s="78"/>
      <c r="V5" s="78"/>
    </row>
    <row r="6" spans="1:22" ht="15">
      <c r="A6" s="83" t="s">
        <v>910</v>
      </c>
      <c r="B6" s="78">
        <v>2</v>
      </c>
      <c r="C6" s="83" t="s">
        <v>858</v>
      </c>
      <c r="D6" s="78">
        <v>1</v>
      </c>
      <c r="E6" s="78"/>
      <c r="F6" s="78"/>
      <c r="G6" s="78"/>
      <c r="H6" s="78"/>
      <c r="I6" s="78"/>
      <c r="J6" s="78"/>
      <c r="K6" s="83" t="s">
        <v>907</v>
      </c>
      <c r="L6" s="78">
        <v>1</v>
      </c>
      <c r="M6" s="78"/>
      <c r="N6" s="78"/>
      <c r="O6" s="78"/>
      <c r="P6" s="78"/>
      <c r="Q6" s="78"/>
      <c r="R6" s="78"/>
      <c r="S6" s="78"/>
      <c r="T6" s="78"/>
      <c r="U6" s="78"/>
      <c r="V6" s="78"/>
    </row>
    <row r="7" spans="1:22" ht="15">
      <c r="A7" s="83" t="s">
        <v>888</v>
      </c>
      <c r="B7" s="78">
        <v>2</v>
      </c>
      <c r="C7" s="83" t="s">
        <v>859</v>
      </c>
      <c r="D7" s="78">
        <v>1</v>
      </c>
      <c r="E7" s="78"/>
      <c r="F7" s="78"/>
      <c r="G7" s="78"/>
      <c r="H7" s="78"/>
      <c r="I7" s="78"/>
      <c r="J7" s="78"/>
      <c r="K7" s="83" t="s">
        <v>908</v>
      </c>
      <c r="L7" s="78">
        <v>1</v>
      </c>
      <c r="M7" s="78"/>
      <c r="N7" s="78"/>
      <c r="O7" s="78"/>
      <c r="P7" s="78"/>
      <c r="Q7" s="78"/>
      <c r="R7" s="78"/>
      <c r="S7" s="78"/>
      <c r="T7" s="78"/>
      <c r="U7" s="78"/>
      <c r="V7" s="78"/>
    </row>
    <row r="8" spans="1:22" ht="15">
      <c r="A8" s="83" t="s">
        <v>886</v>
      </c>
      <c r="B8" s="78">
        <v>2</v>
      </c>
      <c r="C8" s="83" t="s">
        <v>860</v>
      </c>
      <c r="D8" s="78">
        <v>1</v>
      </c>
      <c r="E8" s="78"/>
      <c r="F8" s="78"/>
      <c r="G8" s="78"/>
      <c r="H8" s="78"/>
      <c r="I8" s="78"/>
      <c r="J8" s="78"/>
      <c r="K8" s="83" t="s">
        <v>910</v>
      </c>
      <c r="L8" s="78">
        <v>1</v>
      </c>
      <c r="M8" s="78"/>
      <c r="N8" s="78"/>
      <c r="O8" s="78"/>
      <c r="P8" s="78"/>
      <c r="Q8" s="78"/>
      <c r="R8" s="78"/>
      <c r="S8" s="78"/>
      <c r="T8" s="78"/>
      <c r="U8" s="78"/>
      <c r="V8" s="78"/>
    </row>
    <row r="9" spans="1:22" ht="15">
      <c r="A9" s="83" t="s">
        <v>885</v>
      </c>
      <c r="B9" s="78">
        <v>2</v>
      </c>
      <c r="C9" s="83" t="s">
        <v>861</v>
      </c>
      <c r="D9" s="78">
        <v>1</v>
      </c>
      <c r="E9" s="78"/>
      <c r="F9" s="78"/>
      <c r="G9" s="78"/>
      <c r="H9" s="78"/>
      <c r="I9" s="78"/>
      <c r="J9" s="78"/>
      <c r="K9" s="83" t="s">
        <v>911</v>
      </c>
      <c r="L9" s="78">
        <v>1</v>
      </c>
      <c r="M9" s="78"/>
      <c r="N9" s="78"/>
      <c r="O9" s="78"/>
      <c r="P9" s="78"/>
      <c r="Q9" s="78"/>
      <c r="R9" s="78"/>
      <c r="S9" s="78"/>
      <c r="T9" s="78"/>
      <c r="U9" s="78"/>
      <c r="V9" s="78"/>
    </row>
    <row r="10" spans="1:22" ht="15">
      <c r="A10" s="83" t="s">
        <v>879</v>
      </c>
      <c r="B10" s="78">
        <v>2</v>
      </c>
      <c r="C10" s="83" t="s">
        <v>863</v>
      </c>
      <c r="D10" s="78">
        <v>1</v>
      </c>
      <c r="E10" s="78"/>
      <c r="F10" s="78"/>
      <c r="G10" s="78"/>
      <c r="H10" s="78"/>
      <c r="I10" s="78"/>
      <c r="J10" s="78"/>
      <c r="K10" s="83" t="s">
        <v>904</v>
      </c>
      <c r="L10" s="78">
        <v>1</v>
      </c>
      <c r="M10" s="78"/>
      <c r="N10" s="78"/>
      <c r="O10" s="78"/>
      <c r="P10" s="78"/>
      <c r="Q10" s="78"/>
      <c r="R10" s="78"/>
      <c r="S10" s="78"/>
      <c r="T10" s="78"/>
      <c r="U10" s="78"/>
      <c r="V10" s="78"/>
    </row>
    <row r="11" spans="1:22" ht="15">
      <c r="A11" s="83" t="s">
        <v>875</v>
      </c>
      <c r="B11" s="78">
        <v>2</v>
      </c>
      <c r="C11" s="83" t="s">
        <v>865</v>
      </c>
      <c r="D11" s="78">
        <v>1</v>
      </c>
      <c r="E11" s="78"/>
      <c r="F11" s="78"/>
      <c r="G11" s="78"/>
      <c r="H11" s="78"/>
      <c r="I11" s="78"/>
      <c r="J11" s="78"/>
      <c r="K11" s="83" t="s">
        <v>900</v>
      </c>
      <c r="L11" s="78">
        <v>1</v>
      </c>
      <c r="M11" s="78"/>
      <c r="N11" s="78"/>
      <c r="O11" s="78"/>
      <c r="P11" s="78"/>
      <c r="Q11" s="78"/>
      <c r="R11" s="78"/>
      <c r="S11" s="78"/>
      <c r="T11" s="78"/>
      <c r="U11" s="78"/>
      <c r="V11" s="78"/>
    </row>
    <row r="14" spans="1:22" ht="15" customHeight="1">
      <c r="A14" s="13" t="s">
        <v>4686</v>
      </c>
      <c r="B14" s="13" t="s">
        <v>4657</v>
      </c>
      <c r="C14" s="13" t="s">
        <v>4687</v>
      </c>
      <c r="D14" s="13" t="s">
        <v>4660</v>
      </c>
      <c r="E14" s="13" t="s">
        <v>4688</v>
      </c>
      <c r="F14" s="13" t="s">
        <v>4662</v>
      </c>
      <c r="G14" s="13" t="s">
        <v>4689</v>
      </c>
      <c r="H14" s="13" t="s">
        <v>4664</v>
      </c>
      <c r="I14" s="78" t="s">
        <v>4690</v>
      </c>
      <c r="J14" s="78" t="s">
        <v>4666</v>
      </c>
      <c r="K14" s="13" t="s">
        <v>4691</v>
      </c>
      <c r="L14" s="13" t="s">
        <v>4668</v>
      </c>
      <c r="M14" s="78" t="s">
        <v>4692</v>
      </c>
      <c r="N14" s="78" t="s">
        <v>4670</v>
      </c>
      <c r="O14" s="78" t="s">
        <v>4693</v>
      </c>
      <c r="P14" s="78" t="s">
        <v>4672</v>
      </c>
      <c r="Q14" s="13" t="s">
        <v>4694</v>
      </c>
      <c r="R14" s="13" t="s">
        <v>4674</v>
      </c>
      <c r="S14" s="78" t="s">
        <v>4695</v>
      </c>
      <c r="T14" s="78" t="s">
        <v>4676</v>
      </c>
      <c r="U14" s="78" t="s">
        <v>4696</v>
      </c>
      <c r="V14" s="78" t="s">
        <v>4677</v>
      </c>
    </row>
    <row r="15" spans="1:22" ht="15">
      <c r="A15" s="78" t="s">
        <v>928</v>
      </c>
      <c r="B15" s="78">
        <v>11</v>
      </c>
      <c r="C15" s="78" t="s">
        <v>929</v>
      </c>
      <c r="D15" s="78">
        <v>6</v>
      </c>
      <c r="E15" s="78" t="s">
        <v>928</v>
      </c>
      <c r="F15" s="78">
        <v>2</v>
      </c>
      <c r="G15" s="78" t="s">
        <v>920</v>
      </c>
      <c r="H15" s="78">
        <v>7</v>
      </c>
      <c r="I15" s="78"/>
      <c r="J15" s="78"/>
      <c r="K15" s="78" t="s">
        <v>928</v>
      </c>
      <c r="L15" s="78">
        <v>7</v>
      </c>
      <c r="M15" s="78"/>
      <c r="N15" s="78"/>
      <c r="O15" s="78"/>
      <c r="P15" s="78"/>
      <c r="Q15" s="78" t="s">
        <v>925</v>
      </c>
      <c r="R15" s="78">
        <v>7</v>
      </c>
      <c r="S15" s="78"/>
      <c r="T15" s="78"/>
      <c r="U15" s="78"/>
      <c r="V15" s="78"/>
    </row>
    <row r="16" spans="1:22" ht="15">
      <c r="A16" s="78" t="s">
        <v>929</v>
      </c>
      <c r="B16" s="78">
        <v>9</v>
      </c>
      <c r="C16" s="78" t="s">
        <v>919</v>
      </c>
      <c r="D16" s="78">
        <v>5</v>
      </c>
      <c r="E16" s="78" t="s">
        <v>944</v>
      </c>
      <c r="F16" s="78">
        <v>1</v>
      </c>
      <c r="G16" s="78"/>
      <c r="H16" s="78"/>
      <c r="I16" s="78"/>
      <c r="J16" s="78"/>
      <c r="K16" s="78" t="s">
        <v>921</v>
      </c>
      <c r="L16" s="78">
        <v>4</v>
      </c>
      <c r="M16" s="78"/>
      <c r="N16" s="78"/>
      <c r="O16" s="78"/>
      <c r="P16" s="78"/>
      <c r="Q16" s="78"/>
      <c r="R16" s="78"/>
      <c r="S16" s="78"/>
      <c r="T16" s="78"/>
      <c r="U16" s="78"/>
      <c r="V16" s="78"/>
    </row>
    <row r="17" spans="1:22" ht="15">
      <c r="A17" s="78" t="s">
        <v>920</v>
      </c>
      <c r="B17" s="78">
        <v>9</v>
      </c>
      <c r="C17" s="78" t="s">
        <v>924</v>
      </c>
      <c r="D17" s="78">
        <v>3</v>
      </c>
      <c r="E17" s="78"/>
      <c r="F17" s="78"/>
      <c r="G17" s="78"/>
      <c r="H17" s="78"/>
      <c r="I17" s="78"/>
      <c r="J17" s="78"/>
      <c r="K17" s="78" t="s">
        <v>943</v>
      </c>
      <c r="L17" s="78">
        <v>2</v>
      </c>
      <c r="M17" s="78"/>
      <c r="N17" s="78"/>
      <c r="O17" s="78"/>
      <c r="P17" s="78"/>
      <c r="Q17" s="78"/>
      <c r="R17" s="78"/>
      <c r="S17" s="78"/>
      <c r="T17" s="78"/>
      <c r="U17" s="78"/>
      <c r="V17" s="78"/>
    </row>
    <row r="18" spans="1:22" ht="15">
      <c r="A18" s="78" t="s">
        <v>925</v>
      </c>
      <c r="B18" s="78">
        <v>8</v>
      </c>
      <c r="C18" s="78" t="s">
        <v>934</v>
      </c>
      <c r="D18" s="78">
        <v>3</v>
      </c>
      <c r="E18" s="78"/>
      <c r="F18" s="78"/>
      <c r="G18" s="78"/>
      <c r="H18" s="78"/>
      <c r="I18" s="78"/>
      <c r="J18" s="78"/>
      <c r="K18" s="78" t="s">
        <v>935</v>
      </c>
      <c r="L18" s="78">
        <v>1</v>
      </c>
      <c r="M18" s="78"/>
      <c r="N18" s="78"/>
      <c r="O18" s="78"/>
      <c r="P18" s="78"/>
      <c r="Q18" s="78"/>
      <c r="R18" s="78"/>
      <c r="S18" s="78"/>
      <c r="T18" s="78"/>
      <c r="U18" s="78"/>
      <c r="V18" s="78"/>
    </row>
    <row r="19" spans="1:22" ht="15">
      <c r="A19" s="78" t="s">
        <v>919</v>
      </c>
      <c r="B19" s="78">
        <v>6</v>
      </c>
      <c r="C19" s="78" t="s">
        <v>920</v>
      </c>
      <c r="D19" s="78">
        <v>2</v>
      </c>
      <c r="E19" s="78"/>
      <c r="F19" s="78"/>
      <c r="G19" s="78"/>
      <c r="H19" s="78"/>
      <c r="I19" s="78"/>
      <c r="J19" s="78"/>
      <c r="K19" s="78" t="s">
        <v>924</v>
      </c>
      <c r="L19" s="78">
        <v>1</v>
      </c>
      <c r="M19" s="78"/>
      <c r="N19" s="78"/>
      <c r="O19" s="78"/>
      <c r="P19" s="78"/>
      <c r="Q19" s="78"/>
      <c r="R19" s="78"/>
      <c r="S19" s="78"/>
      <c r="T19" s="78"/>
      <c r="U19" s="78"/>
      <c r="V19" s="78"/>
    </row>
    <row r="20" spans="1:22" ht="15">
      <c r="A20" s="78" t="s">
        <v>921</v>
      </c>
      <c r="B20" s="78">
        <v>5</v>
      </c>
      <c r="C20" s="78" t="s">
        <v>928</v>
      </c>
      <c r="D20" s="78">
        <v>2</v>
      </c>
      <c r="E20" s="78"/>
      <c r="F20" s="78"/>
      <c r="G20" s="78"/>
      <c r="H20" s="78"/>
      <c r="I20" s="78"/>
      <c r="J20" s="78"/>
      <c r="K20" s="78"/>
      <c r="L20" s="78"/>
      <c r="M20" s="78"/>
      <c r="N20" s="78"/>
      <c r="O20" s="78"/>
      <c r="P20" s="78"/>
      <c r="Q20" s="78"/>
      <c r="R20" s="78"/>
      <c r="S20" s="78"/>
      <c r="T20" s="78"/>
      <c r="U20" s="78"/>
      <c r="V20" s="78"/>
    </row>
    <row r="21" spans="1:22" ht="15">
      <c r="A21" s="78" t="s">
        <v>924</v>
      </c>
      <c r="B21" s="78">
        <v>4</v>
      </c>
      <c r="C21" s="78" t="s">
        <v>932</v>
      </c>
      <c r="D21" s="78">
        <v>2</v>
      </c>
      <c r="E21" s="78"/>
      <c r="F21" s="78"/>
      <c r="G21" s="78"/>
      <c r="H21" s="78"/>
      <c r="I21" s="78"/>
      <c r="J21" s="78"/>
      <c r="K21" s="78"/>
      <c r="L21" s="78"/>
      <c r="M21" s="78"/>
      <c r="N21" s="78"/>
      <c r="O21" s="78"/>
      <c r="P21" s="78"/>
      <c r="Q21" s="78"/>
      <c r="R21" s="78"/>
      <c r="S21" s="78"/>
      <c r="T21" s="78"/>
      <c r="U21" s="78"/>
      <c r="V21" s="78"/>
    </row>
    <row r="22" spans="1:22" ht="15">
      <c r="A22" s="78" t="s">
        <v>935</v>
      </c>
      <c r="B22" s="78">
        <v>3</v>
      </c>
      <c r="C22" s="78" t="s">
        <v>935</v>
      </c>
      <c r="D22" s="78">
        <v>2</v>
      </c>
      <c r="E22" s="78"/>
      <c r="F22" s="78"/>
      <c r="G22" s="78"/>
      <c r="H22" s="78"/>
      <c r="I22" s="78"/>
      <c r="J22" s="78"/>
      <c r="K22" s="78"/>
      <c r="L22" s="78"/>
      <c r="M22" s="78"/>
      <c r="N22" s="78"/>
      <c r="O22" s="78"/>
      <c r="P22" s="78"/>
      <c r="Q22" s="78"/>
      <c r="R22" s="78"/>
      <c r="S22" s="78"/>
      <c r="T22" s="78"/>
      <c r="U22" s="78"/>
      <c r="V22" s="78"/>
    </row>
    <row r="23" spans="1:22" ht="15">
      <c r="A23" s="78" t="s">
        <v>938</v>
      </c>
      <c r="B23" s="78">
        <v>3</v>
      </c>
      <c r="C23" s="78" t="s">
        <v>936</v>
      </c>
      <c r="D23" s="78">
        <v>2</v>
      </c>
      <c r="E23" s="78"/>
      <c r="F23" s="78"/>
      <c r="G23" s="78"/>
      <c r="H23" s="78"/>
      <c r="I23" s="78"/>
      <c r="J23" s="78"/>
      <c r="K23" s="78"/>
      <c r="L23" s="78"/>
      <c r="M23" s="78"/>
      <c r="N23" s="78"/>
      <c r="O23" s="78"/>
      <c r="P23" s="78"/>
      <c r="Q23" s="78"/>
      <c r="R23" s="78"/>
      <c r="S23" s="78"/>
      <c r="T23" s="78"/>
      <c r="U23" s="78"/>
      <c r="V23" s="78"/>
    </row>
    <row r="24" spans="1:22" ht="15">
      <c r="A24" s="78" t="s">
        <v>934</v>
      </c>
      <c r="B24" s="78">
        <v>3</v>
      </c>
      <c r="C24" s="78" t="s">
        <v>922</v>
      </c>
      <c r="D24" s="78">
        <v>1</v>
      </c>
      <c r="E24" s="78"/>
      <c r="F24" s="78"/>
      <c r="G24" s="78"/>
      <c r="H24" s="78"/>
      <c r="I24" s="78"/>
      <c r="J24" s="78"/>
      <c r="K24" s="78"/>
      <c r="L24" s="78"/>
      <c r="M24" s="78"/>
      <c r="N24" s="78"/>
      <c r="O24" s="78"/>
      <c r="P24" s="78"/>
      <c r="Q24" s="78"/>
      <c r="R24" s="78"/>
      <c r="S24" s="78"/>
      <c r="T24" s="78"/>
      <c r="U24" s="78"/>
      <c r="V24" s="78"/>
    </row>
    <row r="27" spans="1:22" ht="15" customHeight="1">
      <c r="A27" s="13" t="s">
        <v>4702</v>
      </c>
      <c r="B27" s="13" t="s">
        <v>4657</v>
      </c>
      <c r="C27" s="13" t="s">
        <v>4711</v>
      </c>
      <c r="D27" s="13" t="s">
        <v>4660</v>
      </c>
      <c r="E27" s="78" t="s">
        <v>4716</v>
      </c>
      <c r="F27" s="78" t="s">
        <v>4662</v>
      </c>
      <c r="G27" s="13" t="s">
        <v>4717</v>
      </c>
      <c r="H27" s="13" t="s">
        <v>4664</v>
      </c>
      <c r="I27" s="78" t="s">
        <v>4719</v>
      </c>
      <c r="J27" s="78" t="s">
        <v>4666</v>
      </c>
      <c r="K27" s="13" t="s">
        <v>4720</v>
      </c>
      <c r="L27" s="13" t="s">
        <v>4668</v>
      </c>
      <c r="M27" s="78" t="s">
        <v>4725</v>
      </c>
      <c r="N27" s="78" t="s">
        <v>4670</v>
      </c>
      <c r="O27" s="13" t="s">
        <v>4726</v>
      </c>
      <c r="P27" s="13" t="s">
        <v>4672</v>
      </c>
      <c r="Q27" s="78" t="s">
        <v>4727</v>
      </c>
      <c r="R27" s="78" t="s">
        <v>4674</v>
      </c>
      <c r="S27" s="78" t="s">
        <v>4728</v>
      </c>
      <c r="T27" s="78" t="s">
        <v>4676</v>
      </c>
      <c r="U27" s="78" t="s">
        <v>4729</v>
      </c>
      <c r="V27" s="78" t="s">
        <v>4677</v>
      </c>
    </row>
    <row r="28" spans="1:22" ht="15">
      <c r="A28" s="78" t="s">
        <v>951</v>
      </c>
      <c r="B28" s="78">
        <v>25</v>
      </c>
      <c r="C28" s="78" t="s">
        <v>951</v>
      </c>
      <c r="D28" s="78">
        <v>6</v>
      </c>
      <c r="E28" s="78"/>
      <c r="F28" s="78"/>
      <c r="G28" s="78" t="s">
        <v>372</v>
      </c>
      <c r="H28" s="78">
        <v>1</v>
      </c>
      <c r="I28" s="78"/>
      <c r="J28" s="78"/>
      <c r="K28" s="78" t="s">
        <v>951</v>
      </c>
      <c r="L28" s="78">
        <v>11</v>
      </c>
      <c r="M28" s="78"/>
      <c r="N28" s="78"/>
      <c r="O28" s="78" t="s">
        <v>945</v>
      </c>
      <c r="P28" s="78">
        <v>3</v>
      </c>
      <c r="Q28" s="78"/>
      <c r="R28" s="78"/>
      <c r="S28" s="78"/>
      <c r="T28" s="78"/>
      <c r="U28" s="78"/>
      <c r="V28" s="78"/>
    </row>
    <row r="29" spans="1:22" ht="15">
      <c r="A29" s="78" t="s">
        <v>4703</v>
      </c>
      <c r="B29" s="78">
        <v>6</v>
      </c>
      <c r="C29" s="78" t="s">
        <v>4704</v>
      </c>
      <c r="D29" s="78">
        <v>4</v>
      </c>
      <c r="E29" s="78"/>
      <c r="F29" s="78"/>
      <c r="G29" s="78" t="s">
        <v>4703</v>
      </c>
      <c r="H29" s="78">
        <v>1</v>
      </c>
      <c r="I29" s="78"/>
      <c r="J29" s="78"/>
      <c r="K29" s="78" t="s">
        <v>4707</v>
      </c>
      <c r="L29" s="78">
        <v>4</v>
      </c>
      <c r="M29" s="78"/>
      <c r="N29" s="78"/>
      <c r="O29" s="78"/>
      <c r="P29" s="78"/>
      <c r="Q29" s="78"/>
      <c r="R29" s="78"/>
      <c r="S29" s="78"/>
      <c r="T29" s="78"/>
      <c r="U29" s="78"/>
      <c r="V29" s="78"/>
    </row>
    <row r="30" spans="1:22" ht="15">
      <c r="A30" s="78" t="s">
        <v>4704</v>
      </c>
      <c r="B30" s="78">
        <v>5</v>
      </c>
      <c r="C30" s="78" t="s">
        <v>4712</v>
      </c>
      <c r="D30" s="78">
        <v>2</v>
      </c>
      <c r="E30" s="78"/>
      <c r="F30" s="78"/>
      <c r="G30" s="78" t="s">
        <v>4718</v>
      </c>
      <c r="H30" s="78">
        <v>1</v>
      </c>
      <c r="I30" s="78"/>
      <c r="J30" s="78"/>
      <c r="K30" s="78" t="s">
        <v>4705</v>
      </c>
      <c r="L30" s="78">
        <v>4</v>
      </c>
      <c r="M30" s="78"/>
      <c r="N30" s="78"/>
      <c r="O30" s="78"/>
      <c r="P30" s="78"/>
      <c r="Q30" s="78"/>
      <c r="R30" s="78"/>
      <c r="S30" s="78"/>
      <c r="T30" s="78"/>
      <c r="U30" s="78"/>
      <c r="V30" s="78"/>
    </row>
    <row r="31" spans="1:22" ht="15">
      <c r="A31" s="78" t="s">
        <v>4705</v>
      </c>
      <c r="B31" s="78">
        <v>5</v>
      </c>
      <c r="C31" s="78" t="s">
        <v>4703</v>
      </c>
      <c r="D31" s="78">
        <v>2</v>
      </c>
      <c r="E31" s="78"/>
      <c r="F31" s="78"/>
      <c r="G31" s="78"/>
      <c r="H31" s="78"/>
      <c r="I31" s="78"/>
      <c r="J31" s="78"/>
      <c r="K31" s="78" t="s">
        <v>4703</v>
      </c>
      <c r="L31" s="78">
        <v>3</v>
      </c>
      <c r="M31" s="78"/>
      <c r="N31" s="78"/>
      <c r="O31" s="78"/>
      <c r="P31" s="78"/>
      <c r="Q31" s="78"/>
      <c r="R31" s="78"/>
      <c r="S31" s="78"/>
      <c r="T31" s="78"/>
      <c r="U31" s="78"/>
      <c r="V31" s="78"/>
    </row>
    <row r="32" spans="1:22" ht="15">
      <c r="A32" s="78" t="s">
        <v>4706</v>
      </c>
      <c r="B32" s="78">
        <v>5</v>
      </c>
      <c r="C32" s="78" t="s">
        <v>4713</v>
      </c>
      <c r="D32" s="78">
        <v>2</v>
      </c>
      <c r="E32" s="78"/>
      <c r="F32" s="78"/>
      <c r="G32" s="78"/>
      <c r="H32" s="78"/>
      <c r="I32" s="78"/>
      <c r="J32" s="78"/>
      <c r="K32" s="78" t="s">
        <v>4708</v>
      </c>
      <c r="L32" s="78">
        <v>3</v>
      </c>
      <c r="M32" s="78"/>
      <c r="N32" s="78"/>
      <c r="O32" s="78"/>
      <c r="P32" s="78"/>
      <c r="Q32" s="78"/>
      <c r="R32" s="78"/>
      <c r="S32" s="78"/>
      <c r="T32" s="78"/>
      <c r="U32" s="78"/>
      <c r="V32" s="78"/>
    </row>
    <row r="33" spans="1:22" ht="15">
      <c r="A33" s="78" t="s">
        <v>974</v>
      </c>
      <c r="B33" s="78">
        <v>4</v>
      </c>
      <c r="C33" s="78" t="s">
        <v>974</v>
      </c>
      <c r="D33" s="78">
        <v>2</v>
      </c>
      <c r="E33" s="78"/>
      <c r="F33" s="78"/>
      <c r="G33" s="78"/>
      <c r="H33" s="78"/>
      <c r="I33" s="78"/>
      <c r="J33" s="78"/>
      <c r="K33" s="78" t="s">
        <v>4721</v>
      </c>
      <c r="L33" s="78">
        <v>2</v>
      </c>
      <c r="M33" s="78"/>
      <c r="N33" s="78"/>
      <c r="O33" s="78"/>
      <c r="P33" s="78"/>
      <c r="Q33" s="78"/>
      <c r="R33" s="78"/>
      <c r="S33" s="78"/>
      <c r="T33" s="78"/>
      <c r="U33" s="78"/>
      <c r="V33" s="78"/>
    </row>
    <row r="34" spans="1:22" ht="15">
      <c r="A34" s="78" t="s">
        <v>4707</v>
      </c>
      <c r="B34" s="78">
        <v>4</v>
      </c>
      <c r="C34" s="78" t="s">
        <v>979</v>
      </c>
      <c r="D34" s="78">
        <v>2</v>
      </c>
      <c r="E34" s="78"/>
      <c r="F34" s="78"/>
      <c r="G34" s="78"/>
      <c r="H34" s="78"/>
      <c r="I34" s="78"/>
      <c r="J34" s="78"/>
      <c r="K34" s="78" t="s">
        <v>4722</v>
      </c>
      <c r="L34" s="78">
        <v>2</v>
      </c>
      <c r="M34" s="78"/>
      <c r="N34" s="78"/>
      <c r="O34" s="78"/>
      <c r="P34" s="78"/>
      <c r="Q34" s="78"/>
      <c r="R34" s="78"/>
      <c r="S34" s="78"/>
      <c r="T34" s="78"/>
      <c r="U34" s="78"/>
      <c r="V34" s="78"/>
    </row>
    <row r="35" spans="1:22" ht="15">
      <c r="A35" s="78" t="s">
        <v>4708</v>
      </c>
      <c r="B35" s="78">
        <v>3</v>
      </c>
      <c r="C35" s="78" t="s">
        <v>946</v>
      </c>
      <c r="D35" s="78">
        <v>1</v>
      </c>
      <c r="E35" s="78"/>
      <c r="F35" s="78"/>
      <c r="G35" s="78"/>
      <c r="H35" s="78"/>
      <c r="I35" s="78"/>
      <c r="J35" s="78"/>
      <c r="K35" s="78" t="s">
        <v>4723</v>
      </c>
      <c r="L35" s="78">
        <v>2</v>
      </c>
      <c r="M35" s="78"/>
      <c r="N35" s="78"/>
      <c r="O35" s="78"/>
      <c r="P35" s="78"/>
      <c r="Q35" s="78"/>
      <c r="R35" s="78"/>
      <c r="S35" s="78"/>
      <c r="T35" s="78"/>
      <c r="U35" s="78"/>
      <c r="V35" s="78"/>
    </row>
    <row r="36" spans="1:22" ht="15">
      <c r="A36" s="78" t="s">
        <v>4709</v>
      </c>
      <c r="B36" s="78">
        <v>3</v>
      </c>
      <c r="C36" s="78" t="s">
        <v>4714</v>
      </c>
      <c r="D36" s="78">
        <v>1</v>
      </c>
      <c r="E36" s="78"/>
      <c r="F36" s="78"/>
      <c r="G36" s="78"/>
      <c r="H36" s="78"/>
      <c r="I36" s="78"/>
      <c r="J36" s="78"/>
      <c r="K36" s="78" t="s">
        <v>974</v>
      </c>
      <c r="L36" s="78">
        <v>2</v>
      </c>
      <c r="M36" s="78"/>
      <c r="N36" s="78"/>
      <c r="O36" s="78"/>
      <c r="P36" s="78"/>
      <c r="Q36" s="78"/>
      <c r="R36" s="78"/>
      <c r="S36" s="78"/>
      <c r="T36" s="78"/>
      <c r="U36" s="78"/>
      <c r="V36" s="78"/>
    </row>
    <row r="37" spans="1:22" ht="15">
      <c r="A37" s="78" t="s">
        <v>4710</v>
      </c>
      <c r="B37" s="78">
        <v>3</v>
      </c>
      <c r="C37" s="78" t="s">
        <v>4715</v>
      </c>
      <c r="D37" s="78">
        <v>1</v>
      </c>
      <c r="E37" s="78"/>
      <c r="F37" s="78"/>
      <c r="G37" s="78"/>
      <c r="H37" s="78"/>
      <c r="I37" s="78"/>
      <c r="J37" s="78"/>
      <c r="K37" s="78" t="s">
        <v>4724</v>
      </c>
      <c r="L37" s="78">
        <v>2</v>
      </c>
      <c r="M37" s="78"/>
      <c r="N37" s="78"/>
      <c r="O37" s="78"/>
      <c r="P37" s="78"/>
      <c r="Q37" s="78"/>
      <c r="R37" s="78"/>
      <c r="S37" s="78"/>
      <c r="T37" s="78"/>
      <c r="U37" s="78"/>
      <c r="V37" s="78"/>
    </row>
    <row r="40" spans="1:22" ht="15" customHeight="1">
      <c r="A40" s="13" t="s">
        <v>4734</v>
      </c>
      <c r="B40" s="13" t="s">
        <v>4657</v>
      </c>
      <c r="C40" s="13" t="s">
        <v>4744</v>
      </c>
      <c r="D40" s="13" t="s">
        <v>4660</v>
      </c>
      <c r="E40" s="13" t="s">
        <v>4751</v>
      </c>
      <c r="F40" s="13" t="s">
        <v>4662</v>
      </c>
      <c r="G40" s="13" t="s">
        <v>4757</v>
      </c>
      <c r="H40" s="13" t="s">
        <v>4664</v>
      </c>
      <c r="I40" s="13" t="s">
        <v>4765</v>
      </c>
      <c r="J40" s="13" t="s">
        <v>4666</v>
      </c>
      <c r="K40" s="13" t="s">
        <v>4775</v>
      </c>
      <c r="L40" s="13" t="s">
        <v>4668</v>
      </c>
      <c r="M40" s="78" t="s">
        <v>4783</v>
      </c>
      <c r="N40" s="78" t="s">
        <v>4670</v>
      </c>
      <c r="O40" s="13" t="s">
        <v>4784</v>
      </c>
      <c r="P40" s="13" t="s">
        <v>4672</v>
      </c>
      <c r="Q40" s="13" t="s">
        <v>4791</v>
      </c>
      <c r="R40" s="13" t="s">
        <v>4674</v>
      </c>
      <c r="S40" s="13" t="s">
        <v>4802</v>
      </c>
      <c r="T40" s="13" t="s">
        <v>4676</v>
      </c>
      <c r="U40" s="78" t="s">
        <v>4805</v>
      </c>
      <c r="V40" s="78" t="s">
        <v>4677</v>
      </c>
    </row>
    <row r="41" spans="1:22" ht="15">
      <c r="A41" s="84" t="s">
        <v>4735</v>
      </c>
      <c r="B41" s="84">
        <v>227</v>
      </c>
      <c r="C41" s="84" t="s">
        <v>951</v>
      </c>
      <c r="D41" s="84">
        <v>74</v>
      </c>
      <c r="E41" s="84" t="s">
        <v>477</v>
      </c>
      <c r="F41" s="84">
        <v>4</v>
      </c>
      <c r="G41" s="84" t="s">
        <v>4758</v>
      </c>
      <c r="H41" s="84">
        <v>17</v>
      </c>
      <c r="I41" s="84" t="s">
        <v>4766</v>
      </c>
      <c r="J41" s="84">
        <v>17</v>
      </c>
      <c r="K41" s="84" t="s">
        <v>4750</v>
      </c>
      <c r="L41" s="84">
        <v>11</v>
      </c>
      <c r="M41" s="84"/>
      <c r="N41" s="84"/>
      <c r="O41" s="84" t="s">
        <v>449</v>
      </c>
      <c r="P41" s="84">
        <v>3</v>
      </c>
      <c r="Q41" s="84" t="s">
        <v>4792</v>
      </c>
      <c r="R41" s="84">
        <v>16</v>
      </c>
      <c r="S41" s="84" t="s">
        <v>4803</v>
      </c>
      <c r="T41" s="84">
        <v>2</v>
      </c>
      <c r="U41" s="84"/>
      <c r="V41" s="84"/>
    </row>
    <row r="42" spans="1:22" ht="15">
      <c r="A42" s="84" t="s">
        <v>4736</v>
      </c>
      <c r="B42" s="84">
        <v>112</v>
      </c>
      <c r="C42" s="84" t="s">
        <v>4741</v>
      </c>
      <c r="D42" s="84">
        <v>14</v>
      </c>
      <c r="E42" s="84" t="s">
        <v>476</v>
      </c>
      <c r="F42" s="84">
        <v>4</v>
      </c>
      <c r="G42" s="84" t="s">
        <v>951</v>
      </c>
      <c r="H42" s="84">
        <v>17</v>
      </c>
      <c r="I42" s="84" t="s">
        <v>4767</v>
      </c>
      <c r="J42" s="84">
        <v>7</v>
      </c>
      <c r="K42" s="84" t="s">
        <v>4776</v>
      </c>
      <c r="L42" s="84">
        <v>6</v>
      </c>
      <c r="M42" s="84"/>
      <c r="N42" s="84"/>
      <c r="O42" s="84" t="s">
        <v>4785</v>
      </c>
      <c r="P42" s="84">
        <v>3</v>
      </c>
      <c r="Q42" s="84" t="s">
        <v>4793</v>
      </c>
      <c r="R42" s="84">
        <v>8</v>
      </c>
      <c r="S42" s="84" t="s">
        <v>951</v>
      </c>
      <c r="T42" s="84">
        <v>2</v>
      </c>
      <c r="U42" s="84"/>
      <c r="V42" s="84"/>
    </row>
    <row r="43" spans="1:22" ht="15">
      <c r="A43" s="84" t="s">
        <v>4737</v>
      </c>
      <c r="B43" s="84">
        <v>0</v>
      </c>
      <c r="C43" s="84" t="s">
        <v>4745</v>
      </c>
      <c r="D43" s="84">
        <v>14</v>
      </c>
      <c r="E43" s="84" t="s">
        <v>4752</v>
      </c>
      <c r="F43" s="84">
        <v>3</v>
      </c>
      <c r="G43" s="84" t="s">
        <v>372</v>
      </c>
      <c r="H43" s="84">
        <v>16</v>
      </c>
      <c r="I43" s="84" t="s">
        <v>4768</v>
      </c>
      <c r="J43" s="84">
        <v>6</v>
      </c>
      <c r="K43" s="84" t="s">
        <v>4704</v>
      </c>
      <c r="L43" s="84">
        <v>6</v>
      </c>
      <c r="M43" s="84"/>
      <c r="N43" s="84"/>
      <c r="O43" s="84" t="s">
        <v>4786</v>
      </c>
      <c r="P43" s="84">
        <v>3</v>
      </c>
      <c r="Q43" s="84" t="s">
        <v>4794</v>
      </c>
      <c r="R43" s="84">
        <v>4</v>
      </c>
      <c r="S43" s="84" t="s">
        <v>4804</v>
      </c>
      <c r="T43" s="84">
        <v>2</v>
      </c>
      <c r="U43" s="84"/>
      <c r="V43" s="84"/>
    </row>
    <row r="44" spans="1:22" ht="15">
      <c r="A44" s="84" t="s">
        <v>4738</v>
      </c>
      <c r="B44" s="84">
        <v>5429</v>
      </c>
      <c r="C44" s="84" t="s">
        <v>4746</v>
      </c>
      <c r="D44" s="84">
        <v>14</v>
      </c>
      <c r="E44" s="84" t="s">
        <v>4753</v>
      </c>
      <c r="F44" s="84">
        <v>2</v>
      </c>
      <c r="G44" s="84" t="s">
        <v>373</v>
      </c>
      <c r="H44" s="84">
        <v>15</v>
      </c>
      <c r="I44" s="84" t="s">
        <v>4769</v>
      </c>
      <c r="J44" s="84">
        <v>6</v>
      </c>
      <c r="K44" s="84" t="s">
        <v>4777</v>
      </c>
      <c r="L44" s="84">
        <v>5</v>
      </c>
      <c r="M44" s="84"/>
      <c r="N44" s="84"/>
      <c r="O44" s="84" t="s">
        <v>4787</v>
      </c>
      <c r="P44" s="84">
        <v>3</v>
      </c>
      <c r="Q44" s="84" t="s">
        <v>4795</v>
      </c>
      <c r="R44" s="84">
        <v>4</v>
      </c>
      <c r="S44" s="84"/>
      <c r="T44" s="84"/>
      <c r="U44" s="84"/>
      <c r="V44" s="84"/>
    </row>
    <row r="45" spans="1:22" ht="15">
      <c r="A45" s="84" t="s">
        <v>4739</v>
      </c>
      <c r="B45" s="84">
        <v>5768</v>
      </c>
      <c r="C45" s="84" t="s">
        <v>4747</v>
      </c>
      <c r="D45" s="84">
        <v>14</v>
      </c>
      <c r="E45" s="84" t="s">
        <v>951</v>
      </c>
      <c r="F45" s="84">
        <v>2</v>
      </c>
      <c r="G45" s="84" t="s">
        <v>4759</v>
      </c>
      <c r="H45" s="84">
        <v>11</v>
      </c>
      <c r="I45" s="84" t="s">
        <v>418</v>
      </c>
      <c r="J45" s="84">
        <v>5</v>
      </c>
      <c r="K45" s="84" t="s">
        <v>4742</v>
      </c>
      <c r="L45" s="84">
        <v>5</v>
      </c>
      <c r="M45" s="84"/>
      <c r="N45" s="84"/>
      <c r="O45" s="84" t="s">
        <v>448</v>
      </c>
      <c r="P45" s="84">
        <v>3</v>
      </c>
      <c r="Q45" s="84" t="s">
        <v>4796</v>
      </c>
      <c r="R45" s="84">
        <v>4</v>
      </c>
      <c r="S45" s="84"/>
      <c r="T45" s="84"/>
      <c r="U45" s="84"/>
      <c r="V45" s="84"/>
    </row>
    <row r="46" spans="1:22" ht="15">
      <c r="A46" s="84" t="s">
        <v>951</v>
      </c>
      <c r="B46" s="84">
        <v>233</v>
      </c>
      <c r="C46" s="84" t="s">
        <v>4748</v>
      </c>
      <c r="D46" s="84">
        <v>14</v>
      </c>
      <c r="E46" s="84" t="s">
        <v>4754</v>
      </c>
      <c r="F46" s="84">
        <v>2</v>
      </c>
      <c r="G46" s="84" t="s">
        <v>4760</v>
      </c>
      <c r="H46" s="84">
        <v>11</v>
      </c>
      <c r="I46" s="84" t="s">
        <v>4770</v>
      </c>
      <c r="J46" s="84">
        <v>4</v>
      </c>
      <c r="K46" s="84" t="s">
        <v>4778</v>
      </c>
      <c r="L46" s="84">
        <v>5</v>
      </c>
      <c r="M46" s="84"/>
      <c r="N46" s="84"/>
      <c r="O46" s="84" t="s">
        <v>447</v>
      </c>
      <c r="P46" s="84">
        <v>3</v>
      </c>
      <c r="Q46" s="84" t="s">
        <v>4797</v>
      </c>
      <c r="R46" s="84">
        <v>4</v>
      </c>
      <c r="S46" s="84"/>
      <c r="T46" s="84"/>
      <c r="U46" s="84"/>
      <c r="V46" s="84"/>
    </row>
    <row r="47" spans="1:22" ht="15">
      <c r="A47" s="84" t="s">
        <v>4740</v>
      </c>
      <c r="B47" s="84">
        <v>54</v>
      </c>
      <c r="C47" s="84" t="s">
        <v>4740</v>
      </c>
      <c r="D47" s="84">
        <v>13</v>
      </c>
      <c r="E47" s="84" t="s">
        <v>4755</v>
      </c>
      <c r="F47" s="84">
        <v>2</v>
      </c>
      <c r="G47" s="84" t="s">
        <v>4761</v>
      </c>
      <c r="H47" s="84">
        <v>11</v>
      </c>
      <c r="I47" s="84" t="s">
        <v>4771</v>
      </c>
      <c r="J47" s="84">
        <v>4</v>
      </c>
      <c r="K47" s="84" t="s">
        <v>4779</v>
      </c>
      <c r="L47" s="84">
        <v>4</v>
      </c>
      <c r="M47" s="84"/>
      <c r="N47" s="84"/>
      <c r="O47" s="84" t="s">
        <v>4788</v>
      </c>
      <c r="P47" s="84">
        <v>3</v>
      </c>
      <c r="Q47" s="84" t="s">
        <v>4798</v>
      </c>
      <c r="R47" s="84">
        <v>4</v>
      </c>
      <c r="S47" s="84"/>
      <c r="T47" s="84"/>
      <c r="U47" s="84"/>
      <c r="V47" s="84"/>
    </row>
    <row r="48" spans="1:22" ht="15">
      <c r="A48" s="84" t="s">
        <v>4741</v>
      </c>
      <c r="B48" s="84">
        <v>29</v>
      </c>
      <c r="C48" s="84" t="s">
        <v>4703</v>
      </c>
      <c r="D48" s="84">
        <v>12</v>
      </c>
      <c r="E48" s="84" t="s">
        <v>4756</v>
      </c>
      <c r="F48" s="84">
        <v>2</v>
      </c>
      <c r="G48" s="84" t="s">
        <v>4762</v>
      </c>
      <c r="H48" s="84">
        <v>11</v>
      </c>
      <c r="I48" s="84" t="s">
        <v>4772</v>
      </c>
      <c r="J48" s="84">
        <v>4</v>
      </c>
      <c r="K48" s="84" t="s">
        <v>4780</v>
      </c>
      <c r="L48" s="84">
        <v>4</v>
      </c>
      <c r="M48" s="84"/>
      <c r="N48" s="84"/>
      <c r="O48" s="84" t="s">
        <v>4789</v>
      </c>
      <c r="P48" s="84">
        <v>3</v>
      </c>
      <c r="Q48" s="84" t="s">
        <v>4799</v>
      </c>
      <c r="R48" s="84">
        <v>4</v>
      </c>
      <c r="S48" s="84"/>
      <c r="T48" s="84"/>
      <c r="U48" s="84"/>
      <c r="V48" s="84"/>
    </row>
    <row r="49" spans="1:22" ht="15">
      <c r="A49" s="84" t="s">
        <v>4742</v>
      </c>
      <c r="B49" s="84">
        <v>28</v>
      </c>
      <c r="C49" s="84" t="s">
        <v>4749</v>
      </c>
      <c r="D49" s="84">
        <v>8</v>
      </c>
      <c r="E49" s="84" t="s">
        <v>475</v>
      </c>
      <c r="F49" s="84">
        <v>2</v>
      </c>
      <c r="G49" s="84" t="s">
        <v>4763</v>
      </c>
      <c r="H49" s="84">
        <v>11</v>
      </c>
      <c r="I49" s="84" t="s">
        <v>4773</v>
      </c>
      <c r="J49" s="84">
        <v>4</v>
      </c>
      <c r="K49" s="84" t="s">
        <v>4781</v>
      </c>
      <c r="L49" s="84">
        <v>4</v>
      </c>
      <c r="M49" s="84"/>
      <c r="N49" s="84"/>
      <c r="O49" s="84" t="s">
        <v>446</v>
      </c>
      <c r="P49" s="84">
        <v>3</v>
      </c>
      <c r="Q49" s="84" t="s">
        <v>4800</v>
      </c>
      <c r="R49" s="84">
        <v>4</v>
      </c>
      <c r="S49" s="84"/>
      <c r="T49" s="84"/>
      <c r="U49" s="84"/>
      <c r="V49" s="84"/>
    </row>
    <row r="50" spans="1:22" ht="15">
      <c r="A50" s="84" t="s">
        <v>4743</v>
      </c>
      <c r="B50" s="84">
        <v>26</v>
      </c>
      <c r="C50" s="84" t="s">
        <v>4750</v>
      </c>
      <c r="D50" s="84">
        <v>6</v>
      </c>
      <c r="E50" s="84" t="s">
        <v>474</v>
      </c>
      <c r="F50" s="84">
        <v>2</v>
      </c>
      <c r="G50" s="84" t="s">
        <v>4764</v>
      </c>
      <c r="H50" s="84">
        <v>11</v>
      </c>
      <c r="I50" s="84" t="s">
        <v>4774</v>
      </c>
      <c r="J50" s="84">
        <v>4</v>
      </c>
      <c r="K50" s="84" t="s">
        <v>4782</v>
      </c>
      <c r="L50" s="84">
        <v>4</v>
      </c>
      <c r="M50" s="84"/>
      <c r="N50" s="84"/>
      <c r="O50" s="84" t="s">
        <v>4790</v>
      </c>
      <c r="P50" s="84">
        <v>3</v>
      </c>
      <c r="Q50" s="84" t="s">
        <v>4801</v>
      </c>
      <c r="R50" s="84">
        <v>4</v>
      </c>
      <c r="S50" s="84"/>
      <c r="T50" s="84"/>
      <c r="U50" s="84"/>
      <c r="V50" s="84"/>
    </row>
    <row r="53" spans="1:22" ht="15" customHeight="1">
      <c r="A53" s="13" t="s">
        <v>4853</v>
      </c>
      <c r="B53" s="13" t="s">
        <v>4657</v>
      </c>
      <c r="C53" s="13" t="s">
        <v>4864</v>
      </c>
      <c r="D53" s="13" t="s">
        <v>4660</v>
      </c>
      <c r="E53" s="13" t="s">
        <v>4867</v>
      </c>
      <c r="F53" s="13" t="s">
        <v>4662</v>
      </c>
      <c r="G53" s="13" t="s">
        <v>4877</v>
      </c>
      <c r="H53" s="13" t="s">
        <v>4664</v>
      </c>
      <c r="I53" s="13" t="s">
        <v>4886</v>
      </c>
      <c r="J53" s="13" t="s">
        <v>4666</v>
      </c>
      <c r="K53" s="13" t="s">
        <v>4897</v>
      </c>
      <c r="L53" s="13" t="s">
        <v>4668</v>
      </c>
      <c r="M53" s="78" t="s">
        <v>4908</v>
      </c>
      <c r="N53" s="78" t="s">
        <v>4670</v>
      </c>
      <c r="O53" s="13" t="s">
        <v>4909</v>
      </c>
      <c r="P53" s="13" t="s">
        <v>4672</v>
      </c>
      <c r="Q53" s="13" t="s">
        <v>4920</v>
      </c>
      <c r="R53" s="13" t="s">
        <v>4674</v>
      </c>
      <c r="S53" s="78" t="s">
        <v>4931</v>
      </c>
      <c r="T53" s="78" t="s">
        <v>4676</v>
      </c>
      <c r="U53" s="78" t="s">
        <v>4932</v>
      </c>
      <c r="V53" s="78" t="s">
        <v>4677</v>
      </c>
    </row>
    <row r="54" spans="1:22" ht="15">
      <c r="A54" s="84" t="s">
        <v>4854</v>
      </c>
      <c r="B54" s="84">
        <v>48</v>
      </c>
      <c r="C54" s="84" t="s">
        <v>4855</v>
      </c>
      <c r="D54" s="84">
        <v>14</v>
      </c>
      <c r="E54" s="84" t="s">
        <v>4868</v>
      </c>
      <c r="F54" s="84">
        <v>3</v>
      </c>
      <c r="G54" s="84" t="s">
        <v>4856</v>
      </c>
      <c r="H54" s="84">
        <v>17</v>
      </c>
      <c r="I54" s="84" t="s">
        <v>4887</v>
      </c>
      <c r="J54" s="84">
        <v>4</v>
      </c>
      <c r="K54" s="84" t="s">
        <v>4898</v>
      </c>
      <c r="L54" s="84">
        <v>4</v>
      </c>
      <c r="M54" s="84"/>
      <c r="N54" s="84"/>
      <c r="O54" s="84" t="s">
        <v>4910</v>
      </c>
      <c r="P54" s="84">
        <v>3</v>
      </c>
      <c r="Q54" s="84" t="s">
        <v>4921</v>
      </c>
      <c r="R54" s="84">
        <v>12</v>
      </c>
      <c r="S54" s="84"/>
      <c r="T54" s="84"/>
      <c r="U54" s="84"/>
      <c r="V54" s="84"/>
    </row>
    <row r="55" spans="1:22" ht="15">
      <c r="A55" s="84" t="s">
        <v>4855</v>
      </c>
      <c r="B55" s="84">
        <v>29</v>
      </c>
      <c r="C55" s="84" t="s">
        <v>4857</v>
      </c>
      <c r="D55" s="84">
        <v>14</v>
      </c>
      <c r="E55" s="84" t="s">
        <v>4869</v>
      </c>
      <c r="F55" s="84">
        <v>2</v>
      </c>
      <c r="G55" s="84" t="s">
        <v>4878</v>
      </c>
      <c r="H55" s="84">
        <v>11</v>
      </c>
      <c r="I55" s="84" t="s">
        <v>4888</v>
      </c>
      <c r="J55" s="84">
        <v>2</v>
      </c>
      <c r="K55" s="84" t="s">
        <v>4899</v>
      </c>
      <c r="L55" s="84">
        <v>4</v>
      </c>
      <c r="M55" s="84"/>
      <c r="N55" s="84"/>
      <c r="O55" s="84" t="s">
        <v>4911</v>
      </c>
      <c r="P55" s="84">
        <v>3</v>
      </c>
      <c r="Q55" s="84" t="s">
        <v>4922</v>
      </c>
      <c r="R55" s="84">
        <v>4</v>
      </c>
      <c r="S55" s="84"/>
      <c r="T55" s="84"/>
      <c r="U55" s="84"/>
      <c r="V55" s="84"/>
    </row>
    <row r="56" spans="1:22" ht="15">
      <c r="A56" s="84" t="s">
        <v>4856</v>
      </c>
      <c r="B56" s="84">
        <v>18</v>
      </c>
      <c r="C56" s="84" t="s">
        <v>4858</v>
      </c>
      <c r="D56" s="84">
        <v>14</v>
      </c>
      <c r="E56" s="84" t="s">
        <v>4870</v>
      </c>
      <c r="F56" s="84">
        <v>2</v>
      </c>
      <c r="G56" s="84" t="s">
        <v>4863</v>
      </c>
      <c r="H56" s="84">
        <v>11</v>
      </c>
      <c r="I56" s="84" t="s">
        <v>4889</v>
      </c>
      <c r="J56" s="84">
        <v>2</v>
      </c>
      <c r="K56" s="84" t="s">
        <v>4900</v>
      </c>
      <c r="L56" s="84">
        <v>4</v>
      </c>
      <c r="M56" s="84"/>
      <c r="N56" s="84"/>
      <c r="O56" s="84" t="s">
        <v>4912</v>
      </c>
      <c r="P56" s="84">
        <v>3</v>
      </c>
      <c r="Q56" s="84" t="s">
        <v>4923</v>
      </c>
      <c r="R56" s="84">
        <v>4</v>
      </c>
      <c r="S56" s="84"/>
      <c r="T56" s="84"/>
      <c r="U56" s="84"/>
      <c r="V56" s="84"/>
    </row>
    <row r="57" spans="1:22" ht="15">
      <c r="A57" s="84" t="s">
        <v>4857</v>
      </c>
      <c r="B57" s="84">
        <v>14</v>
      </c>
      <c r="C57" s="84" t="s">
        <v>4859</v>
      </c>
      <c r="D57" s="84">
        <v>14</v>
      </c>
      <c r="E57" s="84" t="s">
        <v>4871</v>
      </c>
      <c r="F57" s="84">
        <v>2</v>
      </c>
      <c r="G57" s="84" t="s">
        <v>4879</v>
      </c>
      <c r="H57" s="84">
        <v>11</v>
      </c>
      <c r="I57" s="84" t="s">
        <v>4890</v>
      </c>
      <c r="J57" s="84">
        <v>2</v>
      </c>
      <c r="K57" s="84" t="s">
        <v>4901</v>
      </c>
      <c r="L57" s="84">
        <v>4</v>
      </c>
      <c r="M57" s="84"/>
      <c r="N57" s="84"/>
      <c r="O57" s="84" t="s">
        <v>4913</v>
      </c>
      <c r="P57" s="84">
        <v>3</v>
      </c>
      <c r="Q57" s="84" t="s">
        <v>4924</v>
      </c>
      <c r="R57" s="84">
        <v>4</v>
      </c>
      <c r="S57" s="84"/>
      <c r="T57" s="84"/>
      <c r="U57" s="84"/>
      <c r="V57" s="84"/>
    </row>
    <row r="58" spans="1:22" ht="15">
      <c r="A58" s="84" t="s">
        <v>4858</v>
      </c>
      <c r="B58" s="84">
        <v>14</v>
      </c>
      <c r="C58" s="84" t="s">
        <v>4860</v>
      </c>
      <c r="D58" s="84">
        <v>14</v>
      </c>
      <c r="E58" s="84" t="s">
        <v>4872</v>
      </c>
      <c r="F58" s="84">
        <v>2</v>
      </c>
      <c r="G58" s="84" t="s">
        <v>4880</v>
      </c>
      <c r="H58" s="84">
        <v>11</v>
      </c>
      <c r="I58" s="84" t="s">
        <v>4891</v>
      </c>
      <c r="J58" s="84">
        <v>2</v>
      </c>
      <c r="K58" s="84" t="s">
        <v>4902</v>
      </c>
      <c r="L58" s="84">
        <v>4</v>
      </c>
      <c r="M58" s="84"/>
      <c r="N58" s="84"/>
      <c r="O58" s="84" t="s">
        <v>4914</v>
      </c>
      <c r="P58" s="84">
        <v>3</v>
      </c>
      <c r="Q58" s="84" t="s">
        <v>4925</v>
      </c>
      <c r="R58" s="84">
        <v>4</v>
      </c>
      <c r="S58" s="84"/>
      <c r="T58" s="84"/>
      <c r="U58" s="84"/>
      <c r="V58" s="84"/>
    </row>
    <row r="59" spans="1:22" ht="15">
      <c r="A59" s="84" t="s">
        <v>4859</v>
      </c>
      <c r="B59" s="84">
        <v>14</v>
      </c>
      <c r="C59" s="84" t="s">
        <v>4854</v>
      </c>
      <c r="D59" s="84">
        <v>9</v>
      </c>
      <c r="E59" s="84" t="s">
        <v>4873</v>
      </c>
      <c r="F59" s="84">
        <v>2</v>
      </c>
      <c r="G59" s="84" t="s">
        <v>4881</v>
      </c>
      <c r="H59" s="84">
        <v>11</v>
      </c>
      <c r="I59" s="84" t="s">
        <v>4892</v>
      </c>
      <c r="J59" s="84">
        <v>2</v>
      </c>
      <c r="K59" s="84" t="s">
        <v>4903</v>
      </c>
      <c r="L59" s="84">
        <v>4</v>
      </c>
      <c r="M59" s="84"/>
      <c r="N59" s="84"/>
      <c r="O59" s="84" t="s">
        <v>4915</v>
      </c>
      <c r="P59" s="84">
        <v>3</v>
      </c>
      <c r="Q59" s="84" t="s">
        <v>4926</v>
      </c>
      <c r="R59" s="84">
        <v>4</v>
      </c>
      <c r="S59" s="84"/>
      <c r="T59" s="84"/>
      <c r="U59" s="84"/>
      <c r="V59" s="84"/>
    </row>
    <row r="60" spans="1:22" ht="15">
      <c r="A60" s="84" t="s">
        <v>4860</v>
      </c>
      <c r="B60" s="84">
        <v>14</v>
      </c>
      <c r="C60" s="84" t="s">
        <v>4861</v>
      </c>
      <c r="D60" s="84">
        <v>4</v>
      </c>
      <c r="E60" s="84" t="s">
        <v>4874</v>
      </c>
      <c r="F60" s="84">
        <v>2</v>
      </c>
      <c r="G60" s="84" t="s">
        <v>4882</v>
      </c>
      <c r="H60" s="84">
        <v>11</v>
      </c>
      <c r="I60" s="84" t="s">
        <v>4893</v>
      </c>
      <c r="J60" s="84">
        <v>2</v>
      </c>
      <c r="K60" s="84" t="s">
        <v>4904</v>
      </c>
      <c r="L60" s="84">
        <v>4</v>
      </c>
      <c r="M60" s="84"/>
      <c r="N60" s="84"/>
      <c r="O60" s="84" t="s">
        <v>4916</v>
      </c>
      <c r="P60" s="84">
        <v>3</v>
      </c>
      <c r="Q60" s="84" t="s">
        <v>4927</v>
      </c>
      <c r="R60" s="84">
        <v>4</v>
      </c>
      <c r="S60" s="84"/>
      <c r="T60" s="84"/>
      <c r="U60" s="84"/>
      <c r="V60" s="84"/>
    </row>
    <row r="61" spans="1:22" ht="15">
      <c r="A61" s="84" t="s">
        <v>4861</v>
      </c>
      <c r="B61" s="84">
        <v>14</v>
      </c>
      <c r="C61" s="84" t="s">
        <v>4862</v>
      </c>
      <c r="D61" s="84">
        <v>4</v>
      </c>
      <c r="E61" s="84" t="s">
        <v>4875</v>
      </c>
      <c r="F61" s="84">
        <v>2</v>
      </c>
      <c r="G61" s="84" t="s">
        <v>4883</v>
      </c>
      <c r="H61" s="84">
        <v>11</v>
      </c>
      <c r="I61" s="84" t="s">
        <v>4894</v>
      </c>
      <c r="J61" s="84">
        <v>2</v>
      </c>
      <c r="K61" s="84" t="s">
        <v>4905</v>
      </c>
      <c r="L61" s="84">
        <v>4</v>
      </c>
      <c r="M61" s="84"/>
      <c r="N61" s="84"/>
      <c r="O61" s="84" t="s">
        <v>4917</v>
      </c>
      <c r="P61" s="84">
        <v>3</v>
      </c>
      <c r="Q61" s="84" t="s">
        <v>4928</v>
      </c>
      <c r="R61" s="84">
        <v>4</v>
      </c>
      <c r="S61" s="84"/>
      <c r="T61" s="84"/>
      <c r="U61" s="84"/>
      <c r="V61" s="84"/>
    </row>
    <row r="62" spans="1:22" ht="15">
      <c r="A62" s="84" t="s">
        <v>4862</v>
      </c>
      <c r="B62" s="84">
        <v>12</v>
      </c>
      <c r="C62" s="84" t="s">
        <v>4865</v>
      </c>
      <c r="D62" s="84">
        <v>2</v>
      </c>
      <c r="E62" s="84" t="s">
        <v>4876</v>
      </c>
      <c r="F62" s="84">
        <v>2</v>
      </c>
      <c r="G62" s="84" t="s">
        <v>4884</v>
      </c>
      <c r="H62" s="84">
        <v>11</v>
      </c>
      <c r="I62" s="84" t="s">
        <v>4895</v>
      </c>
      <c r="J62" s="84">
        <v>2</v>
      </c>
      <c r="K62" s="84" t="s">
        <v>4906</v>
      </c>
      <c r="L62" s="84">
        <v>3</v>
      </c>
      <c r="M62" s="84"/>
      <c r="N62" s="84"/>
      <c r="O62" s="84" t="s">
        <v>4918</v>
      </c>
      <c r="P62" s="84">
        <v>3</v>
      </c>
      <c r="Q62" s="84" t="s">
        <v>4929</v>
      </c>
      <c r="R62" s="84">
        <v>4</v>
      </c>
      <c r="S62" s="84"/>
      <c r="T62" s="84"/>
      <c r="U62" s="84"/>
      <c r="V62" s="84"/>
    </row>
    <row r="63" spans="1:22" ht="15">
      <c r="A63" s="84" t="s">
        <v>4863</v>
      </c>
      <c r="B63" s="84">
        <v>12</v>
      </c>
      <c r="C63" s="84" t="s">
        <v>4866</v>
      </c>
      <c r="D63" s="84">
        <v>2</v>
      </c>
      <c r="E63" s="84"/>
      <c r="F63" s="84"/>
      <c r="G63" s="84" t="s">
        <v>4885</v>
      </c>
      <c r="H63" s="84">
        <v>11</v>
      </c>
      <c r="I63" s="84" t="s">
        <v>4896</v>
      </c>
      <c r="J63" s="84">
        <v>2</v>
      </c>
      <c r="K63" s="84" t="s">
        <v>4907</v>
      </c>
      <c r="L63" s="84">
        <v>3</v>
      </c>
      <c r="M63" s="84"/>
      <c r="N63" s="84"/>
      <c r="O63" s="84" t="s">
        <v>4919</v>
      </c>
      <c r="P63" s="84">
        <v>3</v>
      </c>
      <c r="Q63" s="84" t="s">
        <v>4930</v>
      </c>
      <c r="R63" s="84">
        <v>4</v>
      </c>
      <c r="S63" s="84"/>
      <c r="T63" s="84"/>
      <c r="U63" s="84"/>
      <c r="V63" s="84"/>
    </row>
    <row r="66" spans="1:22" ht="15" customHeight="1">
      <c r="A66" s="13" t="s">
        <v>4964</v>
      </c>
      <c r="B66" s="13" t="s">
        <v>4657</v>
      </c>
      <c r="C66" s="78" t="s">
        <v>4966</v>
      </c>
      <c r="D66" s="78" t="s">
        <v>4660</v>
      </c>
      <c r="E66" s="13" t="s">
        <v>4967</v>
      </c>
      <c r="F66" s="13" t="s">
        <v>4662</v>
      </c>
      <c r="G66" s="78" t="s">
        <v>4970</v>
      </c>
      <c r="H66" s="78" t="s">
        <v>4664</v>
      </c>
      <c r="I66" s="13" t="s">
        <v>4972</v>
      </c>
      <c r="J66" s="13" t="s">
        <v>4666</v>
      </c>
      <c r="K66" s="13" t="s">
        <v>4974</v>
      </c>
      <c r="L66" s="13" t="s">
        <v>4668</v>
      </c>
      <c r="M66" s="13" t="s">
        <v>4976</v>
      </c>
      <c r="N66" s="13" t="s">
        <v>4670</v>
      </c>
      <c r="O66" s="13" t="s">
        <v>4978</v>
      </c>
      <c r="P66" s="13" t="s">
        <v>4672</v>
      </c>
      <c r="Q66" s="78" t="s">
        <v>4980</v>
      </c>
      <c r="R66" s="78" t="s">
        <v>4674</v>
      </c>
      <c r="S66" s="13" t="s">
        <v>4982</v>
      </c>
      <c r="T66" s="13" t="s">
        <v>4676</v>
      </c>
      <c r="U66" s="13" t="s">
        <v>4984</v>
      </c>
      <c r="V66" s="13" t="s">
        <v>4677</v>
      </c>
    </row>
    <row r="67" spans="1:22" ht="15">
      <c r="A67" s="78" t="s">
        <v>451</v>
      </c>
      <c r="B67" s="78">
        <v>3</v>
      </c>
      <c r="C67" s="78"/>
      <c r="D67" s="78"/>
      <c r="E67" s="78" t="s">
        <v>590</v>
      </c>
      <c r="F67" s="78">
        <v>1</v>
      </c>
      <c r="G67" s="78"/>
      <c r="H67" s="78"/>
      <c r="I67" s="78" t="s">
        <v>562</v>
      </c>
      <c r="J67" s="78">
        <v>2</v>
      </c>
      <c r="K67" s="78" t="s">
        <v>575</v>
      </c>
      <c r="L67" s="78">
        <v>1</v>
      </c>
      <c r="M67" s="78" t="s">
        <v>522</v>
      </c>
      <c r="N67" s="78">
        <v>1</v>
      </c>
      <c r="O67" s="78" t="s">
        <v>449</v>
      </c>
      <c r="P67" s="78">
        <v>1</v>
      </c>
      <c r="Q67" s="78"/>
      <c r="R67" s="78"/>
      <c r="S67" s="78" t="s">
        <v>571</v>
      </c>
      <c r="T67" s="78">
        <v>1</v>
      </c>
      <c r="U67" s="78" t="s">
        <v>555</v>
      </c>
      <c r="V67" s="78">
        <v>1</v>
      </c>
    </row>
    <row r="68" spans="1:22" ht="15">
      <c r="A68" s="78" t="s">
        <v>562</v>
      </c>
      <c r="B68" s="78">
        <v>2</v>
      </c>
      <c r="C68" s="78"/>
      <c r="D68" s="78"/>
      <c r="E68" s="78" t="s">
        <v>477</v>
      </c>
      <c r="F68" s="78">
        <v>1</v>
      </c>
      <c r="G68" s="78"/>
      <c r="H68" s="78"/>
      <c r="I68" s="78" t="s">
        <v>413</v>
      </c>
      <c r="J68" s="78">
        <v>1</v>
      </c>
      <c r="K68" s="78"/>
      <c r="L68" s="78"/>
      <c r="M68" s="78"/>
      <c r="N68" s="78"/>
      <c r="O68" s="78"/>
      <c r="P68" s="78"/>
      <c r="Q68" s="78"/>
      <c r="R68" s="78"/>
      <c r="S68" s="78"/>
      <c r="T68" s="78"/>
      <c r="U68" s="78"/>
      <c r="V68" s="78"/>
    </row>
    <row r="69" spans="1:22" ht="15">
      <c r="A69" s="78" t="s">
        <v>548</v>
      </c>
      <c r="B69" s="78">
        <v>2</v>
      </c>
      <c r="C69" s="78"/>
      <c r="D69" s="78"/>
      <c r="E69" s="78" t="s">
        <v>580</v>
      </c>
      <c r="F69" s="78">
        <v>1</v>
      </c>
      <c r="G69" s="78"/>
      <c r="H69" s="78"/>
      <c r="I69" s="78" t="s">
        <v>415</v>
      </c>
      <c r="J69" s="78">
        <v>1</v>
      </c>
      <c r="K69" s="78"/>
      <c r="L69" s="78"/>
      <c r="M69" s="78"/>
      <c r="N69" s="78"/>
      <c r="O69" s="78"/>
      <c r="P69" s="78"/>
      <c r="Q69" s="78"/>
      <c r="R69" s="78"/>
      <c r="S69" s="78"/>
      <c r="T69" s="78"/>
      <c r="U69" s="78"/>
      <c r="V69" s="78"/>
    </row>
    <row r="70" spans="1:22" ht="15">
      <c r="A70" s="78" t="s">
        <v>542</v>
      </c>
      <c r="B70" s="78">
        <v>2</v>
      </c>
      <c r="C70" s="78"/>
      <c r="D70" s="78"/>
      <c r="E70" s="78" t="s">
        <v>476</v>
      </c>
      <c r="F70" s="78">
        <v>1</v>
      </c>
      <c r="G70" s="78"/>
      <c r="H70" s="78"/>
      <c r="I70" s="78"/>
      <c r="J70" s="78"/>
      <c r="K70" s="78"/>
      <c r="L70" s="78"/>
      <c r="M70" s="78"/>
      <c r="N70" s="78"/>
      <c r="O70" s="78"/>
      <c r="P70" s="78"/>
      <c r="Q70" s="78"/>
      <c r="R70" s="78"/>
      <c r="S70" s="78"/>
      <c r="T70" s="78"/>
      <c r="U70" s="78"/>
      <c r="V70" s="78"/>
    </row>
    <row r="71" spans="1:22" ht="15">
      <c r="A71" s="78" t="s">
        <v>294</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467</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590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476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580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477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4965</v>
      </c>
      <c r="B79" s="13" t="s">
        <v>4657</v>
      </c>
      <c r="C79" s="13" t="s">
        <v>4968</v>
      </c>
      <c r="D79" s="13" t="s">
        <v>4660</v>
      </c>
      <c r="E79" s="13" t="s">
        <v>4969</v>
      </c>
      <c r="F79" s="13" t="s">
        <v>4662</v>
      </c>
      <c r="G79" s="13" t="s">
        <v>4971</v>
      </c>
      <c r="H79" s="13" t="s">
        <v>4664</v>
      </c>
      <c r="I79" s="13" t="s">
        <v>4973</v>
      </c>
      <c r="J79" s="13" t="s">
        <v>4666</v>
      </c>
      <c r="K79" s="13" t="s">
        <v>4975</v>
      </c>
      <c r="L79" s="13" t="s">
        <v>4668</v>
      </c>
      <c r="M79" s="13" t="s">
        <v>4977</v>
      </c>
      <c r="N79" s="13" t="s">
        <v>4670</v>
      </c>
      <c r="O79" s="13" t="s">
        <v>4979</v>
      </c>
      <c r="P79" s="13" t="s">
        <v>4672</v>
      </c>
      <c r="Q79" s="13" t="s">
        <v>4981</v>
      </c>
      <c r="R79" s="13" t="s">
        <v>4674</v>
      </c>
      <c r="S79" s="13" t="s">
        <v>4983</v>
      </c>
      <c r="T79" s="13" t="s">
        <v>4676</v>
      </c>
      <c r="U79" s="13" t="s">
        <v>4985</v>
      </c>
      <c r="V79" s="13" t="s">
        <v>4677</v>
      </c>
    </row>
    <row r="80" spans="1:22" ht="15">
      <c r="A80" s="78" t="s">
        <v>372</v>
      </c>
      <c r="B80" s="78">
        <v>16</v>
      </c>
      <c r="C80" s="78" t="s">
        <v>276</v>
      </c>
      <c r="D80" s="78">
        <v>1</v>
      </c>
      <c r="E80" s="78" t="s">
        <v>476</v>
      </c>
      <c r="F80" s="78">
        <v>3</v>
      </c>
      <c r="G80" s="78" t="s">
        <v>372</v>
      </c>
      <c r="H80" s="78">
        <v>16</v>
      </c>
      <c r="I80" s="78" t="s">
        <v>418</v>
      </c>
      <c r="J80" s="78">
        <v>5</v>
      </c>
      <c r="K80" s="78" t="s">
        <v>298</v>
      </c>
      <c r="L80" s="78">
        <v>4</v>
      </c>
      <c r="M80" s="78" t="s">
        <v>521</v>
      </c>
      <c r="N80" s="78">
        <v>1</v>
      </c>
      <c r="O80" s="78" t="s">
        <v>448</v>
      </c>
      <c r="P80" s="78">
        <v>3</v>
      </c>
      <c r="Q80" s="78" t="s">
        <v>307</v>
      </c>
      <c r="R80" s="78">
        <v>4</v>
      </c>
      <c r="S80" s="78" t="s">
        <v>570</v>
      </c>
      <c r="T80" s="78">
        <v>1</v>
      </c>
      <c r="U80" s="78" t="s">
        <v>554</v>
      </c>
      <c r="V80" s="78">
        <v>1</v>
      </c>
    </row>
    <row r="81" spans="1:22" ht="15">
      <c r="A81" s="78" t="s">
        <v>373</v>
      </c>
      <c r="B81" s="78">
        <v>15</v>
      </c>
      <c r="C81" s="78"/>
      <c r="D81" s="78"/>
      <c r="E81" s="78" t="s">
        <v>477</v>
      </c>
      <c r="F81" s="78">
        <v>3</v>
      </c>
      <c r="G81" s="78" t="s">
        <v>373</v>
      </c>
      <c r="H81" s="78">
        <v>15</v>
      </c>
      <c r="I81" s="78" t="s">
        <v>414</v>
      </c>
      <c r="J81" s="78">
        <v>3</v>
      </c>
      <c r="K81" s="78" t="s">
        <v>432</v>
      </c>
      <c r="L81" s="78">
        <v>4</v>
      </c>
      <c r="M81" s="78" t="s">
        <v>520</v>
      </c>
      <c r="N81" s="78">
        <v>1</v>
      </c>
      <c r="O81" s="78" t="s">
        <v>447</v>
      </c>
      <c r="P81" s="78">
        <v>3</v>
      </c>
      <c r="Q81" s="78" t="s">
        <v>308</v>
      </c>
      <c r="R81" s="78">
        <v>3</v>
      </c>
      <c r="S81" s="78" t="s">
        <v>569</v>
      </c>
      <c r="T81" s="78">
        <v>1</v>
      </c>
      <c r="U81" s="78" t="s">
        <v>553</v>
      </c>
      <c r="V81" s="78">
        <v>1</v>
      </c>
    </row>
    <row r="82" spans="1:22" ht="15">
      <c r="A82" s="78" t="s">
        <v>418</v>
      </c>
      <c r="B82" s="78">
        <v>5</v>
      </c>
      <c r="C82" s="78"/>
      <c r="D82" s="78"/>
      <c r="E82" s="78" t="s">
        <v>475</v>
      </c>
      <c r="F82" s="78">
        <v>2</v>
      </c>
      <c r="G82" s="78"/>
      <c r="H82" s="78"/>
      <c r="I82" s="78" t="s">
        <v>561</v>
      </c>
      <c r="J82" s="78">
        <v>2</v>
      </c>
      <c r="K82" s="78" t="s">
        <v>402</v>
      </c>
      <c r="L82" s="78">
        <v>3</v>
      </c>
      <c r="M82" s="78" t="s">
        <v>519</v>
      </c>
      <c r="N82" s="78">
        <v>1</v>
      </c>
      <c r="O82" s="78" t="s">
        <v>446</v>
      </c>
      <c r="P82" s="78">
        <v>3</v>
      </c>
      <c r="Q82" s="78" t="s">
        <v>306</v>
      </c>
      <c r="R82" s="78">
        <v>2</v>
      </c>
      <c r="S82" s="78" t="s">
        <v>568</v>
      </c>
      <c r="T82" s="78">
        <v>1</v>
      </c>
      <c r="U82" s="78" t="s">
        <v>552</v>
      </c>
      <c r="V82" s="78">
        <v>1</v>
      </c>
    </row>
    <row r="83" spans="1:22" ht="15">
      <c r="A83" s="78" t="s">
        <v>432</v>
      </c>
      <c r="B83" s="78">
        <v>4</v>
      </c>
      <c r="C83" s="78"/>
      <c r="D83" s="78"/>
      <c r="E83" s="78" t="s">
        <v>474</v>
      </c>
      <c r="F83" s="78">
        <v>2</v>
      </c>
      <c r="G83" s="78"/>
      <c r="H83" s="78"/>
      <c r="I83" s="78" t="s">
        <v>560</v>
      </c>
      <c r="J83" s="78">
        <v>2</v>
      </c>
      <c r="K83" s="78" t="s">
        <v>495</v>
      </c>
      <c r="L83" s="78">
        <v>3</v>
      </c>
      <c r="M83" s="78" t="s">
        <v>518</v>
      </c>
      <c r="N83" s="78">
        <v>1</v>
      </c>
      <c r="O83" s="78" t="s">
        <v>212</v>
      </c>
      <c r="P83" s="78">
        <v>2</v>
      </c>
      <c r="Q83" s="78"/>
      <c r="R83" s="78"/>
      <c r="S83" s="78" t="s">
        <v>567</v>
      </c>
      <c r="T83" s="78">
        <v>1</v>
      </c>
      <c r="U83" s="78" t="s">
        <v>551</v>
      </c>
      <c r="V83" s="78">
        <v>1</v>
      </c>
    </row>
    <row r="84" spans="1:22" ht="15">
      <c r="A84" s="78" t="s">
        <v>298</v>
      </c>
      <c r="B84" s="78">
        <v>4</v>
      </c>
      <c r="C84" s="78"/>
      <c r="D84" s="78"/>
      <c r="E84" s="78" t="s">
        <v>473</v>
      </c>
      <c r="F84" s="78">
        <v>2</v>
      </c>
      <c r="G84" s="78"/>
      <c r="H84" s="78"/>
      <c r="I84" s="78" t="s">
        <v>559</v>
      </c>
      <c r="J84" s="78">
        <v>2</v>
      </c>
      <c r="K84" s="78" t="s">
        <v>574</v>
      </c>
      <c r="L84" s="78">
        <v>1</v>
      </c>
      <c r="M84" s="78" t="s">
        <v>517</v>
      </c>
      <c r="N84" s="78">
        <v>1</v>
      </c>
      <c r="O84" s="78" t="s">
        <v>449</v>
      </c>
      <c r="P84" s="78">
        <v>2</v>
      </c>
      <c r="Q84" s="78"/>
      <c r="R84" s="78"/>
      <c r="S84" s="78" t="s">
        <v>566</v>
      </c>
      <c r="T84" s="78">
        <v>1</v>
      </c>
      <c r="U84" s="78" t="s">
        <v>550</v>
      </c>
      <c r="V84" s="78">
        <v>1</v>
      </c>
    </row>
    <row r="85" spans="1:22" ht="15">
      <c r="A85" s="78" t="s">
        <v>295</v>
      </c>
      <c r="B85" s="78">
        <v>4</v>
      </c>
      <c r="C85" s="78"/>
      <c r="D85" s="78"/>
      <c r="E85" s="78" t="s">
        <v>472</v>
      </c>
      <c r="F85" s="78">
        <v>2</v>
      </c>
      <c r="G85" s="78"/>
      <c r="H85" s="78"/>
      <c r="I85" s="78" t="s">
        <v>417</v>
      </c>
      <c r="J85" s="78">
        <v>1</v>
      </c>
      <c r="K85" s="78" t="s">
        <v>556</v>
      </c>
      <c r="L85" s="78">
        <v>1</v>
      </c>
      <c r="M85" s="78" t="s">
        <v>516</v>
      </c>
      <c r="N85" s="78">
        <v>1</v>
      </c>
      <c r="O85" s="78" t="s">
        <v>445</v>
      </c>
      <c r="P85" s="78">
        <v>2</v>
      </c>
      <c r="Q85" s="78"/>
      <c r="R85" s="78"/>
      <c r="S85" s="78"/>
      <c r="T85" s="78"/>
      <c r="U85" s="78"/>
      <c r="V85" s="78"/>
    </row>
    <row r="86" spans="1:22" ht="15">
      <c r="A86" s="78" t="s">
        <v>307</v>
      </c>
      <c r="B86" s="78">
        <v>4</v>
      </c>
      <c r="C86" s="78"/>
      <c r="D86" s="78"/>
      <c r="E86" s="78" t="s">
        <v>471</v>
      </c>
      <c r="F86" s="78">
        <v>2</v>
      </c>
      <c r="G86" s="78"/>
      <c r="H86" s="78"/>
      <c r="I86" s="78" t="s">
        <v>408</v>
      </c>
      <c r="J86" s="78">
        <v>1</v>
      </c>
      <c r="K86" s="78" t="s">
        <v>401</v>
      </c>
      <c r="L86" s="78">
        <v>1</v>
      </c>
      <c r="M86" s="78" t="s">
        <v>515</v>
      </c>
      <c r="N86" s="78">
        <v>1</v>
      </c>
      <c r="O86" s="78" t="s">
        <v>438</v>
      </c>
      <c r="P86" s="78">
        <v>1</v>
      </c>
      <c r="Q86" s="78"/>
      <c r="R86" s="78"/>
      <c r="S86" s="78"/>
      <c r="T86" s="78"/>
      <c r="U86" s="78"/>
      <c r="V86" s="78"/>
    </row>
    <row r="87" spans="1:22" ht="15">
      <c r="A87" s="78" t="s">
        <v>226</v>
      </c>
      <c r="B87" s="78">
        <v>4</v>
      </c>
      <c r="C87" s="78"/>
      <c r="D87" s="78"/>
      <c r="E87" s="78" t="s">
        <v>470</v>
      </c>
      <c r="F87" s="78">
        <v>2</v>
      </c>
      <c r="G87" s="78"/>
      <c r="H87" s="78"/>
      <c r="I87" s="78" t="s">
        <v>410</v>
      </c>
      <c r="J87" s="78">
        <v>1</v>
      </c>
      <c r="K87" s="78"/>
      <c r="L87" s="78"/>
      <c r="M87" s="78" t="s">
        <v>514</v>
      </c>
      <c r="N87" s="78">
        <v>1</v>
      </c>
      <c r="O87" s="78"/>
      <c r="P87" s="78"/>
      <c r="Q87" s="78"/>
      <c r="R87" s="78"/>
      <c r="S87" s="78"/>
      <c r="T87" s="78"/>
      <c r="U87" s="78"/>
      <c r="V87" s="78"/>
    </row>
    <row r="88" spans="1:22" ht="15">
      <c r="A88" s="78" t="s">
        <v>477</v>
      </c>
      <c r="B88" s="78">
        <v>3</v>
      </c>
      <c r="C88" s="78"/>
      <c r="D88" s="78"/>
      <c r="E88" s="78" t="s">
        <v>469</v>
      </c>
      <c r="F88" s="78">
        <v>2</v>
      </c>
      <c r="G88" s="78"/>
      <c r="H88" s="78"/>
      <c r="I88" s="78" t="s">
        <v>411</v>
      </c>
      <c r="J88" s="78">
        <v>1</v>
      </c>
      <c r="K88" s="78"/>
      <c r="L88" s="78"/>
      <c r="M88" s="78" t="s">
        <v>513</v>
      </c>
      <c r="N88" s="78">
        <v>1</v>
      </c>
      <c r="O88" s="78"/>
      <c r="P88" s="78"/>
      <c r="Q88" s="78"/>
      <c r="R88" s="78"/>
      <c r="S88" s="78"/>
      <c r="T88" s="78"/>
      <c r="U88" s="78"/>
      <c r="V88" s="78"/>
    </row>
    <row r="89" spans="1:22" ht="15">
      <c r="A89" s="78" t="s">
        <v>476</v>
      </c>
      <c r="B89" s="78">
        <v>3</v>
      </c>
      <c r="C89" s="78"/>
      <c r="D89" s="78"/>
      <c r="E89" s="78" t="s">
        <v>579</v>
      </c>
      <c r="F89" s="78">
        <v>2</v>
      </c>
      <c r="G89" s="78"/>
      <c r="H89" s="78"/>
      <c r="I89" s="78" t="s">
        <v>412</v>
      </c>
      <c r="J89" s="78">
        <v>1</v>
      </c>
      <c r="K89" s="78"/>
      <c r="L89" s="78"/>
      <c r="M89" s="78"/>
      <c r="N89" s="78"/>
      <c r="O89" s="78"/>
      <c r="P89" s="78"/>
      <c r="Q89" s="78"/>
      <c r="R89" s="78"/>
      <c r="S89" s="78"/>
      <c r="T89" s="78"/>
      <c r="U89" s="78"/>
      <c r="V89" s="78"/>
    </row>
    <row r="92" spans="1:22" ht="15" customHeight="1">
      <c r="A92" s="13" t="s">
        <v>5020</v>
      </c>
      <c r="B92" s="13" t="s">
        <v>4657</v>
      </c>
      <c r="C92" s="13" t="s">
        <v>5021</v>
      </c>
      <c r="D92" s="13" t="s">
        <v>4660</v>
      </c>
      <c r="E92" s="13" t="s">
        <v>5022</v>
      </c>
      <c r="F92" s="13" t="s">
        <v>4662</v>
      </c>
      <c r="G92" s="13" t="s">
        <v>5023</v>
      </c>
      <c r="H92" s="13" t="s">
        <v>4664</v>
      </c>
      <c r="I92" s="13" t="s">
        <v>5024</v>
      </c>
      <c r="J92" s="13" t="s">
        <v>4666</v>
      </c>
      <c r="K92" s="13" t="s">
        <v>5025</v>
      </c>
      <c r="L92" s="13" t="s">
        <v>4668</v>
      </c>
      <c r="M92" s="13" t="s">
        <v>5026</v>
      </c>
      <c r="N92" s="13" t="s">
        <v>4670</v>
      </c>
      <c r="O92" s="13" t="s">
        <v>5027</v>
      </c>
      <c r="P92" s="13" t="s">
        <v>4672</v>
      </c>
      <c r="Q92" s="13" t="s">
        <v>5028</v>
      </c>
      <c r="R92" s="13" t="s">
        <v>4674</v>
      </c>
      <c r="S92" s="13" t="s">
        <v>5029</v>
      </c>
      <c r="T92" s="13" t="s">
        <v>4676</v>
      </c>
      <c r="U92" s="13" t="s">
        <v>5030</v>
      </c>
      <c r="V92" s="13" t="s">
        <v>4677</v>
      </c>
    </row>
    <row r="93" spans="1:22" ht="15">
      <c r="A93" s="114" t="s">
        <v>460</v>
      </c>
      <c r="B93" s="78">
        <v>613317</v>
      </c>
      <c r="C93" s="114" t="s">
        <v>433</v>
      </c>
      <c r="D93" s="78">
        <v>409113</v>
      </c>
      <c r="E93" s="114" t="s">
        <v>588</v>
      </c>
      <c r="F93" s="78">
        <v>124853</v>
      </c>
      <c r="G93" s="114" t="s">
        <v>349</v>
      </c>
      <c r="H93" s="78">
        <v>153323</v>
      </c>
      <c r="I93" s="114" t="s">
        <v>562</v>
      </c>
      <c r="J93" s="78">
        <v>43557</v>
      </c>
      <c r="K93" s="114" t="s">
        <v>556</v>
      </c>
      <c r="L93" s="78">
        <v>39106</v>
      </c>
      <c r="M93" s="114" t="s">
        <v>522</v>
      </c>
      <c r="N93" s="78">
        <v>25581</v>
      </c>
      <c r="O93" s="114" t="s">
        <v>230</v>
      </c>
      <c r="P93" s="78">
        <v>44148</v>
      </c>
      <c r="Q93" s="114" t="s">
        <v>305</v>
      </c>
      <c r="R93" s="78">
        <v>256969</v>
      </c>
      <c r="S93" s="114" t="s">
        <v>568</v>
      </c>
      <c r="T93" s="78">
        <v>3767</v>
      </c>
      <c r="U93" s="114" t="s">
        <v>550</v>
      </c>
      <c r="V93" s="78">
        <v>19613</v>
      </c>
    </row>
    <row r="94" spans="1:22" ht="15">
      <c r="A94" s="114" t="s">
        <v>462</v>
      </c>
      <c r="B94" s="78">
        <v>473029</v>
      </c>
      <c r="C94" s="114" t="s">
        <v>310</v>
      </c>
      <c r="D94" s="78">
        <v>373056</v>
      </c>
      <c r="E94" s="114" t="s">
        <v>586</v>
      </c>
      <c r="F94" s="78">
        <v>60907</v>
      </c>
      <c r="G94" s="114" t="s">
        <v>348</v>
      </c>
      <c r="H94" s="78">
        <v>57940</v>
      </c>
      <c r="I94" s="114" t="s">
        <v>410</v>
      </c>
      <c r="J94" s="78">
        <v>3728</v>
      </c>
      <c r="K94" s="114" t="s">
        <v>333</v>
      </c>
      <c r="L94" s="78">
        <v>25577</v>
      </c>
      <c r="M94" s="114" t="s">
        <v>521</v>
      </c>
      <c r="N94" s="78">
        <v>17506</v>
      </c>
      <c r="O94" s="114" t="s">
        <v>269</v>
      </c>
      <c r="P94" s="78">
        <v>21738</v>
      </c>
      <c r="Q94" s="114" t="s">
        <v>306</v>
      </c>
      <c r="R94" s="78">
        <v>28008</v>
      </c>
      <c r="S94" s="114" t="s">
        <v>570</v>
      </c>
      <c r="T94" s="78">
        <v>3513</v>
      </c>
      <c r="U94" s="114" t="s">
        <v>555</v>
      </c>
      <c r="V94" s="78">
        <v>17499</v>
      </c>
    </row>
    <row r="95" spans="1:22" ht="15">
      <c r="A95" s="114" t="s">
        <v>433</v>
      </c>
      <c r="B95" s="78">
        <v>409113</v>
      </c>
      <c r="C95" s="114" t="s">
        <v>313</v>
      </c>
      <c r="D95" s="78">
        <v>334478</v>
      </c>
      <c r="E95" s="114" t="s">
        <v>584</v>
      </c>
      <c r="F95" s="78">
        <v>35260</v>
      </c>
      <c r="G95" s="114" t="s">
        <v>365</v>
      </c>
      <c r="H95" s="78">
        <v>23847</v>
      </c>
      <c r="I95" s="114" t="s">
        <v>418</v>
      </c>
      <c r="J95" s="78">
        <v>1923</v>
      </c>
      <c r="K95" s="114" t="s">
        <v>574</v>
      </c>
      <c r="L95" s="78">
        <v>12047</v>
      </c>
      <c r="M95" s="114" t="s">
        <v>520</v>
      </c>
      <c r="N95" s="78">
        <v>15727</v>
      </c>
      <c r="O95" s="114" t="s">
        <v>438</v>
      </c>
      <c r="P95" s="78">
        <v>9278</v>
      </c>
      <c r="Q95" s="114" t="s">
        <v>289</v>
      </c>
      <c r="R95" s="78">
        <v>12728</v>
      </c>
      <c r="S95" s="114" t="s">
        <v>569</v>
      </c>
      <c r="T95" s="78">
        <v>3456</v>
      </c>
      <c r="U95" s="114" t="s">
        <v>553</v>
      </c>
      <c r="V95" s="78">
        <v>14990</v>
      </c>
    </row>
    <row r="96" spans="1:22" ht="15">
      <c r="A96" s="114" t="s">
        <v>420</v>
      </c>
      <c r="B96" s="78">
        <v>392740</v>
      </c>
      <c r="C96" s="114" t="s">
        <v>435</v>
      </c>
      <c r="D96" s="78">
        <v>257024</v>
      </c>
      <c r="E96" s="114" t="s">
        <v>256</v>
      </c>
      <c r="F96" s="78">
        <v>33964</v>
      </c>
      <c r="G96" s="114" t="s">
        <v>354</v>
      </c>
      <c r="H96" s="78">
        <v>16634</v>
      </c>
      <c r="I96" s="114" t="s">
        <v>415</v>
      </c>
      <c r="J96" s="78">
        <v>1324</v>
      </c>
      <c r="K96" s="114" t="s">
        <v>290</v>
      </c>
      <c r="L96" s="78">
        <v>11444</v>
      </c>
      <c r="M96" s="114" t="s">
        <v>326</v>
      </c>
      <c r="N96" s="78">
        <v>6852</v>
      </c>
      <c r="O96" s="114" t="s">
        <v>446</v>
      </c>
      <c r="P96" s="78">
        <v>1827</v>
      </c>
      <c r="Q96" s="114" t="s">
        <v>304</v>
      </c>
      <c r="R96" s="78">
        <v>11160</v>
      </c>
      <c r="S96" s="114" t="s">
        <v>421</v>
      </c>
      <c r="T96" s="78">
        <v>795</v>
      </c>
      <c r="U96" s="114" t="s">
        <v>552</v>
      </c>
      <c r="V96" s="78">
        <v>5987</v>
      </c>
    </row>
    <row r="97" spans="1:22" ht="15">
      <c r="A97" s="114" t="s">
        <v>310</v>
      </c>
      <c r="B97" s="78">
        <v>373056</v>
      </c>
      <c r="C97" s="114" t="s">
        <v>266</v>
      </c>
      <c r="D97" s="78">
        <v>256749</v>
      </c>
      <c r="E97" s="114" t="s">
        <v>473</v>
      </c>
      <c r="F97" s="78">
        <v>25814</v>
      </c>
      <c r="G97" s="114" t="s">
        <v>267</v>
      </c>
      <c r="H97" s="78">
        <v>15166</v>
      </c>
      <c r="I97" s="114" t="s">
        <v>417</v>
      </c>
      <c r="J97" s="78">
        <v>1285</v>
      </c>
      <c r="K97" s="114" t="s">
        <v>575</v>
      </c>
      <c r="L97" s="78">
        <v>7636</v>
      </c>
      <c r="M97" s="114" t="s">
        <v>517</v>
      </c>
      <c r="N97" s="78">
        <v>4345</v>
      </c>
      <c r="O97" s="114" t="s">
        <v>449</v>
      </c>
      <c r="P97" s="78">
        <v>1440</v>
      </c>
      <c r="Q97" s="114" t="s">
        <v>300</v>
      </c>
      <c r="R97" s="78">
        <v>6683</v>
      </c>
      <c r="S97" s="114" t="s">
        <v>571</v>
      </c>
      <c r="T97" s="78">
        <v>602</v>
      </c>
      <c r="U97" s="114" t="s">
        <v>400</v>
      </c>
      <c r="V97" s="78">
        <v>4762</v>
      </c>
    </row>
    <row r="98" spans="1:22" ht="15">
      <c r="A98" s="114" t="s">
        <v>294</v>
      </c>
      <c r="B98" s="78">
        <v>343445</v>
      </c>
      <c r="C98" s="114" t="s">
        <v>329</v>
      </c>
      <c r="D98" s="78">
        <v>149204</v>
      </c>
      <c r="E98" s="114" t="s">
        <v>579</v>
      </c>
      <c r="F98" s="78">
        <v>21072</v>
      </c>
      <c r="G98" s="114" t="s">
        <v>373</v>
      </c>
      <c r="H98" s="78">
        <v>11004</v>
      </c>
      <c r="I98" s="114" t="s">
        <v>412</v>
      </c>
      <c r="J98" s="78">
        <v>1114</v>
      </c>
      <c r="K98" s="114" t="s">
        <v>432</v>
      </c>
      <c r="L98" s="78">
        <v>6722</v>
      </c>
      <c r="M98" s="114" t="s">
        <v>518</v>
      </c>
      <c r="N98" s="78">
        <v>2120</v>
      </c>
      <c r="O98" s="114" t="s">
        <v>448</v>
      </c>
      <c r="P98" s="78">
        <v>1109</v>
      </c>
      <c r="Q98" s="114" t="s">
        <v>308</v>
      </c>
      <c r="R98" s="78">
        <v>5038</v>
      </c>
      <c r="S98" s="114" t="s">
        <v>566</v>
      </c>
      <c r="T98" s="78">
        <v>393</v>
      </c>
      <c r="U98" s="114" t="s">
        <v>551</v>
      </c>
      <c r="V98" s="78">
        <v>619</v>
      </c>
    </row>
    <row r="99" spans="1:22" ht="15">
      <c r="A99" s="114" t="s">
        <v>313</v>
      </c>
      <c r="B99" s="78">
        <v>334478</v>
      </c>
      <c r="C99" s="114" t="s">
        <v>424</v>
      </c>
      <c r="D99" s="78">
        <v>135699</v>
      </c>
      <c r="E99" s="114" t="s">
        <v>469</v>
      </c>
      <c r="F99" s="78">
        <v>19876</v>
      </c>
      <c r="G99" s="114" t="s">
        <v>346</v>
      </c>
      <c r="H99" s="78">
        <v>10552</v>
      </c>
      <c r="I99" s="114" t="s">
        <v>413</v>
      </c>
      <c r="J99" s="78">
        <v>984</v>
      </c>
      <c r="K99" s="114" t="s">
        <v>402</v>
      </c>
      <c r="L99" s="78">
        <v>4374</v>
      </c>
      <c r="M99" s="114" t="s">
        <v>513</v>
      </c>
      <c r="N99" s="78">
        <v>2071</v>
      </c>
      <c r="O99" s="114" t="s">
        <v>447</v>
      </c>
      <c r="P99" s="78">
        <v>491</v>
      </c>
      <c r="Q99" s="114" t="s">
        <v>288</v>
      </c>
      <c r="R99" s="78">
        <v>3031</v>
      </c>
      <c r="S99" s="114" t="s">
        <v>567</v>
      </c>
      <c r="T99" s="78">
        <v>308</v>
      </c>
      <c r="U99" s="114" t="s">
        <v>554</v>
      </c>
      <c r="V99" s="78">
        <v>471</v>
      </c>
    </row>
    <row r="100" spans="1:22" ht="15">
      <c r="A100" s="114" t="s">
        <v>485</v>
      </c>
      <c r="B100" s="78">
        <v>326596</v>
      </c>
      <c r="C100" s="114" t="s">
        <v>377</v>
      </c>
      <c r="D100" s="78">
        <v>107503</v>
      </c>
      <c r="E100" s="114" t="s">
        <v>437</v>
      </c>
      <c r="F100" s="78">
        <v>17880</v>
      </c>
      <c r="G100" s="114" t="s">
        <v>347</v>
      </c>
      <c r="H100" s="78">
        <v>9834</v>
      </c>
      <c r="I100" s="114" t="s">
        <v>560</v>
      </c>
      <c r="J100" s="78">
        <v>839</v>
      </c>
      <c r="K100" s="114" t="s">
        <v>299</v>
      </c>
      <c r="L100" s="78">
        <v>1088</v>
      </c>
      <c r="M100" s="114" t="s">
        <v>515</v>
      </c>
      <c r="N100" s="78">
        <v>1943</v>
      </c>
      <c r="O100" s="114" t="s">
        <v>212</v>
      </c>
      <c r="P100" s="78">
        <v>102</v>
      </c>
      <c r="Q100" s="114" t="s">
        <v>307</v>
      </c>
      <c r="R100" s="78">
        <v>1229</v>
      </c>
      <c r="S100" s="114"/>
      <c r="T100" s="78"/>
      <c r="U100" s="114"/>
      <c r="V100" s="78"/>
    </row>
    <row r="101" spans="1:22" ht="15">
      <c r="A101" s="114" t="s">
        <v>544</v>
      </c>
      <c r="B101" s="78">
        <v>301853</v>
      </c>
      <c r="C101" s="114" t="s">
        <v>215</v>
      </c>
      <c r="D101" s="78">
        <v>104539</v>
      </c>
      <c r="E101" s="114" t="s">
        <v>470</v>
      </c>
      <c r="F101" s="78">
        <v>11812</v>
      </c>
      <c r="G101" s="114" t="s">
        <v>350</v>
      </c>
      <c r="H101" s="78">
        <v>9062</v>
      </c>
      <c r="I101" s="114" t="s">
        <v>414</v>
      </c>
      <c r="J101" s="78">
        <v>558</v>
      </c>
      <c r="K101" s="114" t="s">
        <v>401</v>
      </c>
      <c r="L101" s="78">
        <v>944</v>
      </c>
      <c r="M101" s="114" t="s">
        <v>516</v>
      </c>
      <c r="N101" s="78">
        <v>1919</v>
      </c>
      <c r="O101" s="114" t="s">
        <v>445</v>
      </c>
      <c r="P101" s="78">
        <v>1</v>
      </c>
      <c r="Q101" s="114"/>
      <c r="R101" s="78"/>
      <c r="S101" s="114"/>
      <c r="T101" s="78"/>
      <c r="U101" s="114"/>
      <c r="V101" s="78"/>
    </row>
    <row r="102" spans="1:22" ht="15">
      <c r="A102" s="114" t="s">
        <v>497</v>
      </c>
      <c r="B102" s="78">
        <v>296818</v>
      </c>
      <c r="C102" s="114" t="s">
        <v>260</v>
      </c>
      <c r="D102" s="78">
        <v>86166</v>
      </c>
      <c r="E102" s="114" t="s">
        <v>578</v>
      </c>
      <c r="F102" s="78">
        <v>10824</v>
      </c>
      <c r="G102" s="114" t="s">
        <v>263</v>
      </c>
      <c r="H102" s="78">
        <v>8928</v>
      </c>
      <c r="I102" s="114" t="s">
        <v>559</v>
      </c>
      <c r="J102" s="78">
        <v>476</v>
      </c>
      <c r="K102" s="114" t="s">
        <v>298</v>
      </c>
      <c r="L102" s="78">
        <v>91</v>
      </c>
      <c r="M102" s="114" t="s">
        <v>514</v>
      </c>
      <c r="N102" s="78">
        <v>1840</v>
      </c>
      <c r="O102" s="114"/>
      <c r="P102" s="78"/>
      <c r="Q102" s="114"/>
      <c r="R102" s="78"/>
      <c r="S102" s="114"/>
      <c r="T102" s="78"/>
      <c r="U102" s="114"/>
      <c r="V102" s="78"/>
    </row>
  </sheetData>
  <hyperlinks>
    <hyperlink ref="A2" r:id="rId1" display="https://parentinghub.co.za/win-with-lamaze/"/>
    <hyperlink ref="A3" r:id="rId2" display="https://finance.yahoo.com/news/pg-e-shows-wall-street-110000710.html"/>
    <hyperlink ref="A4" r:id="rId3" display="https://www.youtube.com/watch?v=-0OaOOuoAyE&amp;feature=youtu.be"/>
    <hyperlink ref="A5" r:id="rId4" display="https://www.lamaze.org/Connecting-the-Dots/parsing-the-arrive-trial-should-first-time-parents-be-routinely-induced-at-39-weeks"/>
    <hyperlink ref="A6" r:id="rId5" display="https://www.lamaze.org/Giving-Birth-with-Confidence/GBWC-Post/how-to-survive-losing-a-baby-1"/>
    <hyperlink ref="A7" r:id="rId6" display="https://giveawaygoat.co.za/2019/10/01/win-with-lamaze-and-parenting-hub/"/>
    <hyperlink ref="A8" r:id="rId7" display="http://podcasts.tortoiseadvisors.com/12ba657f"/>
    <hyperlink ref="A9" r:id="rId8" display="http://blog.naver.com/kierren/20155485261"/>
    <hyperlink ref="A10" r:id="rId9" display="http://www.lamaze.jp/"/>
    <hyperlink ref="A11" r:id="rId10" display="http://rover.ebay.com/rover/1/710-53481-19255-0/1?ff3=2&amp;toolid=10039&amp;campid=5337424366&amp;item=401916138971&amp;vectorid=229508&amp;lgeo=1"/>
    <hyperlink ref="C2" r:id="rId11" display="http://rover.ebay.com/rover/1/710-53481-19255-0/1?ff3=2&amp;toolid=10039&amp;campid=5337424366&amp;item=401916138971&amp;vectorid=229508&amp;lgeo=1"/>
    <hyperlink ref="C3" r:id="rId12" display="http://www.lamaze.jp/"/>
    <hyperlink ref="C4" r:id="rId13" display="http://blog.naver.com/kierren/20155485261"/>
    <hyperlink ref="C5" r:id="rId14" display="https://twitter.com/cajun4trump/status/1179952430215303170"/>
    <hyperlink ref="C6" r:id="rId15" display="https://twitter.com/nadsjohnny/status/1179962363069550593"/>
    <hyperlink ref="C7" r:id="rId16" display="https://enterandwin.co.za/?p=8648"/>
    <hyperlink ref="C8" r:id="rId17" display="https://twitter.com/CassandraYoung/status/1180073562671067136"/>
    <hyperlink ref="C9" r:id="rId18" display="https://twitter.com/bryblog/status/1180076851181625345"/>
    <hyperlink ref="C10" r:id="rId19" display="https://www.facebook.com/5315667/posts/10105632285476604/"/>
    <hyperlink ref="C11" r:id="rId20" display="https://www.amazon.co.uk/dp/B00HXBKTZU?tag=droppeduktw-21"/>
    <hyperlink ref="E2" r:id="rId21" display="https://www.lamaze.org/Connecting-the-Dots/parsing-the-arrive-trial-should-first-time-parents-be-routinely-induced-at-39-weeks"/>
    <hyperlink ref="E3" r:id="rId22" display="https://www.pinterandmartin.com/vbp"/>
    <hyperlink ref="G2" r:id="rId23" display="https://parentinghub.co.za/win-with-lamaze/"/>
    <hyperlink ref="G3" r:id="rId24" display="https://giveawaygoat.co.za/2019/10/01/win-with-lamaze-and-parenting-hub/"/>
    <hyperlink ref="K2" r:id="rId25" display="https://safetosleep.nichd.nih.gov/resources/caregivers/environment/look"/>
    <hyperlink ref="K3" r:id="rId26" display="https://www.eventbrite.com/e/novdec-prenatal-lamaze-4-week-series-on-thursdays-tickets-70782368971"/>
    <hyperlink ref="K4" r:id="rId27" display="https://www.instagram.com/p/B3Qr342JTaO/?utm_source=ig_web_button_share_sheet"/>
    <hyperlink ref="K5" r:id="rId28" display="https://www.lamaze.org/Giving-Birth-with-Confidence/GBWC-Post/what-does-it-mean-to-choose-a-midwife-for-your-birth?fbclid=IwAR17atloF82oS9Z44fVHskyRgxLnyxalxjluObeYjgLX9nUJr7bXyGsqcQc"/>
    <hyperlink ref="K6" r:id="rId29" display="https://www.lamaze.org/Parents"/>
    <hyperlink ref="K7" r:id="rId30" display="https://www.lamaze.org/Giving-Birth-with-Confidence/GBWC-Post/you-cant-prevent-sids-you-can-lower-your-risk-1"/>
    <hyperlink ref="K8" r:id="rId31" display="https://www.lamaze.org/Giving-Birth-with-Confidence/GBWC-Post/how-to-survive-losing-a-baby-1"/>
    <hyperlink ref="K9" r:id="rId32" display="https://www.lamaze.org/Giving-Birth-with-Confidence/GBWC-Post/do-one-thing-this-month-to-improve-maternity-health-1"/>
    <hyperlink ref="K10" r:id="rId33" display="https://www.unilad.co.uk/news/us-news/allyson-felix-breaks-usain-bolt-record-10-months-after-giving-birth/?fbclid=IwAR2ZOjPsU3cOFL19_LF7B9KXOKsmr7wuXiXa9VFpds8UtxwM9H6sbj4NWTs"/>
    <hyperlink ref="K11" r:id="rId34" display="https://www.eventbrite.com/e/novdec-prenatal-lamaze-4-week-series-on-thursdays-tickets-70782368971?utm-medium=discovery&amp;utm-campaign=social&amp;utm-content=attendeeshare&amp;aff=estw&amp;utm-source=tw&amp;utm-term=listing"/>
    <hyperlink ref="Q2" r:id="rId35" display="https://www.youtube.com/watch?v=-0OaOOuoAyE&amp;feature=youtu.be"/>
    <hyperlink ref="Q3" r:id="rId36" display="https://www.youtube.com/watch?v=Mid0ShrfPMs&amp;feature=youtu.be"/>
    <hyperlink ref="Q4" r:id="rId37" display="https://www.youtube.com/watch?v=K41mXrwX_ns&amp;feature=youtu.be"/>
  </hyperlinks>
  <printOptions/>
  <pageMargins left="0.7" right="0.7" top="0.75" bottom="0.75" header="0.3" footer="0.3"/>
  <pageSetup orientation="portrait" paperSize="9"/>
  <tableParts>
    <tablePart r:id="rId44"/>
    <tablePart r:id="rId42"/>
    <tablePart r:id="rId43"/>
    <tablePart r:id="rId39"/>
    <tablePart r:id="rId41"/>
    <tablePart r:id="rId45"/>
    <tablePart r:id="rId38"/>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5552</v>
      </c>
      <c r="B1" s="13" t="s">
        <v>6059</v>
      </c>
      <c r="C1" s="13" t="s">
        <v>6060</v>
      </c>
      <c r="D1" s="13" t="s">
        <v>144</v>
      </c>
      <c r="E1" s="13" t="s">
        <v>6062</v>
      </c>
      <c r="F1" s="13" t="s">
        <v>6063</v>
      </c>
      <c r="G1" s="13" t="s">
        <v>6064</v>
      </c>
    </row>
    <row r="2" spans="1:7" ht="15">
      <c r="A2" s="78" t="s">
        <v>4735</v>
      </c>
      <c r="B2" s="78">
        <v>227</v>
      </c>
      <c r="C2" s="117">
        <v>0.03935506241331484</v>
      </c>
      <c r="D2" s="78" t="s">
        <v>6061</v>
      </c>
      <c r="E2" s="78"/>
      <c r="F2" s="78"/>
      <c r="G2" s="78"/>
    </row>
    <row r="3" spans="1:7" ht="15">
      <c r="A3" s="78" t="s">
        <v>4736</v>
      </c>
      <c r="B3" s="78">
        <v>112</v>
      </c>
      <c r="C3" s="117">
        <v>0.01941747572815534</v>
      </c>
      <c r="D3" s="78" t="s">
        <v>6061</v>
      </c>
      <c r="E3" s="78"/>
      <c r="F3" s="78"/>
      <c r="G3" s="78"/>
    </row>
    <row r="4" spans="1:7" ht="15">
      <c r="A4" s="78" t="s">
        <v>4737</v>
      </c>
      <c r="B4" s="78">
        <v>0</v>
      </c>
      <c r="C4" s="117">
        <v>0</v>
      </c>
      <c r="D4" s="78" t="s">
        <v>6061</v>
      </c>
      <c r="E4" s="78"/>
      <c r="F4" s="78"/>
      <c r="G4" s="78"/>
    </row>
    <row r="5" spans="1:7" ht="15">
      <c r="A5" s="78" t="s">
        <v>4738</v>
      </c>
      <c r="B5" s="78">
        <v>5429</v>
      </c>
      <c r="C5" s="117">
        <v>0.9412274618585298</v>
      </c>
      <c r="D5" s="78" t="s">
        <v>6061</v>
      </c>
      <c r="E5" s="78"/>
      <c r="F5" s="78"/>
      <c r="G5" s="78"/>
    </row>
    <row r="6" spans="1:7" ht="15">
      <c r="A6" s="78" t="s">
        <v>4739</v>
      </c>
      <c r="B6" s="78">
        <v>5768</v>
      </c>
      <c r="C6" s="117">
        <v>1</v>
      </c>
      <c r="D6" s="78" t="s">
        <v>6061</v>
      </c>
      <c r="E6" s="78"/>
      <c r="F6" s="78"/>
      <c r="G6" s="78"/>
    </row>
    <row r="7" spans="1:7" ht="15">
      <c r="A7" s="84" t="s">
        <v>951</v>
      </c>
      <c r="B7" s="84">
        <v>233</v>
      </c>
      <c r="C7" s="118">
        <v>0.008861891843032564</v>
      </c>
      <c r="D7" s="84" t="s">
        <v>6061</v>
      </c>
      <c r="E7" s="84" t="b">
        <v>0</v>
      </c>
      <c r="F7" s="84" t="b">
        <v>0</v>
      </c>
      <c r="G7" s="84" t="b">
        <v>0</v>
      </c>
    </row>
    <row r="8" spans="1:7" ht="15">
      <c r="A8" s="84" t="s">
        <v>4740</v>
      </c>
      <c r="B8" s="84">
        <v>54</v>
      </c>
      <c r="C8" s="118">
        <v>0.011354687927318124</v>
      </c>
      <c r="D8" s="84" t="s">
        <v>6061</v>
      </c>
      <c r="E8" s="84" t="b">
        <v>0</v>
      </c>
      <c r="F8" s="84" t="b">
        <v>0</v>
      </c>
      <c r="G8" s="84" t="b">
        <v>0</v>
      </c>
    </row>
    <row r="9" spans="1:7" ht="15">
      <c r="A9" s="84" t="s">
        <v>4741</v>
      </c>
      <c r="B9" s="84">
        <v>29</v>
      </c>
      <c r="C9" s="118">
        <v>0.008440219561250333</v>
      </c>
      <c r="D9" s="84" t="s">
        <v>6061</v>
      </c>
      <c r="E9" s="84" t="b">
        <v>0</v>
      </c>
      <c r="F9" s="84" t="b">
        <v>0</v>
      </c>
      <c r="G9" s="84" t="b">
        <v>0</v>
      </c>
    </row>
    <row r="10" spans="1:7" ht="15">
      <c r="A10" s="84" t="s">
        <v>4742</v>
      </c>
      <c r="B10" s="84">
        <v>28</v>
      </c>
      <c r="C10" s="118">
        <v>0.008149177507414115</v>
      </c>
      <c r="D10" s="84" t="s">
        <v>6061</v>
      </c>
      <c r="E10" s="84" t="b">
        <v>0</v>
      </c>
      <c r="F10" s="84" t="b">
        <v>0</v>
      </c>
      <c r="G10" s="84" t="b">
        <v>0</v>
      </c>
    </row>
    <row r="11" spans="1:7" ht="15">
      <c r="A11" s="84" t="s">
        <v>4743</v>
      </c>
      <c r="B11" s="84">
        <v>26</v>
      </c>
      <c r="C11" s="118">
        <v>0.007809598031547288</v>
      </c>
      <c r="D11" s="84" t="s">
        <v>6061</v>
      </c>
      <c r="E11" s="84" t="b">
        <v>0</v>
      </c>
      <c r="F11" s="84" t="b">
        <v>0</v>
      </c>
      <c r="G11" s="84" t="b">
        <v>0</v>
      </c>
    </row>
    <row r="12" spans="1:7" ht="15">
      <c r="A12" s="84" t="s">
        <v>4750</v>
      </c>
      <c r="B12" s="84">
        <v>25</v>
      </c>
      <c r="C12" s="118">
        <v>0.0073903077136193065</v>
      </c>
      <c r="D12" s="84" t="s">
        <v>6061</v>
      </c>
      <c r="E12" s="84" t="b">
        <v>0</v>
      </c>
      <c r="F12" s="84" t="b">
        <v>0</v>
      </c>
      <c r="G12" s="84" t="b">
        <v>0</v>
      </c>
    </row>
    <row r="13" spans="1:7" ht="15">
      <c r="A13" s="84" t="s">
        <v>4746</v>
      </c>
      <c r="B13" s="84">
        <v>23</v>
      </c>
      <c r="C13" s="118">
        <v>0.007022555050125746</v>
      </c>
      <c r="D13" s="84" t="s">
        <v>6061</v>
      </c>
      <c r="E13" s="84" t="b">
        <v>0</v>
      </c>
      <c r="F13" s="84" t="b">
        <v>0</v>
      </c>
      <c r="G13" s="84" t="b">
        <v>0</v>
      </c>
    </row>
    <row r="14" spans="1:7" ht="15">
      <c r="A14" s="84" t="s">
        <v>4803</v>
      </c>
      <c r="B14" s="84">
        <v>22</v>
      </c>
      <c r="C14" s="118">
        <v>0.006950440389980859</v>
      </c>
      <c r="D14" s="84" t="s">
        <v>6061</v>
      </c>
      <c r="E14" s="84" t="b">
        <v>0</v>
      </c>
      <c r="F14" s="84" t="b">
        <v>0</v>
      </c>
      <c r="G14" s="84" t="b">
        <v>0</v>
      </c>
    </row>
    <row r="15" spans="1:7" ht="15">
      <c r="A15" s="84" t="s">
        <v>4766</v>
      </c>
      <c r="B15" s="84">
        <v>18</v>
      </c>
      <c r="C15" s="118">
        <v>0.006537178117768441</v>
      </c>
      <c r="D15" s="84" t="s">
        <v>6061</v>
      </c>
      <c r="E15" s="84" t="b">
        <v>0</v>
      </c>
      <c r="F15" s="84" t="b">
        <v>0</v>
      </c>
      <c r="G15" s="84" t="b">
        <v>0</v>
      </c>
    </row>
    <row r="16" spans="1:7" ht="15">
      <c r="A16" s="84" t="s">
        <v>4758</v>
      </c>
      <c r="B16" s="84">
        <v>18</v>
      </c>
      <c r="C16" s="118">
        <v>0.006010051622020864</v>
      </c>
      <c r="D16" s="84" t="s">
        <v>6061</v>
      </c>
      <c r="E16" s="84" t="b">
        <v>1</v>
      </c>
      <c r="F16" s="84" t="b">
        <v>0</v>
      </c>
      <c r="G16" s="84" t="b">
        <v>0</v>
      </c>
    </row>
    <row r="17" spans="1:7" ht="15">
      <c r="A17" s="84" t="s">
        <v>4703</v>
      </c>
      <c r="B17" s="84">
        <v>17</v>
      </c>
      <c r="C17" s="118">
        <v>0.0057893879101374324</v>
      </c>
      <c r="D17" s="84" t="s">
        <v>6061</v>
      </c>
      <c r="E17" s="84" t="b">
        <v>0</v>
      </c>
      <c r="F17" s="84" t="b">
        <v>0</v>
      </c>
      <c r="G17" s="84" t="b">
        <v>0</v>
      </c>
    </row>
    <row r="18" spans="1:7" ht="15">
      <c r="A18" s="84" t="s">
        <v>5553</v>
      </c>
      <c r="B18" s="84">
        <v>17</v>
      </c>
      <c r="C18" s="118">
        <v>0.006037330024300049</v>
      </c>
      <c r="D18" s="84" t="s">
        <v>6061</v>
      </c>
      <c r="E18" s="84" t="b">
        <v>0</v>
      </c>
      <c r="F18" s="84" t="b">
        <v>0</v>
      </c>
      <c r="G18" s="84" t="b">
        <v>0</v>
      </c>
    </row>
    <row r="19" spans="1:7" ht="15">
      <c r="A19" s="84" t="s">
        <v>372</v>
      </c>
      <c r="B19" s="84">
        <v>16</v>
      </c>
      <c r="C19" s="118">
        <v>0.005561865736356229</v>
      </c>
      <c r="D19" s="84" t="s">
        <v>6061</v>
      </c>
      <c r="E19" s="84" t="b">
        <v>0</v>
      </c>
      <c r="F19" s="84" t="b">
        <v>0</v>
      </c>
      <c r="G19" s="84" t="b">
        <v>0</v>
      </c>
    </row>
    <row r="20" spans="1:7" ht="15">
      <c r="A20" s="84" t="s">
        <v>4792</v>
      </c>
      <c r="B20" s="84">
        <v>16</v>
      </c>
      <c r="C20" s="118">
        <v>0.008146507502185957</v>
      </c>
      <c r="D20" s="84" t="s">
        <v>6061</v>
      </c>
      <c r="E20" s="84" t="b">
        <v>0</v>
      </c>
      <c r="F20" s="84" t="b">
        <v>0</v>
      </c>
      <c r="G20" s="84" t="b">
        <v>0</v>
      </c>
    </row>
    <row r="21" spans="1:7" ht="15">
      <c r="A21" s="84" t="s">
        <v>5554</v>
      </c>
      <c r="B21" s="84">
        <v>15</v>
      </c>
      <c r="C21" s="118">
        <v>0.005327055903794162</v>
      </c>
      <c r="D21" s="84" t="s">
        <v>6061</v>
      </c>
      <c r="E21" s="84" t="b">
        <v>0</v>
      </c>
      <c r="F21" s="84" t="b">
        <v>0</v>
      </c>
      <c r="G21" s="84" t="b">
        <v>0</v>
      </c>
    </row>
    <row r="22" spans="1:7" ht="15">
      <c r="A22" s="84" t="s">
        <v>373</v>
      </c>
      <c r="B22" s="84">
        <v>15</v>
      </c>
      <c r="C22" s="118">
        <v>0.005327055903794162</v>
      </c>
      <c r="D22" s="84" t="s">
        <v>6061</v>
      </c>
      <c r="E22" s="84" t="b">
        <v>0</v>
      </c>
      <c r="F22" s="84" t="b">
        <v>0</v>
      </c>
      <c r="G22" s="84" t="b">
        <v>0</v>
      </c>
    </row>
    <row r="23" spans="1:7" ht="15">
      <c r="A23" s="84" t="s">
        <v>4764</v>
      </c>
      <c r="B23" s="84">
        <v>15</v>
      </c>
      <c r="C23" s="118">
        <v>0.005327055903794162</v>
      </c>
      <c r="D23" s="84" t="s">
        <v>6061</v>
      </c>
      <c r="E23" s="84" t="b">
        <v>0</v>
      </c>
      <c r="F23" s="84" t="b">
        <v>0</v>
      </c>
      <c r="G23" s="84" t="b">
        <v>0</v>
      </c>
    </row>
    <row r="24" spans="1:7" ht="15">
      <c r="A24" s="84" t="s">
        <v>5555</v>
      </c>
      <c r="B24" s="84">
        <v>14</v>
      </c>
      <c r="C24" s="118">
        <v>0.005205369526257563</v>
      </c>
      <c r="D24" s="84" t="s">
        <v>6061</v>
      </c>
      <c r="E24" s="84" t="b">
        <v>0</v>
      </c>
      <c r="F24" s="84" t="b">
        <v>0</v>
      </c>
      <c r="G24" s="84" t="b">
        <v>0</v>
      </c>
    </row>
    <row r="25" spans="1:7" ht="15">
      <c r="A25" s="84" t="s">
        <v>4745</v>
      </c>
      <c r="B25" s="84">
        <v>14</v>
      </c>
      <c r="C25" s="118">
        <v>0.005084471869375455</v>
      </c>
      <c r="D25" s="84" t="s">
        <v>6061</v>
      </c>
      <c r="E25" s="84" t="b">
        <v>0</v>
      </c>
      <c r="F25" s="84" t="b">
        <v>0</v>
      </c>
      <c r="G25" s="84" t="b">
        <v>0</v>
      </c>
    </row>
    <row r="26" spans="1:7" ht="15">
      <c r="A26" s="84" t="s">
        <v>4747</v>
      </c>
      <c r="B26" s="84">
        <v>14</v>
      </c>
      <c r="C26" s="118">
        <v>0.005084471869375455</v>
      </c>
      <c r="D26" s="84" t="s">
        <v>6061</v>
      </c>
      <c r="E26" s="84" t="b">
        <v>0</v>
      </c>
      <c r="F26" s="84" t="b">
        <v>0</v>
      </c>
      <c r="G26" s="84" t="b">
        <v>0</v>
      </c>
    </row>
    <row r="27" spans="1:7" ht="15">
      <c r="A27" s="84" t="s">
        <v>4748</v>
      </c>
      <c r="B27" s="84">
        <v>14</v>
      </c>
      <c r="C27" s="118">
        <v>0.005084471869375455</v>
      </c>
      <c r="D27" s="84" t="s">
        <v>6061</v>
      </c>
      <c r="E27" s="84" t="b">
        <v>0</v>
      </c>
      <c r="F27" s="84" t="b">
        <v>0</v>
      </c>
      <c r="G27" s="84" t="b">
        <v>0</v>
      </c>
    </row>
    <row r="28" spans="1:7" ht="15">
      <c r="A28" s="84" t="s">
        <v>4722</v>
      </c>
      <c r="B28" s="84">
        <v>13</v>
      </c>
      <c r="C28" s="118">
        <v>0.004954809733141972</v>
      </c>
      <c r="D28" s="84" t="s">
        <v>6061</v>
      </c>
      <c r="E28" s="84" t="b">
        <v>0</v>
      </c>
      <c r="F28" s="84" t="b">
        <v>0</v>
      </c>
      <c r="G28" s="84" t="b">
        <v>0</v>
      </c>
    </row>
    <row r="29" spans="1:7" ht="15">
      <c r="A29" s="84" t="s">
        <v>5556</v>
      </c>
      <c r="B29" s="84">
        <v>13</v>
      </c>
      <c r="C29" s="118">
        <v>0.004833557417239166</v>
      </c>
      <c r="D29" s="84" t="s">
        <v>6061</v>
      </c>
      <c r="E29" s="84" t="b">
        <v>0</v>
      </c>
      <c r="F29" s="84" t="b">
        <v>0</v>
      </c>
      <c r="G29" s="84" t="b">
        <v>0</v>
      </c>
    </row>
    <row r="30" spans="1:7" ht="15">
      <c r="A30" s="84" t="s">
        <v>5557</v>
      </c>
      <c r="B30" s="84">
        <v>12</v>
      </c>
      <c r="C30" s="118">
        <v>0.004828614164588367</v>
      </c>
      <c r="D30" s="84" t="s">
        <v>6061</v>
      </c>
      <c r="E30" s="84" t="b">
        <v>0</v>
      </c>
      <c r="F30" s="84" t="b">
        <v>0</v>
      </c>
      <c r="G30" s="84" t="b">
        <v>0</v>
      </c>
    </row>
    <row r="31" spans="1:7" ht="15">
      <c r="A31" s="84" t="s">
        <v>4760</v>
      </c>
      <c r="B31" s="84">
        <v>12</v>
      </c>
      <c r="C31" s="118">
        <v>0.004573670522900281</v>
      </c>
      <c r="D31" s="84" t="s">
        <v>6061</v>
      </c>
      <c r="E31" s="84" t="b">
        <v>0</v>
      </c>
      <c r="F31" s="84" t="b">
        <v>1</v>
      </c>
      <c r="G31" s="84" t="b">
        <v>0</v>
      </c>
    </row>
    <row r="32" spans="1:7" ht="15">
      <c r="A32" s="84" t="s">
        <v>4749</v>
      </c>
      <c r="B32" s="84">
        <v>11</v>
      </c>
      <c r="C32" s="118">
        <v>0.004304061811661381</v>
      </c>
      <c r="D32" s="84" t="s">
        <v>6061</v>
      </c>
      <c r="E32" s="84" t="b">
        <v>0</v>
      </c>
      <c r="F32" s="84" t="b">
        <v>0</v>
      </c>
      <c r="G32" s="84" t="b">
        <v>0</v>
      </c>
    </row>
    <row r="33" spans="1:7" ht="15">
      <c r="A33" s="84" t="s">
        <v>4759</v>
      </c>
      <c r="B33" s="84">
        <v>11</v>
      </c>
      <c r="C33" s="118">
        <v>0.004304061811661381</v>
      </c>
      <c r="D33" s="84" t="s">
        <v>6061</v>
      </c>
      <c r="E33" s="84" t="b">
        <v>0</v>
      </c>
      <c r="F33" s="84" t="b">
        <v>0</v>
      </c>
      <c r="G33" s="84" t="b">
        <v>0</v>
      </c>
    </row>
    <row r="34" spans="1:7" ht="15">
      <c r="A34" s="84" t="s">
        <v>4761</v>
      </c>
      <c r="B34" s="84">
        <v>11</v>
      </c>
      <c r="C34" s="118">
        <v>0.004304061811661381</v>
      </c>
      <c r="D34" s="84" t="s">
        <v>6061</v>
      </c>
      <c r="E34" s="84" t="b">
        <v>0</v>
      </c>
      <c r="F34" s="84" t="b">
        <v>0</v>
      </c>
      <c r="G34" s="84" t="b">
        <v>0</v>
      </c>
    </row>
    <row r="35" spans="1:7" ht="15">
      <c r="A35" s="84" t="s">
        <v>4762</v>
      </c>
      <c r="B35" s="84">
        <v>11</v>
      </c>
      <c r="C35" s="118">
        <v>0.004304061811661381</v>
      </c>
      <c r="D35" s="84" t="s">
        <v>6061</v>
      </c>
      <c r="E35" s="84" t="b">
        <v>0</v>
      </c>
      <c r="F35" s="84" t="b">
        <v>0</v>
      </c>
      <c r="G35" s="84" t="b">
        <v>0</v>
      </c>
    </row>
    <row r="36" spans="1:7" ht="15">
      <c r="A36" s="84" t="s">
        <v>4763</v>
      </c>
      <c r="B36" s="84">
        <v>11</v>
      </c>
      <c r="C36" s="118">
        <v>0.004304061811661381</v>
      </c>
      <c r="D36" s="84" t="s">
        <v>6061</v>
      </c>
      <c r="E36" s="84" t="b">
        <v>1</v>
      </c>
      <c r="F36" s="84" t="b">
        <v>0</v>
      </c>
      <c r="G36" s="84" t="b">
        <v>0</v>
      </c>
    </row>
    <row r="37" spans="1:7" ht="15">
      <c r="A37" s="84" t="s">
        <v>5558</v>
      </c>
      <c r="B37" s="84">
        <v>11</v>
      </c>
      <c r="C37" s="118">
        <v>0.004304061811661381</v>
      </c>
      <c r="D37" s="84" t="s">
        <v>6061</v>
      </c>
      <c r="E37" s="84" t="b">
        <v>0</v>
      </c>
      <c r="F37" s="84" t="b">
        <v>0</v>
      </c>
      <c r="G37" s="84" t="b">
        <v>0</v>
      </c>
    </row>
    <row r="38" spans="1:7" ht="15">
      <c r="A38" s="84" t="s">
        <v>4804</v>
      </c>
      <c r="B38" s="84">
        <v>10</v>
      </c>
      <c r="C38" s="118">
        <v>0.004146618119611159</v>
      </c>
      <c r="D38" s="84" t="s">
        <v>6061</v>
      </c>
      <c r="E38" s="84" t="b">
        <v>0</v>
      </c>
      <c r="F38" s="84" t="b">
        <v>0</v>
      </c>
      <c r="G38" s="84" t="b">
        <v>0</v>
      </c>
    </row>
    <row r="39" spans="1:7" ht="15">
      <c r="A39" s="84" t="s">
        <v>4794</v>
      </c>
      <c r="B39" s="84">
        <v>10</v>
      </c>
      <c r="C39" s="118">
        <v>0.004023845137156973</v>
      </c>
      <c r="D39" s="84" t="s">
        <v>6061</v>
      </c>
      <c r="E39" s="84" t="b">
        <v>0</v>
      </c>
      <c r="F39" s="84" t="b">
        <v>0</v>
      </c>
      <c r="G39" s="84" t="b">
        <v>0</v>
      </c>
    </row>
    <row r="40" spans="1:7" ht="15">
      <c r="A40" s="84" t="s">
        <v>5559</v>
      </c>
      <c r="B40" s="84">
        <v>10</v>
      </c>
      <c r="C40" s="118">
        <v>0.004023845137156973</v>
      </c>
      <c r="D40" s="84" t="s">
        <v>6061</v>
      </c>
      <c r="E40" s="84" t="b">
        <v>0</v>
      </c>
      <c r="F40" s="84" t="b">
        <v>0</v>
      </c>
      <c r="G40" s="84" t="b">
        <v>0</v>
      </c>
    </row>
    <row r="41" spans="1:7" ht="15">
      <c r="A41" s="84" t="s">
        <v>5560</v>
      </c>
      <c r="B41" s="84">
        <v>10</v>
      </c>
      <c r="C41" s="118">
        <v>0.004023845137156973</v>
      </c>
      <c r="D41" s="84" t="s">
        <v>6061</v>
      </c>
      <c r="E41" s="84" t="b">
        <v>0</v>
      </c>
      <c r="F41" s="84" t="b">
        <v>0</v>
      </c>
      <c r="G41" s="84" t="b">
        <v>0</v>
      </c>
    </row>
    <row r="42" spans="1:7" ht="15">
      <c r="A42" s="84" t="s">
        <v>5561</v>
      </c>
      <c r="B42" s="84">
        <v>10</v>
      </c>
      <c r="C42" s="118">
        <v>0.004023845137156973</v>
      </c>
      <c r="D42" s="84" t="s">
        <v>6061</v>
      </c>
      <c r="E42" s="84" t="b">
        <v>0</v>
      </c>
      <c r="F42" s="84" t="b">
        <v>0</v>
      </c>
      <c r="G42" s="84" t="b">
        <v>0</v>
      </c>
    </row>
    <row r="43" spans="1:7" ht="15">
      <c r="A43" s="84" t="s">
        <v>4704</v>
      </c>
      <c r="B43" s="84">
        <v>10</v>
      </c>
      <c r="C43" s="118">
        <v>0.004023845137156973</v>
      </c>
      <c r="D43" s="84" t="s">
        <v>6061</v>
      </c>
      <c r="E43" s="84" t="b">
        <v>0</v>
      </c>
      <c r="F43" s="84" t="b">
        <v>0</v>
      </c>
      <c r="G43" s="84" t="b">
        <v>0</v>
      </c>
    </row>
    <row r="44" spans="1:7" ht="15">
      <c r="A44" s="84" t="s">
        <v>5562</v>
      </c>
      <c r="B44" s="84">
        <v>9</v>
      </c>
      <c r="C44" s="118">
        <v>0.003731956307650043</v>
      </c>
      <c r="D44" s="84" t="s">
        <v>6061</v>
      </c>
      <c r="E44" s="84" t="b">
        <v>0</v>
      </c>
      <c r="F44" s="84" t="b">
        <v>0</v>
      </c>
      <c r="G44" s="84" t="b">
        <v>0</v>
      </c>
    </row>
    <row r="45" spans="1:7" ht="15">
      <c r="A45" s="84" t="s">
        <v>5563</v>
      </c>
      <c r="B45" s="84">
        <v>9</v>
      </c>
      <c r="C45" s="118">
        <v>0.003731956307650043</v>
      </c>
      <c r="D45" s="84" t="s">
        <v>6061</v>
      </c>
      <c r="E45" s="84" t="b">
        <v>0</v>
      </c>
      <c r="F45" s="84" t="b">
        <v>0</v>
      </c>
      <c r="G45" s="84" t="b">
        <v>0</v>
      </c>
    </row>
    <row r="46" spans="1:7" ht="15">
      <c r="A46" s="84" t="s">
        <v>5564</v>
      </c>
      <c r="B46" s="84">
        <v>9</v>
      </c>
      <c r="C46" s="118">
        <v>0.003731956307650043</v>
      </c>
      <c r="D46" s="84" t="s">
        <v>6061</v>
      </c>
      <c r="E46" s="84" t="b">
        <v>0</v>
      </c>
      <c r="F46" s="84" t="b">
        <v>0</v>
      </c>
      <c r="G46" s="84" t="b">
        <v>0</v>
      </c>
    </row>
    <row r="47" spans="1:7" ht="15">
      <c r="A47" s="84" t="s">
        <v>5565</v>
      </c>
      <c r="B47" s="84">
        <v>8</v>
      </c>
      <c r="C47" s="118">
        <v>0.0034270933096355463</v>
      </c>
      <c r="D47" s="84" t="s">
        <v>6061</v>
      </c>
      <c r="E47" s="84" t="b">
        <v>0</v>
      </c>
      <c r="F47" s="84" t="b">
        <v>0</v>
      </c>
      <c r="G47" s="84" t="b">
        <v>0</v>
      </c>
    </row>
    <row r="48" spans="1:7" ht="15">
      <c r="A48" s="84" t="s">
        <v>4785</v>
      </c>
      <c r="B48" s="84">
        <v>8</v>
      </c>
      <c r="C48" s="118">
        <v>0.0034270933096355463</v>
      </c>
      <c r="D48" s="84" t="s">
        <v>6061</v>
      </c>
      <c r="E48" s="84" t="b">
        <v>1</v>
      </c>
      <c r="F48" s="84" t="b">
        <v>0</v>
      </c>
      <c r="G48" s="84" t="b">
        <v>0</v>
      </c>
    </row>
    <row r="49" spans="1:7" ht="15">
      <c r="A49" s="84" t="s">
        <v>5566</v>
      </c>
      <c r="B49" s="84">
        <v>8</v>
      </c>
      <c r="C49" s="118">
        <v>0.0034270933096355463</v>
      </c>
      <c r="D49" s="84" t="s">
        <v>6061</v>
      </c>
      <c r="E49" s="84" t="b">
        <v>0</v>
      </c>
      <c r="F49" s="84" t="b">
        <v>0</v>
      </c>
      <c r="G49" s="84" t="b">
        <v>0</v>
      </c>
    </row>
    <row r="50" spans="1:7" ht="15">
      <c r="A50" s="84" t="s">
        <v>4767</v>
      </c>
      <c r="B50" s="84">
        <v>8</v>
      </c>
      <c r="C50" s="118">
        <v>0.0035515729382434064</v>
      </c>
      <c r="D50" s="84" t="s">
        <v>6061</v>
      </c>
      <c r="E50" s="84" t="b">
        <v>0</v>
      </c>
      <c r="F50" s="84" t="b">
        <v>0</v>
      </c>
      <c r="G50" s="84" t="b">
        <v>0</v>
      </c>
    </row>
    <row r="51" spans="1:7" ht="15">
      <c r="A51" s="84" t="s">
        <v>4778</v>
      </c>
      <c r="B51" s="84">
        <v>8</v>
      </c>
      <c r="C51" s="118">
        <v>0.003695274123390953</v>
      </c>
      <c r="D51" s="84" t="s">
        <v>6061</v>
      </c>
      <c r="E51" s="84" t="b">
        <v>0</v>
      </c>
      <c r="F51" s="84" t="b">
        <v>0</v>
      </c>
      <c r="G51" s="84" t="b">
        <v>0</v>
      </c>
    </row>
    <row r="52" spans="1:7" ht="15">
      <c r="A52" s="84" t="s">
        <v>5567</v>
      </c>
      <c r="B52" s="84">
        <v>8</v>
      </c>
      <c r="C52" s="118">
        <v>0.0034270933096355463</v>
      </c>
      <c r="D52" s="84" t="s">
        <v>6061</v>
      </c>
      <c r="E52" s="84" t="b">
        <v>0</v>
      </c>
      <c r="F52" s="84" t="b">
        <v>0</v>
      </c>
      <c r="G52" s="84" t="b">
        <v>0</v>
      </c>
    </row>
    <row r="53" spans="1:7" ht="15">
      <c r="A53" s="84" t="s">
        <v>5568</v>
      </c>
      <c r="B53" s="84">
        <v>8</v>
      </c>
      <c r="C53" s="118">
        <v>0.0034270933096355463</v>
      </c>
      <c r="D53" s="84" t="s">
        <v>6061</v>
      </c>
      <c r="E53" s="84" t="b">
        <v>0</v>
      </c>
      <c r="F53" s="84" t="b">
        <v>0</v>
      </c>
      <c r="G53" s="84" t="b">
        <v>0</v>
      </c>
    </row>
    <row r="54" spans="1:7" ht="15">
      <c r="A54" s="84" t="s">
        <v>4790</v>
      </c>
      <c r="B54" s="84">
        <v>8</v>
      </c>
      <c r="C54" s="118">
        <v>0.0035515729382434064</v>
      </c>
      <c r="D54" s="84" t="s">
        <v>6061</v>
      </c>
      <c r="E54" s="84" t="b">
        <v>0</v>
      </c>
      <c r="F54" s="84" t="b">
        <v>0</v>
      </c>
      <c r="G54" s="84" t="b">
        <v>0</v>
      </c>
    </row>
    <row r="55" spans="1:7" ht="15">
      <c r="A55" s="84" t="s">
        <v>5569</v>
      </c>
      <c r="B55" s="84">
        <v>8</v>
      </c>
      <c r="C55" s="118">
        <v>0.0034270933096355463</v>
      </c>
      <c r="D55" s="84" t="s">
        <v>6061</v>
      </c>
      <c r="E55" s="84" t="b">
        <v>0</v>
      </c>
      <c r="F55" s="84" t="b">
        <v>0</v>
      </c>
      <c r="G55" s="84" t="b">
        <v>0</v>
      </c>
    </row>
    <row r="56" spans="1:7" ht="15">
      <c r="A56" s="84" t="s">
        <v>4793</v>
      </c>
      <c r="B56" s="84">
        <v>8</v>
      </c>
      <c r="C56" s="118">
        <v>0.0034270933096355463</v>
      </c>
      <c r="D56" s="84" t="s">
        <v>6061</v>
      </c>
      <c r="E56" s="84" t="b">
        <v>0</v>
      </c>
      <c r="F56" s="84" t="b">
        <v>0</v>
      </c>
      <c r="G56" s="84" t="b">
        <v>0</v>
      </c>
    </row>
    <row r="57" spans="1:7" ht="15">
      <c r="A57" s="84" t="s">
        <v>5570</v>
      </c>
      <c r="B57" s="84">
        <v>7</v>
      </c>
      <c r="C57" s="118">
        <v>0.0031076263209629806</v>
      </c>
      <c r="D57" s="84" t="s">
        <v>6061</v>
      </c>
      <c r="E57" s="84" t="b">
        <v>0</v>
      </c>
      <c r="F57" s="84" t="b">
        <v>0</v>
      </c>
      <c r="G57" s="84" t="b">
        <v>0</v>
      </c>
    </row>
    <row r="58" spans="1:7" ht="15">
      <c r="A58" s="84" t="s">
        <v>5571</v>
      </c>
      <c r="B58" s="84">
        <v>7</v>
      </c>
      <c r="C58" s="118">
        <v>0.0031076263209629806</v>
      </c>
      <c r="D58" s="84" t="s">
        <v>6061</v>
      </c>
      <c r="E58" s="84" t="b">
        <v>1</v>
      </c>
      <c r="F58" s="84" t="b">
        <v>0</v>
      </c>
      <c r="G58" s="84" t="b">
        <v>0</v>
      </c>
    </row>
    <row r="59" spans="1:7" ht="15">
      <c r="A59" s="84" t="s">
        <v>5572</v>
      </c>
      <c r="B59" s="84">
        <v>7</v>
      </c>
      <c r="C59" s="118">
        <v>0.003233364857967084</v>
      </c>
      <c r="D59" s="84" t="s">
        <v>6061</v>
      </c>
      <c r="E59" s="84" t="b">
        <v>0</v>
      </c>
      <c r="F59" s="84" t="b">
        <v>0</v>
      </c>
      <c r="G59" s="84" t="b">
        <v>0</v>
      </c>
    </row>
    <row r="60" spans="1:7" ht="15">
      <c r="A60" s="84" t="s">
        <v>5573</v>
      </c>
      <c r="B60" s="84">
        <v>7</v>
      </c>
      <c r="C60" s="118">
        <v>0.0031076263209629806</v>
      </c>
      <c r="D60" s="84" t="s">
        <v>6061</v>
      </c>
      <c r="E60" s="84" t="b">
        <v>0</v>
      </c>
      <c r="F60" s="84" t="b">
        <v>0</v>
      </c>
      <c r="G60" s="84" t="b">
        <v>0</v>
      </c>
    </row>
    <row r="61" spans="1:7" ht="15">
      <c r="A61" s="84" t="s">
        <v>5574</v>
      </c>
      <c r="B61" s="84">
        <v>7</v>
      </c>
      <c r="C61" s="118">
        <v>0.0031076263209629806</v>
      </c>
      <c r="D61" s="84" t="s">
        <v>6061</v>
      </c>
      <c r="E61" s="84" t="b">
        <v>0</v>
      </c>
      <c r="F61" s="84" t="b">
        <v>0</v>
      </c>
      <c r="G61" s="84" t="b">
        <v>0</v>
      </c>
    </row>
    <row r="62" spans="1:7" ht="15">
      <c r="A62" s="84" t="s">
        <v>4827</v>
      </c>
      <c r="B62" s="84">
        <v>7</v>
      </c>
      <c r="C62" s="118">
        <v>0.0033820819822851346</v>
      </c>
      <c r="D62" s="84" t="s">
        <v>6061</v>
      </c>
      <c r="E62" s="84" t="b">
        <v>0</v>
      </c>
      <c r="F62" s="84" t="b">
        <v>1</v>
      </c>
      <c r="G62" s="84" t="b">
        <v>0</v>
      </c>
    </row>
    <row r="63" spans="1:7" ht="15">
      <c r="A63" s="84" t="s">
        <v>4832</v>
      </c>
      <c r="B63" s="84">
        <v>7</v>
      </c>
      <c r="C63" s="118">
        <v>0.003233364857967084</v>
      </c>
      <c r="D63" s="84" t="s">
        <v>6061</v>
      </c>
      <c r="E63" s="84" t="b">
        <v>0</v>
      </c>
      <c r="F63" s="84" t="b">
        <v>0</v>
      </c>
      <c r="G63" s="84" t="b">
        <v>0</v>
      </c>
    </row>
    <row r="64" spans="1:7" ht="15">
      <c r="A64" s="84" t="s">
        <v>5575</v>
      </c>
      <c r="B64" s="84">
        <v>7</v>
      </c>
      <c r="C64" s="118">
        <v>0.0031076263209629806</v>
      </c>
      <c r="D64" s="84" t="s">
        <v>6061</v>
      </c>
      <c r="E64" s="84" t="b">
        <v>0</v>
      </c>
      <c r="F64" s="84" t="b">
        <v>0</v>
      </c>
      <c r="G64" s="84" t="b">
        <v>0</v>
      </c>
    </row>
    <row r="65" spans="1:7" ht="15">
      <c r="A65" s="84" t="s">
        <v>5576</v>
      </c>
      <c r="B65" s="84">
        <v>7</v>
      </c>
      <c r="C65" s="118">
        <v>0.0031076263209629806</v>
      </c>
      <c r="D65" s="84" t="s">
        <v>6061</v>
      </c>
      <c r="E65" s="84" t="b">
        <v>0</v>
      </c>
      <c r="F65" s="84" t="b">
        <v>0</v>
      </c>
      <c r="G65" s="84" t="b">
        <v>0</v>
      </c>
    </row>
    <row r="66" spans="1:7" ht="15">
      <c r="A66" s="84" t="s">
        <v>5577</v>
      </c>
      <c r="B66" s="84">
        <v>7</v>
      </c>
      <c r="C66" s="118">
        <v>0.0031076263209629806</v>
      </c>
      <c r="D66" s="84" t="s">
        <v>6061</v>
      </c>
      <c r="E66" s="84" t="b">
        <v>1</v>
      </c>
      <c r="F66" s="84" t="b">
        <v>0</v>
      </c>
      <c r="G66" s="84" t="b">
        <v>0</v>
      </c>
    </row>
    <row r="67" spans="1:7" ht="15">
      <c r="A67" s="84" t="s">
        <v>5578</v>
      </c>
      <c r="B67" s="84">
        <v>6</v>
      </c>
      <c r="C67" s="118">
        <v>0.0027714555925432145</v>
      </c>
      <c r="D67" s="84" t="s">
        <v>6061</v>
      </c>
      <c r="E67" s="84" t="b">
        <v>0</v>
      </c>
      <c r="F67" s="84" t="b">
        <v>0</v>
      </c>
      <c r="G67" s="84" t="b">
        <v>0</v>
      </c>
    </row>
    <row r="68" spans="1:7" ht="15">
      <c r="A68" s="84" t="s">
        <v>4768</v>
      </c>
      <c r="B68" s="84">
        <v>6</v>
      </c>
      <c r="C68" s="118">
        <v>0.003054940313319734</v>
      </c>
      <c r="D68" s="84" t="s">
        <v>6061</v>
      </c>
      <c r="E68" s="84" t="b">
        <v>0</v>
      </c>
      <c r="F68" s="84" t="b">
        <v>0</v>
      </c>
      <c r="G68" s="84" t="b">
        <v>0</v>
      </c>
    </row>
    <row r="69" spans="1:7" ht="15">
      <c r="A69" s="84" t="s">
        <v>4769</v>
      </c>
      <c r="B69" s="84">
        <v>6</v>
      </c>
      <c r="C69" s="118">
        <v>0.0027714555925432145</v>
      </c>
      <c r="D69" s="84" t="s">
        <v>6061</v>
      </c>
      <c r="E69" s="84" t="b">
        <v>0</v>
      </c>
      <c r="F69" s="84" t="b">
        <v>0</v>
      </c>
      <c r="G69" s="84" t="b">
        <v>0</v>
      </c>
    </row>
    <row r="70" spans="1:7" ht="15">
      <c r="A70" s="84" t="s">
        <v>5579</v>
      </c>
      <c r="B70" s="84">
        <v>6</v>
      </c>
      <c r="C70" s="118">
        <v>0.002898927413387258</v>
      </c>
      <c r="D70" s="84" t="s">
        <v>6061</v>
      </c>
      <c r="E70" s="84" t="b">
        <v>0</v>
      </c>
      <c r="F70" s="84" t="b">
        <v>0</v>
      </c>
      <c r="G70" s="84" t="b">
        <v>0</v>
      </c>
    </row>
    <row r="71" spans="1:7" ht="15">
      <c r="A71" s="84" t="s">
        <v>5580</v>
      </c>
      <c r="B71" s="84">
        <v>6</v>
      </c>
      <c r="C71" s="118">
        <v>0.003054940313319734</v>
      </c>
      <c r="D71" s="84" t="s">
        <v>6061</v>
      </c>
      <c r="E71" s="84" t="b">
        <v>0</v>
      </c>
      <c r="F71" s="84" t="b">
        <v>0</v>
      </c>
      <c r="G71" s="84" t="b">
        <v>0</v>
      </c>
    </row>
    <row r="72" spans="1:7" ht="15">
      <c r="A72" s="84" t="s">
        <v>5581</v>
      </c>
      <c r="B72" s="84">
        <v>6</v>
      </c>
      <c r="C72" s="118">
        <v>0.0027714555925432145</v>
      </c>
      <c r="D72" s="84" t="s">
        <v>6061</v>
      </c>
      <c r="E72" s="84" t="b">
        <v>0</v>
      </c>
      <c r="F72" s="84" t="b">
        <v>0</v>
      </c>
      <c r="G72" s="84" t="b">
        <v>0</v>
      </c>
    </row>
    <row r="73" spans="1:7" ht="15">
      <c r="A73" s="84" t="s">
        <v>5582</v>
      </c>
      <c r="B73" s="84">
        <v>6</v>
      </c>
      <c r="C73" s="118">
        <v>0.002898927413387258</v>
      </c>
      <c r="D73" s="84" t="s">
        <v>6061</v>
      </c>
      <c r="E73" s="84" t="b">
        <v>0</v>
      </c>
      <c r="F73" s="84" t="b">
        <v>0</v>
      </c>
      <c r="G73" s="84" t="b">
        <v>0</v>
      </c>
    </row>
    <row r="74" spans="1:7" ht="15">
      <c r="A74" s="84" t="s">
        <v>5583</v>
      </c>
      <c r="B74" s="84">
        <v>6</v>
      </c>
      <c r="C74" s="118">
        <v>0.0027714555925432145</v>
      </c>
      <c r="D74" s="84" t="s">
        <v>6061</v>
      </c>
      <c r="E74" s="84" t="b">
        <v>0</v>
      </c>
      <c r="F74" s="84" t="b">
        <v>0</v>
      </c>
      <c r="G74" s="84" t="b">
        <v>0</v>
      </c>
    </row>
    <row r="75" spans="1:7" ht="15">
      <c r="A75" s="84" t="s">
        <v>5584</v>
      </c>
      <c r="B75" s="84">
        <v>6</v>
      </c>
      <c r="C75" s="118">
        <v>0.0032560759236362883</v>
      </c>
      <c r="D75" s="84" t="s">
        <v>6061</v>
      </c>
      <c r="E75" s="84" t="b">
        <v>0</v>
      </c>
      <c r="F75" s="84" t="b">
        <v>0</v>
      </c>
      <c r="G75" s="84" t="b">
        <v>0</v>
      </c>
    </row>
    <row r="76" spans="1:7" ht="15">
      <c r="A76" s="84" t="s">
        <v>5585</v>
      </c>
      <c r="B76" s="84">
        <v>6</v>
      </c>
      <c r="C76" s="118">
        <v>0.0027714555925432145</v>
      </c>
      <c r="D76" s="84" t="s">
        <v>6061</v>
      </c>
      <c r="E76" s="84" t="b">
        <v>0</v>
      </c>
      <c r="F76" s="84" t="b">
        <v>0</v>
      </c>
      <c r="G76" s="84" t="b">
        <v>0</v>
      </c>
    </row>
    <row r="77" spans="1:7" ht="15">
      <c r="A77" s="84" t="s">
        <v>5586</v>
      </c>
      <c r="B77" s="84">
        <v>6</v>
      </c>
      <c r="C77" s="118">
        <v>0.0027714555925432145</v>
      </c>
      <c r="D77" s="84" t="s">
        <v>6061</v>
      </c>
      <c r="E77" s="84" t="b">
        <v>0</v>
      </c>
      <c r="F77" s="84" t="b">
        <v>0</v>
      </c>
      <c r="G77" s="84" t="b">
        <v>0</v>
      </c>
    </row>
    <row r="78" spans="1:7" ht="15">
      <c r="A78" s="84" t="s">
        <v>5587</v>
      </c>
      <c r="B78" s="84">
        <v>6</v>
      </c>
      <c r="C78" s="118">
        <v>0.0027714555925432145</v>
      </c>
      <c r="D78" s="84" t="s">
        <v>6061</v>
      </c>
      <c r="E78" s="84" t="b">
        <v>0</v>
      </c>
      <c r="F78" s="84" t="b">
        <v>0</v>
      </c>
      <c r="G78" s="84" t="b">
        <v>0</v>
      </c>
    </row>
    <row r="79" spans="1:7" ht="15">
      <c r="A79" s="84" t="s">
        <v>4799</v>
      </c>
      <c r="B79" s="84">
        <v>6</v>
      </c>
      <c r="C79" s="118">
        <v>0.0027714555925432145</v>
      </c>
      <c r="D79" s="84" t="s">
        <v>6061</v>
      </c>
      <c r="E79" s="84" t="b">
        <v>0</v>
      </c>
      <c r="F79" s="84" t="b">
        <v>0</v>
      </c>
      <c r="G79" s="84" t="b">
        <v>0</v>
      </c>
    </row>
    <row r="80" spans="1:7" ht="15">
      <c r="A80" s="84" t="s">
        <v>5588</v>
      </c>
      <c r="B80" s="84">
        <v>6</v>
      </c>
      <c r="C80" s="118">
        <v>0.0032560759236362883</v>
      </c>
      <c r="D80" s="84" t="s">
        <v>6061</v>
      </c>
      <c r="E80" s="84" t="b">
        <v>0</v>
      </c>
      <c r="F80" s="84" t="b">
        <v>0</v>
      </c>
      <c r="G80" s="84" t="b">
        <v>0</v>
      </c>
    </row>
    <row r="81" spans="1:7" ht="15">
      <c r="A81" s="84" t="s">
        <v>4777</v>
      </c>
      <c r="B81" s="84">
        <v>6</v>
      </c>
      <c r="C81" s="118">
        <v>0.0027714555925432145</v>
      </c>
      <c r="D81" s="84" t="s">
        <v>6061</v>
      </c>
      <c r="E81" s="84" t="b">
        <v>0</v>
      </c>
      <c r="F81" s="84" t="b">
        <v>0</v>
      </c>
      <c r="G81" s="84" t="b">
        <v>0</v>
      </c>
    </row>
    <row r="82" spans="1:7" ht="15">
      <c r="A82" s="84" t="s">
        <v>4776</v>
      </c>
      <c r="B82" s="84">
        <v>6</v>
      </c>
      <c r="C82" s="118">
        <v>0.0027714555925432145</v>
      </c>
      <c r="D82" s="84" t="s">
        <v>6061</v>
      </c>
      <c r="E82" s="84" t="b">
        <v>1</v>
      </c>
      <c r="F82" s="84" t="b">
        <v>0</v>
      </c>
      <c r="G82" s="84" t="b">
        <v>0</v>
      </c>
    </row>
    <row r="83" spans="1:7" ht="15">
      <c r="A83" s="84" t="s">
        <v>5589</v>
      </c>
      <c r="B83" s="84">
        <v>5</v>
      </c>
      <c r="C83" s="118">
        <v>0.0024157728444893817</v>
      </c>
      <c r="D83" s="84" t="s">
        <v>6061</v>
      </c>
      <c r="E83" s="84" t="b">
        <v>0</v>
      </c>
      <c r="F83" s="84" t="b">
        <v>0</v>
      </c>
      <c r="G83" s="84" t="b">
        <v>0</v>
      </c>
    </row>
    <row r="84" spans="1:7" ht="15">
      <c r="A84" s="84" t="s">
        <v>5590</v>
      </c>
      <c r="B84" s="84">
        <v>5</v>
      </c>
      <c r="C84" s="118">
        <v>0.0025457835944331115</v>
      </c>
      <c r="D84" s="84" t="s">
        <v>6061</v>
      </c>
      <c r="E84" s="84" t="b">
        <v>0</v>
      </c>
      <c r="F84" s="84" t="b">
        <v>0</v>
      </c>
      <c r="G84" s="84" t="b">
        <v>0</v>
      </c>
    </row>
    <row r="85" spans="1:7" ht="15">
      <c r="A85" s="84" t="s">
        <v>5591</v>
      </c>
      <c r="B85" s="84">
        <v>5</v>
      </c>
      <c r="C85" s="118">
        <v>0.0024157728444893817</v>
      </c>
      <c r="D85" s="84" t="s">
        <v>6061</v>
      </c>
      <c r="E85" s="84" t="b">
        <v>0</v>
      </c>
      <c r="F85" s="84" t="b">
        <v>0</v>
      </c>
      <c r="G85" s="84" t="b">
        <v>0</v>
      </c>
    </row>
    <row r="86" spans="1:7" ht="15">
      <c r="A86" s="84" t="s">
        <v>5592</v>
      </c>
      <c r="B86" s="84">
        <v>5</v>
      </c>
      <c r="C86" s="118">
        <v>0.0024157728444893817</v>
      </c>
      <c r="D86" s="84" t="s">
        <v>6061</v>
      </c>
      <c r="E86" s="84" t="b">
        <v>0</v>
      </c>
      <c r="F86" s="84" t="b">
        <v>0</v>
      </c>
      <c r="G86" s="84" t="b">
        <v>0</v>
      </c>
    </row>
    <row r="87" spans="1:7" ht="15">
      <c r="A87" s="84" t="s">
        <v>4848</v>
      </c>
      <c r="B87" s="84">
        <v>5</v>
      </c>
      <c r="C87" s="118">
        <v>0.0025457835944331115</v>
      </c>
      <c r="D87" s="84" t="s">
        <v>6061</v>
      </c>
      <c r="E87" s="84" t="b">
        <v>0</v>
      </c>
      <c r="F87" s="84" t="b">
        <v>0</v>
      </c>
      <c r="G87" s="84" t="b">
        <v>0</v>
      </c>
    </row>
    <row r="88" spans="1:7" ht="15">
      <c r="A88" s="84" t="s">
        <v>5593</v>
      </c>
      <c r="B88" s="84">
        <v>5</v>
      </c>
      <c r="C88" s="118">
        <v>0.0024157728444893817</v>
      </c>
      <c r="D88" s="84" t="s">
        <v>6061</v>
      </c>
      <c r="E88" s="84" t="b">
        <v>0</v>
      </c>
      <c r="F88" s="84" t="b">
        <v>0</v>
      </c>
      <c r="G88" s="84" t="b">
        <v>0</v>
      </c>
    </row>
    <row r="89" spans="1:7" ht="15">
      <c r="A89" s="84" t="s">
        <v>5594</v>
      </c>
      <c r="B89" s="84">
        <v>5</v>
      </c>
      <c r="C89" s="118">
        <v>0.0024157728444893817</v>
      </c>
      <c r="D89" s="84" t="s">
        <v>6061</v>
      </c>
      <c r="E89" s="84" t="b">
        <v>0</v>
      </c>
      <c r="F89" s="84" t="b">
        <v>0</v>
      </c>
      <c r="G89" s="84" t="b">
        <v>0</v>
      </c>
    </row>
    <row r="90" spans="1:7" ht="15">
      <c r="A90" s="84" t="s">
        <v>5595</v>
      </c>
      <c r="B90" s="84">
        <v>5</v>
      </c>
      <c r="C90" s="118">
        <v>0.0024157728444893817</v>
      </c>
      <c r="D90" s="84" t="s">
        <v>6061</v>
      </c>
      <c r="E90" s="84" t="b">
        <v>0</v>
      </c>
      <c r="F90" s="84" t="b">
        <v>0</v>
      </c>
      <c r="G90" s="84" t="b">
        <v>0</v>
      </c>
    </row>
    <row r="91" spans="1:7" ht="15">
      <c r="A91" s="84" t="s">
        <v>4771</v>
      </c>
      <c r="B91" s="84">
        <v>5</v>
      </c>
      <c r="C91" s="118">
        <v>0.0024157728444893817</v>
      </c>
      <c r="D91" s="84" t="s">
        <v>6061</v>
      </c>
      <c r="E91" s="84" t="b">
        <v>0</v>
      </c>
      <c r="F91" s="84" t="b">
        <v>0</v>
      </c>
      <c r="G91" s="84" t="b">
        <v>0</v>
      </c>
    </row>
    <row r="92" spans="1:7" ht="15">
      <c r="A92" s="84" t="s">
        <v>5596</v>
      </c>
      <c r="B92" s="84">
        <v>5</v>
      </c>
      <c r="C92" s="118">
        <v>0.0024157728444893817</v>
      </c>
      <c r="D92" s="84" t="s">
        <v>6061</v>
      </c>
      <c r="E92" s="84" t="b">
        <v>0</v>
      </c>
      <c r="F92" s="84" t="b">
        <v>0</v>
      </c>
      <c r="G92" s="84" t="b">
        <v>0</v>
      </c>
    </row>
    <row r="93" spans="1:7" ht="15">
      <c r="A93" s="84" t="s">
        <v>5597</v>
      </c>
      <c r="B93" s="84">
        <v>5</v>
      </c>
      <c r="C93" s="118">
        <v>0.0024157728444893817</v>
      </c>
      <c r="D93" s="84" t="s">
        <v>6061</v>
      </c>
      <c r="E93" s="84" t="b">
        <v>0</v>
      </c>
      <c r="F93" s="84" t="b">
        <v>0</v>
      </c>
      <c r="G93" s="84" t="b">
        <v>0</v>
      </c>
    </row>
    <row r="94" spans="1:7" ht="15">
      <c r="A94" s="84" t="s">
        <v>5598</v>
      </c>
      <c r="B94" s="84">
        <v>5</v>
      </c>
      <c r="C94" s="118">
        <v>0.0024157728444893817</v>
      </c>
      <c r="D94" s="84" t="s">
        <v>6061</v>
      </c>
      <c r="E94" s="84" t="b">
        <v>0</v>
      </c>
      <c r="F94" s="84" t="b">
        <v>0</v>
      </c>
      <c r="G94" s="84" t="b">
        <v>0</v>
      </c>
    </row>
    <row r="95" spans="1:7" ht="15">
      <c r="A95" s="84" t="s">
        <v>5599</v>
      </c>
      <c r="B95" s="84">
        <v>5</v>
      </c>
      <c r="C95" s="118">
        <v>0.0024157728444893817</v>
      </c>
      <c r="D95" s="84" t="s">
        <v>6061</v>
      </c>
      <c r="E95" s="84" t="b">
        <v>0</v>
      </c>
      <c r="F95" s="84" t="b">
        <v>0</v>
      </c>
      <c r="G95" s="84" t="b">
        <v>0</v>
      </c>
    </row>
    <row r="96" spans="1:7" ht="15">
      <c r="A96" s="84" t="s">
        <v>5600</v>
      </c>
      <c r="B96" s="84">
        <v>5</v>
      </c>
      <c r="C96" s="118">
        <v>0.0024157728444893817</v>
      </c>
      <c r="D96" s="84" t="s">
        <v>6061</v>
      </c>
      <c r="E96" s="84" t="b">
        <v>0</v>
      </c>
      <c r="F96" s="84" t="b">
        <v>0</v>
      </c>
      <c r="G96" s="84" t="b">
        <v>0</v>
      </c>
    </row>
    <row r="97" spans="1:7" ht="15">
      <c r="A97" s="84" t="s">
        <v>5601</v>
      </c>
      <c r="B97" s="84">
        <v>5</v>
      </c>
      <c r="C97" s="118">
        <v>0.0024157728444893817</v>
      </c>
      <c r="D97" s="84" t="s">
        <v>6061</v>
      </c>
      <c r="E97" s="84" t="b">
        <v>0</v>
      </c>
      <c r="F97" s="84" t="b">
        <v>0</v>
      </c>
      <c r="G97" s="84" t="b">
        <v>0</v>
      </c>
    </row>
    <row r="98" spans="1:7" ht="15">
      <c r="A98" s="84" t="s">
        <v>5602</v>
      </c>
      <c r="B98" s="84">
        <v>5</v>
      </c>
      <c r="C98" s="118">
        <v>0.0024157728444893817</v>
      </c>
      <c r="D98" s="84" t="s">
        <v>6061</v>
      </c>
      <c r="E98" s="84" t="b">
        <v>0</v>
      </c>
      <c r="F98" s="84" t="b">
        <v>0</v>
      </c>
      <c r="G98" s="84" t="b">
        <v>0</v>
      </c>
    </row>
    <row r="99" spans="1:7" ht="15">
      <c r="A99" s="84" t="s">
        <v>4772</v>
      </c>
      <c r="B99" s="84">
        <v>5</v>
      </c>
      <c r="C99" s="118">
        <v>0.0024157728444893817</v>
      </c>
      <c r="D99" s="84" t="s">
        <v>6061</v>
      </c>
      <c r="E99" s="84" t="b">
        <v>0</v>
      </c>
      <c r="F99" s="84" t="b">
        <v>0</v>
      </c>
      <c r="G99" s="84" t="b">
        <v>0</v>
      </c>
    </row>
    <row r="100" spans="1:7" ht="15">
      <c r="A100" s="84" t="s">
        <v>5603</v>
      </c>
      <c r="B100" s="84">
        <v>5</v>
      </c>
      <c r="C100" s="118">
        <v>0.0024157728444893817</v>
      </c>
      <c r="D100" s="84" t="s">
        <v>6061</v>
      </c>
      <c r="E100" s="84" t="b">
        <v>0</v>
      </c>
      <c r="F100" s="84" t="b">
        <v>0</v>
      </c>
      <c r="G100" s="84" t="b">
        <v>0</v>
      </c>
    </row>
    <row r="101" spans="1:7" ht="15">
      <c r="A101" s="84" t="s">
        <v>4773</v>
      </c>
      <c r="B101" s="84">
        <v>5</v>
      </c>
      <c r="C101" s="118">
        <v>0.0024157728444893817</v>
      </c>
      <c r="D101" s="84" t="s">
        <v>6061</v>
      </c>
      <c r="E101" s="84" t="b">
        <v>0</v>
      </c>
      <c r="F101" s="84" t="b">
        <v>0</v>
      </c>
      <c r="G101" s="84" t="b">
        <v>0</v>
      </c>
    </row>
    <row r="102" spans="1:7" ht="15">
      <c r="A102" s="84" t="s">
        <v>418</v>
      </c>
      <c r="B102" s="84">
        <v>5</v>
      </c>
      <c r="C102" s="118">
        <v>0.0024157728444893817</v>
      </c>
      <c r="D102" s="84" t="s">
        <v>6061</v>
      </c>
      <c r="E102" s="84" t="b">
        <v>0</v>
      </c>
      <c r="F102" s="84" t="b">
        <v>0</v>
      </c>
      <c r="G102" s="84" t="b">
        <v>0</v>
      </c>
    </row>
    <row r="103" spans="1:7" ht="15">
      <c r="A103" s="84" t="s">
        <v>5604</v>
      </c>
      <c r="B103" s="84">
        <v>5</v>
      </c>
      <c r="C103" s="118">
        <v>0.0024157728444893817</v>
      </c>
      <c r="D103" s="84" t="s">
        <v>6061</v>
      </c>
      <c r="E103" s="84" t="b">
        <v>0</v>
      </c>
      <c r="F103" s="84" t="b">
        <v>0</v>
      </c>
      <c r="G103" s="84" t="b">
        <v>0</v>
      </c>
    </row>
    <row r="104" spans="1:7" ht="15">
      <c r="A104" s="84" t="s">
        <v>5605</v>
      </c>
      <c r="B104" s="84">
        <v>5</v>
      </c>
      <c r="C104" s="118">
        <v>0.0024157728444893817</v>
      </c>
      <c r="D104" s="84" t="s">
        <v>6061</v>
      </c>
      <c r="E104" s="84" t="b">
        <v>0</v>
      </c>
      <c r="F104" s="84" t="b">
        <v>0</v>
      </c>
      <c r="G104" s="84" t="b">
        <v>0</v>
      </c>
    </row>
    <row r="105" spans="1:7" ht="15">
      <c r="A105" s="84" t="s">
        <v>5606</v>
      </c>
      <c r="B105" s="84">
        <v>5</v>
      </c>
      <c r="C105" s="118">
        <v>0.0024157728444893817</v>
      </c>
      <c r="D105" s="84" t="s">
        <v>6061</v>
      </c>
      <c r="E105" s="84" t="b">
        <v>0</v>
      </c>
      <c r="F105" s="84" t="b">
        <v>0</v>
      </c>
      <c r="G105" s="84" t="b">
        <v>0</v>
      </c>
    </row>
    <row r="106" spans="1:7" ht="15">
      <c r="A106" s="84" t="s">
        <v>5607</v>
      </c>
      <c r="B106" s="84">
        <v>5</v>
      </c>
      <c r="C106" s="118">
        <v>0.0024157728444893817</v>
      </c>
      <c r="D106" s="84" t="s">
        <v>6061</v>
      </c>
      <c r="E106" s="84" t="b">
        <v>0</v>
      </c>
      <c r="F106" s="84" t="b">
        <v>0</v>
      </c>
      <c r="G106" s="84" t="b">
        <v>0</v>
      </c>
    </row>
    <row r="107" spans="1:7" ht="15">
      <c r="A107" s="84" t="s">
        <v>4715</v>
      </c>
      <c r="B107" s="84">
        <v>5</v>
      </c>
      <c r="C107" s="118">
        <v>0.0024157728444893817</v>
      </c>
      <c r="D107" s="84" t="s">
        <v>6061</v>
      </c>
      <c r="E107" s="84" t="b">
        <v>0</v>
      </c>
      <c r="F107" s="84" t="b">
        <v>0</v>
      </c>
      <c r="G107" s="84" t="b">
        <v>0</v>
      </c>
    </row>
    <row r="108" spans="1:7" ht="15">
      <c r="A108" s="84" t="s">
        <v>5608</v>
      </c>
      <c r="B108" s="84">
        <v>5</v>
      </c>
      <c r="C108" s="118">
        <v>0.0024157728444893817</v>
      </c>
      <c r="D108" s="84" t="s">
        <v>6061</v>
      </c>
      <c r="E108" s="84" t="b">
        <v>0</v>
      </c>
      <c r="F108" s="84" t="b">
        <v>0</v>
      </c>
      <c r="G108" s="84" t="b">
        <v>0</v>
      </c>
    </row>
    <row r="109" spans="1:7" ht="15">
      <c r="A109" s="84" t="s">
        <v>5609</v>
      </c>
      <c r="B109" s="84">
        <v>5</v>
      </c>
      <c r="C109" s="118">
        <v>0.0024157728444893817</v>
      </c>
      <c r="D109" s="84" t="s">
        <v>6061</v>
      </c>
      <c r="E109" s="84" t="b">
        <v>0</v>
      </c>
      <c r="F109" s="84" t="b">
        <v>0</v>
      </c>
      <c r="G109" s="84" t="b">
        <v>0</v>
      </c>
    </row>
    <row r="110" spans="1:7" ht="15">
      <c r="A110" s="84" t="s">
        <v>5610</v>
      </c>
      <c r="B110" s="84">
        <v>5</v>
      </c>
      <c r="C110" s="118">
        <v>0.0024157728444893817</v>
      </c>
      <c r="D110" s="84" t="s">
        <v>6061</v>
      </c>
      <c r="E110" s="84" t="b">
        <v>1</v>
      </c>
      <c r="F110" s="84" t="b">
        <v>0</v>
      </c>
      <c r="G110" s="84" t="b">
        <v>0</v>
      </c>
    </row>
    <row r="111" spans="1:7" ht="15">
      <c r="A111" s="84" t="s">
        <v>5611</v>
      </c>
      <c r="B111" s="84">
        <v>5</v>
      </c>
      <c r="C111" s="118">
        <v>0.0024157728444893817</v>
      </c>
      <c r="D111" s="84" t="s">
        <v>6061</v>
      </c>
      <c r="E111" s="84" t="b">
        <v>0</v>
      </c>
      <c r="F111" s="84" t="b">
        <v>0</v>
      </c>
      <c r="G111" s="84" t="b">
        <v>0</v>
      </c>
    </row>
    <row r="112" spans="1:7" ht="15">
      <c r="A112" s="84" t="s">
        <v>5612</v>
      </c>
      <c r="B112" s="84">
        <v>5</v>
      </c>
      <c r="C112" s="118">
        <v>0.0024157728444893817</v>
      </c>
      <c r="D112" s="84" t="s">
        <v>6061</v>
      </c>
      <c r="E112" s="84" t="b">
        <v>0</v>
      </c>
      <c r="F112" s="84" t="b">
        <v>0</v>
      </c>
      <c r="G112" s="84" t="b">
        <v>0</v>
      </c>
    </row>
    <row r="113" spans="1:7" ht="15">
      <c r="A113" s="84" t="s">
        <v>5613</v>
      </c>
      <c r="B113" s="84">
        <v>5</v>
      </c>
      <c r="C113" s="118">
        <v>0.0024157728444893817</v>
      </c>
      <c r="D113" s="84" t="s">
        <v>6061</v>
      </c>
      <c r="E113" s="84" t="b">
        <v>1</v>
      </c>
      <c r="F113" s="84" t="b">
        <v>0</v>
      </c>
      <c r="G113" s="84" t="b">
        <v>0</v>
      </c>
    </row>
    <row r="114" spans="1:7" ht="15">
      <c r="A114" s="84" t="s">
        <v>5614</v>
      </c>
      <c r="B114" s="84">
        <v>5</v>
      </c>
      <c r="C114" s="118">
        <v>0.0024157728444893817</v>
      </c>
      <c r="D114" s="84" t="s">
        <v>6061</v>
      </c>
      <c r="E114" s="84" t="b">
        <v>0</v>
      </c>
      <c r="F114" s="84" t="b">
        <v>0</v>
      </c>
      <c r="G114" s="84" t="b">
        <v>0</v>
      </c>
    </row>
    <row r="115" spans="1:7" ht="15">
      <c r="A115" s="84" t="s">
        <v>5615</v>
      </c>
      <c r="B115" s="84">
        <v>5</v>
      </c>
      <c r="C115" s="118">
        <v>0.0024157728444893817</v>
      </c>
      <c r="D115" s="84" t="s">
        <v>6061</v>
      </c>
      <c r="E115" s="84" t="b">
        <v>0</v>
      </c>
      <c r="F115" s="84" t="b">
        <v>0</v>
      </c>
      <c r="G115" s="84" t="b">
        <v>0</v>
      </c>
    </row>
    <row r="116" spans="1:7" ht="15">
      <c r="A116" s="84" t="s">
        <v>5616</v>
      </c>
      <c r="B116" s="84">
        <v>5</v>
      </c>
      <c r="C116" s="118">
        <v>0.0024157728444893817</v>
      </c>
      <c r="D116" s="84" t="s">
        <v>6061</v>
      </c>
      <c r="E116" s="84" t="b">
        <v>0</v>
      </c>
      <c r="F116" s="84" t="b">
        <v>0</v>
      </c>
      <c r="G116" s="84" t="b">
        <v>0</v>
      </c>
    </row>
    <row r="117" spans="1:7" ht="15">
      <c r="A117" s="84" t="s">
        <v>5617</v>
      </c>
      <c r="B117" s="84">
        <v>5</v>
      </c>
      <c r="C117" s="118">
        <v>0.0024157728444893817</v>
      </c>
      <c r="D117" s="84" t="s">
        <v>6061</v>
      </c>
      <c r="E117" s="84" t="b">
        <v>0</v>
      </c>
      <c r="F117" s="84" t="b">
        <v>0</v>
      </c>
      <c r="G117" s="84" t="b">
        <v>0</v>
      </c>
    </row>
    <row r="118" spans="1:7" ht="15">
      <c r="A118" s="84" t="s">
        <v>5618</v>
      </c>
      <c r="B118" s="84">
        <v>5</v>
      </c>
      <c r="C118" s="118">
        <v>0.0025457835944331115</v>
      </c>
      <c r="D118" s="84" t="s">
        <v>6061</v>
      </c>
      <c r="E118" s="84" t="b">
        <v>0</v>
      </c>
      <c r="F118" s="84" t="b">
        <v>0</v>
      </c>
      <c r="G118" s="84" t="b">
        <v>0</v>
      </c>
    </row>
    <row r="119" spans="1:7" ht="15">
      <c r="A119" s="84" t="s">
        <v>5619</v>
      </c>
      <c r="B119" s="84">
        <v>5</v>
      </c>
      <c r="C119" s="118">
        <v>0.0024157728444893817</v>
      </c>
      <c r="D119" s="84" t="s">
        <v>6061</v>
      </c>
      <c r="E119" s="84" t="b">
        <v>0</v>
      </c>
      <c r="F119" s="84" t="b">
        <v>0</v>
      </c>
      <c r="G119" s="84" t="b">
        <v>0</v>
      </c>
    </row>
    <row r="120" spans="1:7" ht="15">
      <c r="A120" s="84" t="s">
        <v>5620</v>
      </c>
      <c r="B120" s="84">
        <v>5</v>
      </c>
      <c r="C120" s="118">
        <v>0.0024157728444893817</v>
      </c>
      <c r="D120" s="84" t="s">
        <v>6061</v>
      </c>
      <c r="E120" s="84" t="b">
        <v>0</v>
      </c>
      <c r="F120" s="84" t="b">
        <v>0</v>
      </c>
      <c r="G120" s="84" t="b">
        <v>0</v>
      </c>
    </row>
    <row r="121" spans="1:7" ht="15">
      <c r="A121" s="84" t="s">
        <v>5621</v>
      </c>
      <c r="B121" s="84">
        <v>5</v>
      </c>
      <c r="C121" s="118">
        <v>0.0024157728444893817</v>
      </c>
      <c r="D121" s="84" t="s">
        <v>6061</v>
      </c>
      <c r="E121" s="84" t="b">
        <v>0</v>
      </c>
      <c r="F121" s="84" t="b">
        <v>0</v>
      </c>
      <c r="G121" s="84" t="b">
        <v>0</v>
      </c>
    </row>
    <row r="122" spans="1:7" ht="15">
      <c r="A122" s="84" t="s">
        <v>4781</v>
      </c>
      <c r="B122" s="84">
        <v>5</v>
      </c>
      <c r="C122" s="118">
        <v>0.0025457835944331115</v>
      </c>
      <c r="D122" s="84" t="s">
        <v>6061</v>
      </c>
      <c r="E122" s="84" t="b">
        <v>0</v>
      </c>
      <c r="F122" s="84" t="b">
        <v>0</v>
      </c>
      <c r="G122" s="84" t="b">
        <v>0</v>
      </c>
    </row>
    <row r="123" spans="1:7" ht="15">
      <c r="A123" s="84" t="s">
        <v>5622</v>
      </c>
      <c r="B123" s="84">
        <v>5</v>
      </c>
      <c r="C123" s="118">
        <v>0.0024157728444893817</v>
      </c>
      <c r="D123" s="84" t="s">
        <v>6061</v>
      </c>
      <c r="E123" s="84" t="b">
        <v>0</v>
      </c>
      <c r="F123" s="84" t="b">
        <v>0</v>
      </c>
      <c r="G123" s="84" t="b">
        <v>0</v>
      </c>
    </row>
    <row r="124" spans="1:7" ht="15">
      <c r="A124" s="84" t="s">
        <v>5623</v>
      </c>
      <c r="B124" s="84">
        <v>5</v>
      </c>
      <c r="C124" s="118">
        <v>0.0024157728444893817</v>
      </c>
      <c r="D124" s="84" t="s">
        <v>6061</v>
      </c>
      <c r="E124" s="84" t="b">
        <v>0</v>
      </c>
      <c r="F124" s="84" t="b">
        <v>0</v>
      </c>
      <c r="G124" s="84" t="b">
        <v>0</v>
      </c>
    </row>
    <row r="125" spans="1:7" ht="15">
      <c r="A125" s="84" t="s">
        <v>5624</v>
      </c>
      <c r="B125" s="84">
        <v>5</v>
      </c>
      <c r="C125" s="118">
        <v>0.0024157728444893817</v>
      </c>
      <c r="D125" s="84" t="s">
        <v>6061</v>
      </c>
      <c r="E125" s="84" t="b">
        <v>0</v>
      </c>
      <c r="F125" s="84" t="b">
        <v>0</v>
      </c>
      <c r="G125" s="84" t="b">
        <v>0</v>
      </c>
    </row>
    <row r="126" spans="1:7" ht="15">
      <c r="A126" s="84" t="s">
        <v>5625</v>
      </c>
      <c r="B126" s="84">
        <v>5</v>
      </c>
      <c r="C126" s="118">
        <v>0.0024157728444893817</v>
      </c>
      <c r="D126" s="84" t="s">
        <v>6061</v>
      </c>
      <c r="E126" s="84" t="b">
        <v>0</v>
      </c>
      <c r="F126" s="84" t="b">
        <v>0</v>
      </c>
      <c r="G126" s="84" t="b">
        <v>0</v>
      </c>
    </row>
    <row r="127" spans="1:7" ht="15">
      <c r="A127" s="84" t="s">
        <v>5626</v>
      </c>
      <c r="B127" s="84">
        <v>5</v>
      </c>
      <c r="C127" s="118">
        <v>0.0024157728444893817</v>
      </c>
      <c r="D127" s="84" t="s">
        <v>6061</v>
      </c>
      <c r="E127" s="84" t="b">
        <v>0</v>
      </c>
      <c r="F127" s="84" t="b">
        <v>0</v>
      </c>
      <c r="G127" s="84" t="b">
        <v>0</v>
      </c>
    </row>
    <row r="128" spans="1:7" ht="15">
      <c r="A128" s="84" t="s">
        <v>5627</v>
      </c>
      <c r="B128" s="84">
        <v>5</v>
      </c>
      <c r="C128" s="118">
        <v>0.0024157728444893817</v>
      </c>
      <c r="D128" s="84" t="s">
        <v>6061</v>
      </c>
      <c r="E128" s="84" t="b">
        <v>0</v>
      </c>
      <c r="F128" s="84" t="b">
        <v>0</v>
      </c>
      <c r="G128" s="84" t="b">
        <v>0</v>
      </c>
    </row>
    <row r="129" spans="1:7" ht="15">
      <c r="A129" s="84" t="s">
        <v>5628</v>
      </c>
      <c r="B129" s="84">
        <v>5</v>
      </c>
      <c r="C129" s="118">
        <v>0.0024157728444893817</v>
      </c>
      <c r="D129" s="84" t="s">
        <v>6061</v>
      </c>
      <c r="E129" s="84" t="b">
        <v>0</v>
      </c>
      <c r="F129" s="84" t="b">
        <v>0</v>
      </c>
      <c r="G129" s="84" t="b">
        <v>0</v>
      </c>
    </row>
    <row r="130" spans="1:7" ht="15">
      <c r="A130" s="84" t="s">
        <v>5629</v>
      </c>
      <c r="B130" s="84">
        <v>4</v>
      </c>
      <c r="C130" s="118">
        <v>0.002036626875546489</v>
      </c>
      <c r="D130" s="84" t="s">
        <v>6061</v>
      </c>
      <c r="E130" s="84" t="b">
        <v>0</v>
      </c>
      <c r="F130" s="84" t="b">
        <v>0</v>
      </c>
      <c r="G130" s="84" t="b">
        <v>0</v>
      </c>
    </row>
    <row r="131" spans="1:7" ht="15">
      <c r="A131" s="84" t="s">
        <v>4756</v>
      </c>
      <c r="B131" s="84">
        <v>4</v>
      </c>
      <c r="C131" s="118">
        <v>0.0021707172824241925</v>
      </c>
      <c r="D131" s="84" t="s">
        <v>6061</v>
      </c>
      <c r="E131" s="84" t="b">
        <v>0</v>
      </c>
      <c r="F131" s="84" t="b">
        <v>1</v>
      </c>
      <c r="G131" s="84" t="b">
        <v>0</v>
      </c>
    </row>
    <row r="132" spans="1:7" ht="15">
      <c r="A132" s="84" t="s">
        <v>5630</v>
      </c>
      <c r="B132" s="84">
        <v>4</v>
      </c>
      <c r="C132" s="118">
        <v>0.002036626875546489</v>
      </c>
      <c r="D132" s="84" t="s">
        <v>6061</v>
      </c>
      <c r="E132" s="84" t="b">
        <v>0</v>
      </c>
      <c r="F132" s="84" t="b">
        <v>0</v>
      </c>
      <c r="G132" s="84" t="b">
        <v>0</v>
      </c>
    </row>
    <row r="133" spans="1:7" ht="15">
      <c r="A133" s="84" t="s">
        <v>476</v>
      </c>
      <c r="B133" s="84">
        <v>4</v>
      </c>
      <c r="C133" s="118">
        <v>0.002036626875546489</v>
      </c>
      <c r="D133" s="84" t="s">
        <v>6061</v>
      </c>
      <c r="E133" s="84" t="b">
        <v>0</v>
      </c>
      <c r="F133" s="84" t="b">
        <v>0</v>
      </c>
      <c r="G133" s="84" t="b">
        <v>0</v>
      </c>
    </row>
    <row r="134" spans="1:7" ht="15">
      <c r="A134" s="84" t="s">
        <v>477</v>
      </c>
      <c r="B134" s="84">
        <v>4</v>
      </c>
      <c r="C134" s="118">
        <v>0.002036626875546489</v>
      </c>
      <c r="D134" s="84" t="s">
        <v>6061</v>
      </c>
      <c r="E134" s="84" t="b">
        <v>0</v>
      </c>
      <c r="F134" s="84" t="b">
        <v>0</v>
      </c>
      <c r="G134" s="84" t="b">
        <v>0</v>
      </c>
    </row>
    <row r="135" spans="1:7" ht="15">
      <c r="A135" s="84" t="s">
        <v>5631</v>
      </c>
      <c r="B135" s="84">
        <v>4</v>
      </c>
      <c r="C135" s="118">
        <v>0.002036626875546489</v>
      </c>
      <c r="D135" s="84" t="s">
        <v>6061</v>
      </c>
      <c r="E135" s="84" t="b">
        <v>1</v>
      </c>
      <c r="F135" s="84" t="b">
        <v>0</v>
      </c>
      <c r="G135" s="84" t="b">
        <v>0</v>
      </c>
    </row>
    <row r="136" spans="1:7" ht="15">
      <c r="A136" s="84" t="s">
        <v>5632</v>
      </c>
      <c r="B136" s="84">
        <v>4</v>
      </c>
      <c r="C136" s="118">
        <v>0.002036626875546489</v>
      </c>
      <c r="D136" s="84" t="s">
        <v>6061</v>
      </c>
      <c r="E136" s="84" t="b">
        <v>0</v>
      </c>
      <c r="F136" s="84" t="b">
        <v>0</v>
      </c>
      <c r="G136" s="84" t="b">
        <v>0</v>
      </c>
    </row>
    <row r="137" spans="1:7" ht="15">
      <c r="A137" s="84" t="s">
        <v>5633</v>
      </c>
      <c r="B137" s="84">
        <v>4</v>
      </c>
      <c r="C137" s="118">
        <v>0.0021707172824241925</v>
      </c>
      <c r="D137" s="84" t="s">
        <v>6061</v>
      </c>
      <c r="E137" s="84" t="b">
        <v>0</v>
      </c>
      <c r="F137" s="84" t="b">
        <v>0</v>
      </c>
      <c r="G137" s="84" t="b">
        <v>0</v>
      </c>
    </row>
    <row r="138" spans="1:7" ht="15">
      <c r="A138" s="84" t="s">
        <v>5634</v>
      </c>
      <c r="B138" s="84">
        <v>4</v>
      </c>
      <c r="C138" s="118">
        <v>0.002036626875546489</v>
      </c>
      <c r="D138" s="84" t="s">
        <v>6061</v>
      </c>
      <c r="E138" s="84" t="b">
        <v>0</v>
      </c>
      <c r="F138" s="84" t="b">
        <v>0</v>
      </c>
      <c r="G138" s="84" t="b">
        <v>0</v>
      </c>
    </row>
    <row r="139" spans="1:7" ht="15">
      <c r="A139" s="84" t="s">
        <v>5635</v>
      </c>
      <c r="B139" s="84">
        <v>4</v>
      </c>
      <c r="C139" s="118">
        <v>0.0021707172824241925</v>
      </c>
      <c r="D139" s="84" t="s">
        <v>6061</v>
      </c>
      <c r="E139" s="84" t="b">
        <v>0</v>
      </c>
      <c r="F139" s="84" t="b">
        <v>0</v>
      </c>
      <c r="G139" s="84" t="b">
        <v>0</v>
      </c>
    </row>
    <row r="140" spans="1:7" ht="15">
      <c r="A140" s="84" t="s">
        <v>5636</v>
      </c>
      <c r="B140" s="84">
        <v>4</v>
      </c>
      <c r="C140" s="118">
        <v>0.002036626875546489</v>
      </c>
      <c r="D140" s="84" t="s">
        <v>6061</v>
      </c>
      <c r="E140" s="84" t="b">
        <v>0</v>
      </c>
      <c r="F140" s="84" t="b">
        <v>0</v>
      </c>
      <c r="G140" s="84" t="b">
        <v>0</v>
      </c>
    </row>
    <row r="141" spans="1:7" ht="15">
      <c r="A141" s="84" t="s">
        <v>5637</v>
      </c>
      <c r="B141" s="84">
        <v>4</v>
      </c>
      <c r="C141" s="118">
        <v>0.002036626875546489</v>
      </c>
      <c r="D141" s="84" t="s">
        <v>6061</v>
      </c>
      <c r="E141" s="84" t="b">
        <v>0</v>
      </c>
      <c r="F141" s="84" t="b">
        <v>0</v>
      </c>
      <c r="G141" s="84" t="b">
        <v>0</v>
      </c>
    </row>
    <row r="142" spans="1:7" ht="15">
      <c r="A142" s="84" t="s">
        <v>5638</v>
      </c>
      <c r="B142" s="84">
        <v>4</v>
      </c>
      <c r="C142" s="118">
        <v>0.002036626875546489</v>
      </c>
      <c r="D142" s="84" t="s">
        <v>6061</v>
      </c>
      <c r="E142" s="84" t="b">
        <v>0</v>
      </c>
      <c r="F142" s="84" t="b">
        <v>0</v>
      </c>
      <c r="G142" s="84" t="b">
        <v>0</v>
      </c>
    </row>
    <row r="143" spans="1:7" ht="15">
      <c r="A143" s="84" t="s">
        <v>5639</v>
      </c>
      <c r="B143" s="84">
        <v>4</v>
      </c>
      <c r="C143" s="118">
        <v>0.002036626875546489</v>
      </c>
      <c r="D143" s="84" t="s">
        <v>6061</v>
      </c>
      <c r="E143" s="84" t="b">
        <v>0</v>
      </c>
      <c r="F143" s="84" t="b">
        <v>0</v>
      </c>
      <c r="G143" s="84" t="b">
        <v>0</v>
      </c>
    </row>
    <row r="144" spans="1:7" ht="15">
      <c r="A144" s="84" t="s">
        <v>5640</v>
      </c>
      <c r="B144" s="84">
        <v>4</v>
      </c>
      <c r="C144" s="118">
        <v>0.002036626875546489</v>
      </c>
      <c r="D144" s="84" t="s">
        <v>6061</v>
      </c>
      <c r="E144" s="84" t="b">
        <v>0</v>
      </c>
      <c r="F144" s="84" t="b">
        <v>0</v>
      </c>
      <c r="G144" s="84" t="b">
        <v>0</v>
      </c>
    </row>
    <row r="145" spans="1:7" ht="15">
      <c r="A145" s="84" t="s">
        <v>5641</v>
      </c>
      <c r="B145" s="84">
        <v>4</v>
      </c>
      <c r="C145" s="118">
        <v>0.002036626875546489</v>
      </c>
      <c r="D145" s="84" t="s">
        <v>6061</v>
      </c>
      <c r="E145" s="84" t="b">
        <v>0</v>
      </c>
      <c r="F145" s="84" t="b">
        <v>0</v>
      </c>
      <c r="G145" s="84" t="b">
        <v>0</v>
      </c>
    </row>
    <row r="146" spans="1:7" ht="15">
      <c r="A146" s="84" t="s">
        <v>5642</v>
      </c>
      <c r="B146" s="84">
        <v>4</v>
      </c>
      <c r="C146" s="118">
        <v>0.002036626875546489</v>
      </c>
      <c r="D146" s="84" t="s">
        <v>6061</v>
      </c>
      <c r="E146" s="84" t="b">
        <v>0</v>
      </c>
      <c r="F146" s="84" t="b">
        <v>0</v>
      </c>
      <c r="G146" s="84" t="b">
        <v>0</v>
      </c>
    </row>
    <row r="147" spans="1:7" ht="15">
      <c r="A147" s="84" t="s">
        <v>5643</v>
      </c>
      <c r="B147" s="84">
        <v>4</v>
      </c>
      <c r="C147" s="118">
        <v>0.002036626875546489</v>
      </c>
      <c r="D147" s="84" t="s">
        <v>6061</v>
      </c>
      <c r="E147" s="84" t="b">
        <v>0</v>
      </c>
      <c r="F147" s="84" t="b">
        <v>0</v>
      </c>
      <c r="G147" s="84" t="b">
        <v>0</v>
      </c>
    </row>
    <row r="148" spans="1:7" ht="15">
      <c r="A148" s="84" t="s">
        <v>4770</v>
      </c>
      <c r="B148" s="84">
        <v>4</v>
      </c>
      <c r="C148" s="118">
        <v>0.002036626875546489</v>
      </c>
      <c r="D148" s="84" t="s">
        <v>6061</v>
      </c>
      <c r="E148" s="84" t="b">
        <v>0</v>
      </c>
      <c r="F148" s="84" t="b">
        <v>0</v>
      </c>
      <c r="G148" s="84" t="b">
        <v>0</v>
      </c>
    </row>
    <row r="149" spans="1:7" ht="15">
      <c r="A149" s="84" t="s">
        <v>5644</v>
      </c>
      <c r="B149" s="84">
        <v>4</v>
      </c>
      <c r="C149" s="118">
        <v>0.002036626875546489</v>
      </c>
      <c r="D149" s="84" t="s">
        <v>6061</v>
      </c>
      <c r="E149" s="84" t="b">
        <v>0</v>
      </c>
      <c r="F149" s="84" t="b">
        <v>0</v>
      </c>
      <c r="G149" s="84" t="b">
        <v>0</v>
      </c>
    </row>
    <row r="150" spans="1:7" ht="15">
      <c r="A150" s="84" t="s">
        <v>5645</v>
      </c>
      <c r="B150" s="84">
        <v>4</v>
      </c>
      <c r="C150" s="118">
        <v>0.002036626875546489</v>
      </c>
      <c r="D150" s="84" t="s">
        <v>6061</v>
      </c>
      <c r="E150" s="84" t="b">
        <v>0</v>
      </c>
      <c r="F150" s="84" t="b">
        <v>0</v>
      </c>
      <c r="G150" s="84" t="b">
        <v>0</v>
      </c>
    </row>
    <row r="151" spans="1:7" ht="15">
      <c r="A151" s="84" t="s">
        <v>5646</v>
      </c>
      <c r="B151" s="84">
        <v>4</v>
      </c>
      <c r="C151" s="118">
        <v>0.002036626875546489</v>
      </c>
      <c r="D151" s="84" t="s">
        <v>6061</v>
      </c>
      <c r="E151" s="84" t="b">
        <v>0</v>
      </c>
      <c r="F151" s="84" t="b">
        <v>0</v>
      </c>
      <c r="G151" s="84" t="b">
        <v>0</v>
      </c>
    </row>
    <row r="152" spans="1:7" ht="15">
      <c r="A152" s="84" t="s">
        <v>4774</v>
      </c>
      <c r="B152" s="84">
        <v>4</v>
      </c>
      <c r="C152" s="118">
        <v>0.002036626875546489</v>
      </c>
      <c r="D152" s="84" t="s">
        <v>6061</v>
      </c>
      <c r="E152" s="84" t="b">
        <v>0</v>
      </c>
      <c r="F152" s="84" t="b">
        <v>0</v>
      </c>
      <c r="G152" s="84" t="b">
        <v>0</v>
      </c>
    </row>
    <row r="153" spans="1:7" ht="15">
      <c r="A153" s="84" t="s">
        <v>5647</v>
      </c>
      <c r="B153" s="84">
        <v>4</v>
      </c>
      <c r="C153" s="118">
        <v>0.002359707096275205</v>
      </c>
      <c r="D153" s="84" t="s">
        <v>6061</v>
      </c>
      <c r="E153" s="84" t="b">
        <v>0</v>
      </c>
      <c r="F153" s="84" t="b">
        <v>0</v>
      </c>
      <c r="G153" s="84" t="b">
        <v>0</v>
      </c>
    </row>
    <row r="154" spans="1:7" ht="15">
      <c r="A154" s="84" t="s">
        <v>5648</v>
      </c>
      <c r="B154" s="84">
        <v>4</v>
      </c>
      <c r="C154" s="118">
        <v>0.0021707172824241925</v>
      </c>
      <c r="D154" s="84" t="s">
        <v>6061</v>
      </c>
      <c r="E154" s="84" t="b">
        <v>0</v>
      </c>
      <c r="F154" s="84" t="b">
        <v>0</v>
      </c>
      <c r="G154" s="84" t="b">
        <v>0</v>
      </c>
    </row>
    <row r="155" spans="1:7" ht="15">
      <c r="A155" s="84" t="s">
        <v>5649</v>
      </c>
      <c r="B155" s="84">
        <v>4</v>
      </c>
      <c r="C155" s="118">
        <v>0.002036626875546489</v>
      </c>
      <c r="D155" s="84" t="s">
        <v>6061</v>
      </c>
      <c r="E155" s="84" t="b">
        <v>0</v>
      </c>
      <c r="F155" s="84" t="b">
        <v>0</v>
      </c>
      <c r="G155" s="84" t="b">
        <v>0</v>
      </c>
    </row>
    <row r="156" spans="1:7" ht="15">
      <c r="A156" s="84" t="s">
        <v>5650</v>
      </c>
      <c r="B156" s="84">
        <v>4</v>
      </c>
      <c r="C156" s="118">
        <v>0.002359707096275205</v>
      </c>
      <c r="D156" s="84" t="s">
        <v>6061</v>
      </c>
      <c r="E156" s="84" t="b">
        <v>0</v>
      </c>
      <c r="F156" s="84" t="b">
        <v>0</v>
      </c>
      <c r="G156" s="84" t="b">
        <v>0</v>
      </c>
    </row>
    <row r="157" spans="1:7" ht="15">
      <c r="A157" s="84" t="s">
        <v>5651</v>
      </c>
      <c r="B157" s="84">
        <v>4</v>
      </c>
      <c r="C157" s="118">
        <v>0.002036626875546489</v>
      </c>
      <c r="D157" s="84" t="s">
        <v>6061</v>
      </c>
      <c r="E157" s="84" t="b">
        <v>0</v>
      </c>
      <c r="F157" s="84" t="b">
        <v>0</v>
      </c>
      <c r="G157" s="84" t="b">
        <v>0</v>
      </c>
    </row>
    <row r="158" spans="1:7" ht="15">
      <c r="A158" s="84" t="s">
        <v>5652</v>
      </c>
      <c r="B158" s="84">
        <v>4</v>
      </c>
      <c r="C158" s="118">
        <v>0.002036626875546489</v>
      </c>
      <c r="D158" s="84" t="s">
        <v>6061</v>
      </c>
      <c r="E158" s="84" t="b">
        <v>0</v>
      </c>
      <c r="F158" s="84" t="b">
        <v>0</v>
      </c>
      <c r="G158" s="84" t="b">
        <v>0</v>
      </c>
    </row>
    <row r="159" spans="1:7" ht="15">
      <c r="A159" s="84" t="s">
        <v>4782</v>
      </c>
      <c r="B159" s="84">
        <v>4</v>
      </c>
      <c r="C159" s="118">
        <v>0.0021707172824241925</v>
      </c>
      <c r="D159" s="84" t="s">
        <v>6061</v>
      </c>
      <c r="E159" s="84" t="b">
        <v>0</v>
      </c>
      <c r="F159" s="84" t="b">
        <v>0</v>
      </c>
      <c r="G159" s="84" t="b">
        <v>0</v>
      </c>
    </row>
    <row r="160" spans="1:7" ht="15">
      <c r="A160" s="84" t="s">
        <v>5653</v>
      </c>
      <c r="B160" s="84">
        <v>4</v>
      </c>
      <c r="C160" s="118">
        <v>0.002036626875546489</v>
      </c>
      <c r="D160" s="84" t="s">
        <v>6061</v>
      </c>
      <c r="E160" s="84" t="b">
        <v>0</v>
      </c>
      <c r="F160" s="84" t="b">
        <v>0</v>
      </c>
      <c r="G160" s="84" t="b">
        <v>0</v>
      </c>
    </row>
    <row r="161" spans="1:7" ht="15">
      <c r="A161" s="84" t="s">
        <v>5654</v>
      </c>
      <c r="B161" s="84">
        <v>4</v>
      </c>
      <c r="C161" s="118">
        <v>0.002036626875546489</v>
      </c>
      <c r="D161" s="84" t="s">
        <v>6061</v>
      </c>
      <c r="E161" s="84" t="b">
        <v>0</v>
      </c>
      <c r="F161" s="84" t="b">
        <v>0</v>
      </c>
      <c r="G161" s="84" t="b">
        <v>0</v>
      </c>
    </row>
    <row r="162" spans="1:7" ht="15">
      <c r="A162" s="84" t="s">
        <v>5655</v>
      </c>
      <c r="B162" s="84">
        <v>4</v>
      </c>
      <c r="C162" s="118">
        <v>0.002036626875546489</v>
      </c>
      <c r="D162" s="84" t="s">
        <v>6061</v>
      </c>
      <c r="E162" s="84" t="b">
        <v>0</v>
      </c>
      <c r="F162" s="84" t="b">
        <v>0</v>
      </c>
      <c r="G162" s="84" t="b">
        <v>0</v>
      </c>
    </row>
    <row r="163" spans="1:7" ht="15">
      <c r="A163" s="84" t="s">
        <v>5656</v>
      </c>
      <c r="B163" s="84">
        <v>4</v>
      </c>
      <c r="C163" s="118">
        <v>0.002036626875546489</v>
      </c>
      <c r="D163" s="84" t="s">
        <v>6061</v>
      </c>
      <c r="E163" s="84" t="b">
        <v>0</v>
      </c>
      <c r="F163" s="84" t="b">
        <v>0</v>
      </c>
      <c r="G163" s="84" t="b">
        <v>0</v>
      </c>
    </row>
    <row r="164" spans="1:7" ht="15">
      <c r="A164" s="84" t="s">
        <v>5657</v>
      </c>
      <c r="B164" s="84">
        <v>4</v>
      </c>
      <c r="C164" s="118">
        <v>0.002036626875546489</v>
      </c>
      <c r="D164" s="84" t="s">
        <v>6061</v>
      </c>
      <c r="E164" s="84" t="b">
        <v>0</v>
      </c>
      <c r="F164" s="84" t="b">
        <v>0</v>
      </c>
      <c r="G164" s="84" t="b">
        <v>0</v>
      </c>
    </row>
    <row r="165" spans="1:7" ht="15">
      <c r="A165" s="84" t="s">
        <v>5658</v>
      </c>
      <c r="B165" s="84">
        <v>4</v>
      </c>
      <c r="C165" s="118">
        <v>0.002036626875546489</v>
      </c>
      <c r="D165" s="84" t="s">
        <v>6061</v>
      </c>
      <c r="E165" s="84" t="b">
        <v>0</v>
      </c>
      <c r="F165" s="84" t="b">
        <v>0</v>
      </c>
      <c r="G165" s="84" t="b">
        <v>0</v>
      </c>
    </row>
    <row r="166" spans="1:7" ht="15">
      <c r="A166" s="84" t="s">
        <v>5659</v>
      </c>
      <c r="B166" s="84">
        <v>4</v>
      </c>
      <c r="C166" s="118">
        <v>0.002036626875546489</v>
      </c>
      <c r="D166" s="84" t="s">
        <v>6061</v>
      </c>
      <c r="E166" s="84" t="b">
        <v>0</v>
      </c>
      <c r="F166" s="84" t="b">
        <v>1</v>
      </c>
      <c r="G166" s="84" t="b">
        <v>0</v>
      </c>
    </row>
    <row r="167" spans="1:7" ht="15">
      <c r="A167" s="84" t="s">
        <v>5660</v>
      </c>
      <c r="B167" s="84">
        <v>4</v>
      </c>
      <c r="C167" s="118">
        <v>0.002036626875546489</v>
      </c>
      <c r="D167" s="84" t="s">
        <v>6061</v>
      </c>
      <c r="E167" s="84" t="b">
        <v>0</v>
      </c>
      <c r="F167" s="84" t="b">
        <v>0</v>
      </c>
      <c r="G167" s="84" t="b">
        <v>0</v>
      </c>
    </row>
    <row r="168" spans="1:7" ht="15">
      <c r="A168" s="84" t="s">
        <v>5661</v>
      </c>
      <c r="B168" s="84">
        <v>4</v>
      </c>
      <c r="C168" s="118">
        <v>0.002036626875546489</v>
      </c>
      <c r="D168" s="84" t="s">
        <v>6061</v>
      </c>
      <c r="E168" s="84" t="b">
        <v>0</v>
      </c>
      <c r="F168" s="84" t="b">
        <v>0</v>
      </c>
      <c r="G168" s="84" t="b">
        <v>0</v>
      </c>
    </row>
    <row r="169" spans="1:7" ht="15">
      <c r="A169" s="84" t="s">
        <v>5662</v>
      </c>
      <c r="B169" s="84">
        <v>4</v>
      </c>
      <c r="C169" s="118">
        <v>0.002036626875546489</v>
      </c>
      <c r="D169" s="84" t="s">
        <v>6061</v>
      </c>
      <c r="E169" s="84" t="b">
        <v>0</v>
      </c>
      <c r="F169" s="84" t="b">
        <v>0</v>
      </c>
      <c r="G169" s="84" t="b">
        <v>0</v>
      </c>
    </row>
    <row r="170" spans="1:7" ht="15">
      <c r="A170" s="84" t="s">
        <v>5663</v>
      </c>
      <c r="B170" s="84">
        <v>4</v>
      </c>
      <c r="C170" s="118">
        <v>0.002036626875546489</v>
      </c>
      <c r="D170" s="84" t="s">
        <v>6061</v>
      </c>
      <c r="E170" s="84" t="b">
        <v>0</v>
      </c>
      <c r="F170" s="84" t="b">
        <v>0</v>
      </c>
      <c r="G170" s="84" t="b">
        <v>0</v>
      </c>
    </row>
    <row r="171" spans="1:7" ht="15">
      <c r="A171" s="84" t="s">
        <v>5664</v>
      </c>
      <c r="B171" s="84">
        <v>4</v>
      </c>
      <c r="C171" s="118">
        <v>0.0021707172824241925</v>
      </c>
      <c r="D171" s="84" t="s">
        <v>6061</v>
      </c>
      <c r="E171" s="84" t="b">
        <v>0</v>
      </c>
      <c r="F171" s="84" t="b">
        <v>0</v>
      </c>
      <c r="G171" s="84" t="b">
        <v>0</v>
      </c>
    </row>
    <row r="172" spans="1:7" ht="15">
      <c r="A172" s="84" t="s">
        <v>5665</v>
      </c>
      <c r="B172" s="84">
        <v>4</v>
      </c>
      <c r="C172" s="118">
        <v>0.002036626875546489</v>
      </c>
      <c r="D172" s="84" t="s">
        <v>6061</v>
      </c>
      <c r="E172" s="84" t="b">
        <v>0</v>
      </c>
      <c r="F172" s="84" t="b">
        <v>0</v>
      </c>
      <c r="G172" s="84" t="b">
        <v>0</v>
      </c>
    </row>
    <row r="173" spans="1:7" ht="15">
      <c r="A173" s="84" t="s">
        <v>368</v>
      </c>
      <c r="B173" s="84">
        <v>4</v>
      </c>
      <c r="C173" s="118">
        <v>0.002036626875546489</v>
      </c>
      <c r="D173" s="84" t="s">
        <v>6061</v>
      </c>
      <c r="E173" s="84" t="b">
        <v>0</v>
      </c>
      <c r="F173" s="84" t="b">
        <v>0</v>
      </c>
      <c r="G173" s="84" t="b">
        <v>0</v>
      </c>
    </row>
    <row r="174" spans="1:7" ht="15">
      <c r="A174" s="84" t="s">
        <v>5666</v>
      </c>
      <c r="B174" s="84">
        <v>4</v>
      </c>
      <c r="C174" s="118">
        <v>0.002036626875546489</v>
      </c>
      <c r="D174" s="84" t="s">
        <v>6061</v>
      </c>
      <c r="E174" s="84" t="b">
        <v>0</v>
      </c>
      <c r="F174" s="84" t="b">
        <v>0</v>
      </c>
      <c r="G174" s="84" t="b">
        <v>0</v>
      </c>
    </row>
    <row r="175" spans="1:7" ht="15">
      <c r="A175" s="84" t="s">
        <v>5667</v>
      </c>
      <c r="B175" s="84">
        <v>4</v>
      </c>
      <c r="C175" s="118">
        <v>0.002036626875546489</v>
      </c>
      <c r="D175" s="84" t="s">
        <v>6061</v>
      </c>
      <c r="E175" s="84" t="b">
        <v>0</v>
      </c>
      <c r="F175" s="84" t="b">
        <v>1</v>
      </c>
      <c r="G175" s="84" t="b">
        <v>0</v>
      </c>
    </row>
    <row r="176" spans="1:7" ht="15">
      <c r="A176" s="84" t="s">
        <v>5668</v>
      </c>
      <c r="B176" s="84">
        <v>4</v>
      </c>
      <c r="C176" s="118">
        <v>0.002036626875546489</v>
      </c>
      <c r="D176" s="84" t="s">
        <v>6061</v>
      </c>
      <c r="E176" s="84" t="b">
        <v>0</v>
      </c>
      <c r="F176" s="84" t="b">
        <v>1</v>
      </c>
      <c r="G176" s="84" t="b">
        <v>0</v>
      </c>
    </row>
    <row r="177" spans="1:7" ht="15">
      <c r="A177" s="84" t="s">
        <v>5669</v>
      </c>
      <c r="B177" s="84">
        <v>4</v>
      </c>
      <c r="C177" s="118">
        <v>0.002036626875546489</v>
      </c>
      <c r="D177" s="84" t="s">
        <v>6061</v>
      </c>
      <c r="E177" s="84" t="b">
        <v>0</v>
      </c>
      <c r="F177" s="84" t="b">
        <v>0</v>
      </c>
      <c r="G177" s="84" t="b">
        <v>0</v>
      </c>
    </row>
    <row r="178" spans="1:7" ht="15">
      <c r="A178" s="84" t="s">
        <v>5670</v>
      </c>
      <c r="B178" s="84">
        <v>4</v>
      </c>
      <c r="C178" s="118">
        <v>0.0021707172824241925</v>
      </c>
      <c r="D178" s="84" t="s">
        <v>6061</v>
      </c>
      <c r="E178" s="84" t="b">
        <v>0</v>
      </c>
      <c r="F178" s="84" t="b">
        <v>0</v>
      </c>
      <c r="G178" s="84" t="b">
        <v>0</v>
      </c>
    </row>
    <row r="179" spans="1:7" ht="15">
      <c r="A179" s="84" t="s">
        <v>432</v>
      </c>
      <c r="B179" s="84">
        <v>4</v>
      </c>
      <c r="C179" s="118">
        <v>0.002036626875546489</v>
      </c>
      <c r="D179" s="84" t="s">
        <v>6061</v>
      </c>
      <c r="E179" s="84" t="b">
        <v>0</v>
      </c>
      <c r="F179" s="84" t="b">
        <v>0</v>
      </c>
      <c r="G179" s="84" t="b">
        <v>0</v>
      </c>
    </row>
    <row r="180" spans="1:7" ht="15">
      <c r="A180" s="84" t="s">
        <v>5671</v>
      </c>
      <c r="B180" s="84">
        <v>4</v>
      </c>
      <c r="C180" s="118">
        <v>0.002036626875546489</v>
      </c>
      <c r="D180" s="84" t="s">
        <v>6061</v>
      </c>
      <c r="E180" s="84" t="b">
        <v>1</v>
      </c>
      <c r="F180" s="84" t="b">
        <v>0</v>
      </c>
      <c r="G180" s="84" t="b">
        <v>0</v>
      </c>
    </row>
    <row r="181" spans="1:7" ht="15">
      <c r="A181" s="84" t="s">
        <v>5672</v>
      </c>
      <c r="B181" s="84">
        <v>4</v>
      </c>
      <c r="C181" s="118">
        <v>0.002036626875546489</v>
      </c>
      <c r="D181" s="84" t="s">
        <v>6061</v>
      </c>
      <c r="E181" s="84" t="b">
        <v>0</v>
      </c>
      <c r="F181" s="84" t="b">
        <v>0</v>
      </c>
      <c r="G181" s="84" t="b">
        <v>0</v>
      </c>
    </row>
    <row r="182" spans="1:7" ht="15">
      <c r="A182" s="84" t="s">
        <v>5673</v>
      </c>
      <c r="B182" s="84">
        <v>4</v>
      </c>
      <c r="C182" s="118">
        <v>0.002036626875546489</v>
      </c>
      <c r="D182" s="84" t="s">
        <v>6061</v>
      </c>
      <c r="E182" s="84" t="b">
        <v>0</v>
      </c>
      <c r="F182" s="84" t="b">
        <v>0</v>
      </c>
      <c r="G182" s="84" t="b">
        <v>0</v>
      </c>
    </row>
    <row r="183" spans="1:7" ht="15">
      <c r="A183" s="84" t="s">
        <v>5674</v>
      </c>
      <c r="B183" s="84">
        <v>4</v>
      </c>
      <c r="C183" s="118">
        <v>0.002036626875546489</v>
      </c>
      <c r="D183" s="84" t="s">
        <v>6061</v>
      </c>
      <c r="E183" s="84" t="b">
        <v>0</v>
      </c>
      <c r="F183" s="84" t="b">
        <v>0</v>
      </c>
      <c r="G183" s="84" t="b">
        <v>0</v>
      </c>
    </row>
    <row r="184" spans="1:7" ht="15">
      <c r="A184" s="84" t="s">
        <v>5675</v>
      </c>
      <c r="B184" s="84">
        <v>4</v>
      </c>
      <c r="C184" s="118">
        <v>0.002036626875546489</v>
      </c>
      <c r="D184" s="84" t="s">
        <v>6061</v>
      </c>
      <c r="E184" s="84" t="b">
        <v>0</v>
      </c>
      <c r="F184" s="84" t="b">
        <v>0</v>
      </c>
      <c r="G184" s="84" t="b">
        <v>0</v>
      </c>
    </row>
    <row r="185" spans="1:7" ht="15">
      <c r="A185" s="84" t="s">
        <v>5676</v>
      </c>
      <c r="B185" s="84">
        <v>4</v>
      </c>
      <c r="C185" s="118">
        <v>0.002036626875546489</v>
      </c>
      <c r="D185" s="84" t="s">
        <v>6061</v>
      </c>
      <c r="E185" s="84" t="b">
        <v>0</v>
      </c>
      <c r="F185" s="84" t="b">
        <v>0</v>
      </c>
      <c r="G185" s="84" t="b">
        <v>0</v>
      </c>
    </row>
    <row r="186" spans="1:7" ht="15">
      <c r="A186" s="84" t="s">
        <v>5677</v>
      </c>
      <c r="B186" s="84">
        <v>4</v>
      </c>
      <c r="C186" s="118">
        <v>0.002036626875546489</v>
      </c>
      <c r="D186" s="84" t="s">
        <v>6061</v>
      </c>
      <c r="E186" s="84" t="b">
        <v>0</v>
      </c>
      <c r="F186" s="84" t="b">
        <v>0</v>
      </c>
      <c r="G186" s="84" t="b">
        <v>0</v>
      </c>
    </row>
    <row r="187" spans="1:7" ht="15">
      <c r="A187" s="84" t="s">
        <v>5678</v>
      </c>
      <c r="B187" s="84">
        <v>4</v>
      </c>
      <c r="C187" s="118">
        <v>0.002036626875546489</v>
      </c>
      <c r="D187" s="84" t="s">
        <v>6061</v>
      </c>
      <c r="E187" s="84" t="b">
        <v>0</v>
      </c>
      <c r="F187" s="84" t="b">
        <v>0</v>
      </c>
      <c r="G187" s="84" t="b">
        <v>0</v>
      </c>
    </row>
    <row r="188" spans="1:7" ht="15">
      <c r="A188" s="84" t="s">
        <v>5679</v>
      </c>
      <c r="B188" s="84">
        <v>4</v>
      </c>
      <c r="C188" s="118">
        <v>0.002036626875546489</v>
      </c>
      <c r="D188" s="84" t="s">
        <v>6061</v>
      </c>
      <c r="E188" s="84" t="b">
        <v>0</v>
      </c>
      <c r="F188" s="84" t="b">
        <v>0</v>
      </c>
      <c r="G188" s="84" t="b">
        <v>0</v>
      </c>
    </row>
    <row r="189" spans="1:7" ht="15">
      <c r="A189" s="84" t="s">
        <v>5680</v>
      </c>
      <c r="B189" s="84">
        <v>4</v>
      </c>
      <c r="C189" s="118">
        <v>0.002036626875546489</v>
      </c>
      <c r="D189" s="84" t="s">
        <v>6061</v>
      </c>
      <c r="E189" s="84" t="b">
        <v>0</v>
      </c>
      <c r="F189" s="84" t="b">
        <v>0</v>
      </c>
      <c r="G189" s="84" t="b">
        <v>0</v>
      </c>
    </row>
    <row r="190" spans="1:7" ht="15">
      <c r="A190" s="84" t="s">
        <v>5681</v>
      </c>
      <c r="B190" s="84">
        <v>4</v>
      </c>
      <c r="C190" s="118">
        <v>0.002036626875546489</v>
      </c>
      <c r="D190" s="84" t="s">
        <v>6061</v>
      </c>
      <c r="E190" s="84" t="b">
        <v>1</v>
      </c>
      <c r="F190" s="84" t="b">
        <v>0</v>
      </c>
      <c r="G190" s="84" t="b">
        <v>0</v>
      </c>
    </row>
    <row r="191" spans="1:7" ht="15">
      <c r="A191" s="84" t="s">
        <v>5682</v>
      </c>
      <c r="B191" s="84">
        <v>4</v>
      </c>
      <c r="C191" s="118">
        <v>0.002036626875546489</v>
      </c>
      <c r="D191" s="84" t="s">
        <v>6061</v>
      </c>
      <c r="E191" s="84" t="b">
        <v>0</v>
      </c>
      <c r="F191" s="84" t="b">
        <v>0</v>
      </c>
      <c r="G191" s="84" t="b">
        <v>0</v>
      </c>
    </row>
    <row r="192" spans="1:7" ht="15">
      <c r="A192" s="84" t="s">
        <v>5683</v>
      </c>
      <c r="B192" s="84">
        <v>4</v>
      </c>
      <c r="C192" s="118">
        <v>0.002036626875546489</v>
      </c>
      <c r="D192" s="84" t="s">
        <v>6061</v>
      </c>
      <c r="E192" s="84" t="b">
        <v>0</v>
      </c>
      <c r="F192" s="84" t="b">
        <v>0</v>
      </c>
      <c r="G192" s="84" t="b">
        <v>0</v>
      </c>
    </row>
    <row r="193" spans="1:7" ht="15">
      <c r="A193" s="84" t="s">
        <v>5684</v>
      </c>
      <c r="B193" s="84">
        <v>4</v>
      </c>
      <c r="C193" s="118">
        <v>0.002036626875546489</v>
      </c>
      <c r="D193" s="84" t="s">
        <v>6061</v>
      </c>
      <c r="E193" s="84" t="b">
        <v>0</v>
      </c>
      <c r="F193" s="84" t="b">
        <v>1</v>
      </c>
      <c r="G193" s="84" t="b">
        <v>0</v>
      </c>
    </row>
    <row r="194" spans="1:7" ht="15">
      <c r="A194" s="84" t="s">
        <v>5685</v>
      </c>
      <c r="B194" s="84">
        <v>4</v>
      </c>
      <c r="C194" s="118">
        <v>0.002036626875546489</v>
      </c>
      <c r="D194" s="84" t="s">
        <v>6061</v>
      </c>
      <c r="E194" s="84" t="b">
        <v>0</v>
      </c>
      <c r="F194" s="84" t="b">
        <v>0</v>
      </c>
      <c r="G194" s="84" t="b">
        <v>0</v>
      </c>
    </row>
    <row r="195" spans="1:7" ht="15">
      <c r="A195" s="84" t="s">
        <v>298</v>
      </c>
      <c r="B195" s="84">
        <v>4</v>
      </c>
      <c r="C195" s="118">
        <v>0.002036626875546489</v>
      </c>
      <c r="D195" s="84" t="s">
        <v>6061</v>
      </c>
      <c r="E195" s="84" t="b">
        <v>0</v>
      </c>
      <c r="F195" s="84" t="b">
        <v>0</v>
      </c>
      <c r="G195" s="84" t="b">
        <v>0</v>
      </c>
    </row>
    <row r="196" spans="1:7" ht="15">
      <c r="A196" s="84" t="s">
        <v>295</v>
      </c>
      <c r="B196" s="84">
        <v>4</v>
      </c>
      <c r="C196" s="118">
        <v>0.002036626875546489</v>
      </c>
      <c r="D196" s="84" t="s">
        <v>6061</v>
      </c>
      <c r="E196" s="84" t="b">
        <v>0</v>
      </c>
      <c r="F196" s="84" t="b">
        <v>0</v>
      </c>
      <c r="G196" s="84" t="b">
        <v>0</v>
      </c>
    </row>
    <row r="197" spans="1:7" ht="15">
      <c r="A197" s="84" t="s">
        <v>294</v>
      </c>
      <c r="B197" s="84">
        <v>4</v>
      </c>
      <c r="C197" s="118">
        <v>0.002036626875546489</v>
      </c>
      <c r="D197" s="84" t="s">
        <v>6061</v>
      </c>
      <c r="E197" s="84" t="b">
        <v>0</v>
      </c>
      <c r="F197" s="84" t="b">
        <v>0</v>
      </c>
      <c r="G197" s="84" t="b">
        <v>0</v>
      </c>
    </row>
    <row r="198" spans="1:7" ht="15">
      <c r="A198" s="84" t="s">
        <v>5686</v>
      </c>
      <c r="B198" s="84">
        <v>4</v>
      </c>
      <c r="C198" s="118">
        <v>0.002036626875546489</v>
      </c>
      <c r="D198" s="84" t="s">
        <v>6061</v>
      </c>
      <c r="E198" s="84" t="b">
        <v>1</v>
      </c>
      <c r="F198" s="84" t="b">
        <v>0</v>
      </c>
      <c r="G198" s="84" t="b">
        <v>0</v>
      </c>
    </row>
    <row r="199" spans="1:7" ht="15">
      <c r="A199" s="84" t="s">
        <v>4779</v>
      </c>
      <c r="B199" s="84">
        <v>4</v>
      </c>
      <c r="C199" s="118">
        <v>0.002036626875546489</v>
      </c>
      <c r="D199" s="84" t="s">
        <v>6061</v>
      </c>
      <c r="E199" s="84" t="b">
        <v>1</v>
      </c>
      <c r="F199" s="84" t="b">
        <v>0</v>
      </c>
      <c r="G199" s="84" t="b">
        <v>0</v>
      </c>
    </row>
    <row r="200" spans="1:7" ht="15">
      <c r="A200" s="84" t="s">
        <v>307</v>
      </c>
      <c r="B200" s="84">
        <v>4</v>
      </c>
      <c r="C200" s="118">
        <v>0.002036626875546489</v>
      </c>
      <c r="D200" s="84" t="s">
        <v>6061</v>
      </c>
      <c r="E200" s="84" t="b">
        <v>0</v>
      </c>
      <c r="F200" s="84" t="b">
        <v>0</v>
      </c>
      <c r="G200" s="84" t="b">
        <v>0</v>
      </c>
    </row>
    <row r="201" spans="1:7" ht="15">
      <c r="A201" s="84" t="s">
        <v>4795</v>
      </c>
      <c r="B201" s="84">
        <v>4</v>
      </c>
      <c r="C201" s="118">
        <v>0.002036626875546489</v>
      </c>
      <c r="D201" s="84" t="s">
        <v>6061</v>
      </c>
      <c r="E201" s="84" t="b">
        <v>0</v>
      </c>
      <c r="F201" s="84" t="b">
        <v>0</v>
      </c>
      <c r="G201" s="84" t="b">
        <v>0</v>
      </c>
    </row>
    <row r="202" spans="1:7" ht="15">
      <c r="A202" s="84" t="s">
        <v>4796</v>
      </c>
      <c r="B202" s="84">
        <v>4</v>
      </c>
      <c r="C202" s="118">
        <v>0.002036626875546489</v>
      </c>
      <c r="D202" s="84" t="s">
        <v>6061</v>
      </c>
      <c r="E202" s="84" t="b">
        <v>0</v>
      </c>
      <c r="F202" s="84" t="b">
        <v>0</v>
      </c>
      <c r="G202" s="84" t="b">
        <v>0</v>
      </c>
    </row>
    <row r="203" spans="1:7" ht="15">
      <c r="A203" s="84" t="s">
        <v>4797</v>
      </c>
      <c r="B203" s="84">
        <v>4</v>
      </c>
      <c r="C203" s="118">
        <v>0.002036626875546489</v>
      </c>
      <c r="D203" s="84" t="s">
        <v>6061</v>
      </c>
      <c r="E203" s="84" t="b">
        <v>0</v>
      </c>
      <c r="F203" s="84" t="b">
        <v>0</v>
      </c>
      <c r="G203" s="84" t="b">
        <v>0</v>
      </c>
    </row>
    <row r="204" spans="1:7" ht="15">
      <c r="A204" s="84" t="s">
        <v>4798</v>
      </c>
      <c r="B204" s="84">
        <v>4</v>
      </c>
      <c r="C204" s="118">
        <v>0.002036626875546489</v>
      </c>
      <c r="D204" s="84" t="s">
        <v>6061</v>
      </c>
      <c r="E204" s="84" t="b">
        <v>0</v>
      </c>
      <c r="F204" s="84" t="b">
        <v>0</v>
      </c>
      <c r="G204" s="84" t="b">
        <v>0</v>
      </c>
    </row>
    <row r="205" spans="1:7" ht="15">
      <c r="A205" s="84" t="s">
        <v>4800</v>
      </c>
      <c r="B205" s="84">
        <v>4</v>
      </c>
      <c r="C205" s="118">
        <v>0.002036626875546489</v>
      </c>
      <c r="D205" s="84" t="s">
        <v>6061</v>
      </c>
      <c r="E205" s="84" t="b">
        <v>0</v>
      </c>
      <c r="F205" s="84" t="b">
        <v>0</v>
      </c>
      <c r="G205" s="84" t="b">
        <v>0</v>
      </c>
    </row>
    <row r="206" spans="1:7" ht="15">
      <c r="A206" s="84" t="s">
        <v>4801</v>
      </c>
      <c r="B206" s="84">
        <v>4</v>
      </c>
      <c r="C206" s="118">
        <v>0.002036626875546489</v>
      </c>
      <c r="D206" s="84" t="s">
        <v>6061</v>
      </c>
      <c r="E206" s="84" t="b">
        <v>0</v>
      </c>
      <c r="F206" s="84" t="b">
        <v>0</v>
      </c>
      <c r="G206" s="84" t="b">
        <v>0</v>
      </c>
    </row>
    <row r="207" spans="1:7" ht="15">
      <c r="A207" s="84" t="s">
        <v>5687</v>
      </c>
      <c r="B207" s="84">
        <v>4</v>
      </c>
      <c r="C207" s="118">
        <v>0.002036626875546489</v>
      </c>
      <c r="D207" s="84" t="s">
        <v>6061</v>
      </c>
      <c r="E207" s="84" t="b">
        <v>0</v>
      </c>
      <c r="F207" s="84" t="b">
        <v>0</v>
      </c>
      <c r="G207" s="84" t="b">
        <v>0</v>
      </c>
    </row>
    <row r="208" spans="1:7" ht="15">
      <c r="A208" s="84" t="s">
        <v>5688</v>
      </c>
      <c r="B208" s="84">
        <v>4</v>
      </c>
      <c r="C208" s="118">
        <v>0.002036626875546489</v>
      </c>
      <c r="D208" s="84" t="s">
        <v>6061</v>
      </c>
      <c r="E208" s="84" t="b">
        <v>0</v>
      </c>
      <c r="F208" s="84" t="b">
        <v>0</v>
      </c>
      <c r="G208" s="84" t="b">
        <v>0</v>
      </c>
    </row>
    <row r="209" spans="1:7" ht="15">
      <c r="A209" s="84" t="s">
        <v>4780</v>
      </c>
      <c r="B209" s="84">
        <v>4</v>
      </c>
      <c r="C209" s="118">
        <v>0.002036626875546489</v>
      </c>
      <c r="D209" s="84" t="s">
        <v>6061</v>
      </c>
      <c r="E209" s="84" t="b">
        <v>0</v>
      </c>
      <c r="F209" s="84" t="b">
        <v>0</v>
      </c>
      <c r="G209" s="84" t="b">
        <v>0</v>
      </c>
    </row>
    <row r="210" spans="1:7" ht="15">
      <c r="A210" s="84" t="s">
        <v>5689</v>
      </c>
      <c r="B210" s="84">
        <v>4</v>
      </c>
      <c r="C210" s="118">
        <v>0.002036626875546489</v>
      </c>
      <c r="D210" s="84" t="s">
        <v>6061</v>
      </c>
      <c r="E210" s="84" t="b">
        <v>0</v>
      </c>
      <c r="F210" s="84" t="b">
        <v>0</v>
      </c>
      <c r="G210" s="84" t="b">
        <v>0</v>
      </c>
    </row>
    <row r="211" spans="1:7" ht="15">
      <c r="A211" s="84" t="s">
        <v>226</v>
      </c>
      <c r="B211" s="84">
        <v>4</v>
      </c>
      <c r="C211" s="118">
        <v>0.002036626875546489</v>
      </c>
      <c r="D211" s="84" t="s">
        <v>6061</v>
      </c>
      <c r="E211" s="84" t="b">
        <v>0</v>
      </c>
      <c r="F211" s="84" t="b">
        <v>0</v>
      </c>
      <c r="G211" s="84" t="b">
        <v>0</v>
      </c>
    </row>
    <row r="212" spans="1:7" ht="15">
      <c r="A212" s="84" t="s">
        <v>4752</v>
      </c>
      <c r="B212" s="84">
        <v>3</v>
      </c>
      <c r="C212" s="118">
        <v>0.0016280379618181442</v>
      </c>
      <c r="D212" s="84" t="s">
        <v>6061</v>
      </c>
      <c r="E212" s="84" t="b">
        <v>0</v>
      </c>
      <c r="F212" s="84" t="b">
        <v>0</v>
      </c>
      <c r="G212" s="84" t="b">
        <v>0</v>
      </c>
    </row>
    <row r="213" spans="1:7" ht="15">
      <c r="A213" s="84" t="s">
        <v>5690</v>
      </c>
      <c r="B213" s="84">
        <v>3</v>
      </c>
      <c r="C213" s="118">
        <v>0.0016280379618181442</v>
      </c>
      <c r="D213" s="84" t="s">
        <v>6061</v>
      </c>
      <c r="E213" s="84" t="b">
        <v>0</v>
      </c>
      <c r="F213" s="84" t="b">
        <v>0</v>
      </c>
      <c r="G213" s="84" t="b">
        <v>0</v>
      </c>
    </row>
    <row r="214" spans="1:7" ht="15">
      <c r="A214" s="84" t="s">
        <v>5691</v>
      </c>
      <c r="B214" s="84">
        <v>3</v>
      </c>
      <c r="C214" s="118">
        <v>0.0016280379618181442</v>
      </c>
      <c r="D214" s="84" t="s">
        <v>6061</v>
      </c>
      <c r="E214" s="84" t="b">
        <v>0</v>
      </c>
      <c r="F214" s="84" t="b">
        <v>0</v>
      </c>
      <c r="G214" s="84" t="b">
        <v>0</v>
      </c>
    </row>
    <row r="215" spans="1:7" ht="15">
      <c r="A215" s="84" t="s">
        <v>5692</v>
      </c>
      <c r="B215" s="84">
        <v>3</v>
      </c>
      <c r="C215" s="118">
        <v>0.0016280379618181442</v>
      </c>
      <c r="D215" s="84" t="s">
        <v>6061</v>
      </c>
      <c r="E215" s="84" t="b">
        <v>0</v>
      </c>
      <c r="F215" s="84" t="b">
        <v>0</v>
      </c>
      <c r="G215" s="84" t="b">
        <v>0</v>
      </c>
    </row>
    <row r="216" spans="1:7" ht="15">
      <c r="A216" s="84" t="s">
        <v>5693</v>
      </c>
      <c r="B216" s="84">
        <v>3</v>
      </c>
      <c r="C216" s="118">
        <v>0.0016280379618181442</v>
      </c>
      <c r="D216" s="84" t="s">
        <v>6061</v>
      </c>
      <c r="E216" s="84" t="b">
        <v>0</v>
      </c>
      <c r="F216" s="84" t="b">
        <v>0</v>
      </c>
      <c r="G216" s="84" t="b">
        <v>0</v>
      </c>
    </row>
    <row r="217" spans="1:7" ht="15">
      <c r="A217" s="84" t="s">
        <v>5694</v>
      </c>
      <c r="B217" s="84">
        <v>3</v>
      </c>
      <c r="C217" s="118">
        <v>0.001769780322206404</v>
      </c>
      <c r="D217" s="84" t="s">
        <v>6061</v>
      </c>
      <c r="E217" s="84" t="b">
        <v>0</v>
      </c>
      <c r="F217" s="84" t="b">
        <v>0</v>
      </c>
      <c r="G217" s="84" t="b">
        <v>0</v>
      </c>
    </row>
    <row r="218" spans="1:7" ht="15">
      <c r="A218" s="84" t="s">
        <v>5695</v>
      </c>
      <c r="B218" s="84">
        <v>3</v>
      </c>
      <c r="C218" s="118">
        <v>0.001769780322206404</v>
      </c>
      <c r="D218" s="84" t="s">
        <v>6061</v>
      </c>
      <c r="E218" s="84" t="b">
        <v>0</v>
      </c>
      <c r="F218" s="84" t="b">
        <v>0</v>
      </c>
      <c r="G218" s="84" t="b">
        <v>0</v>
      </c>
    </row>
    <row r="219" spans="1:7" ht="15">
      <c r="A219" s="84" t="s">
        <v>5696</v>
      </c>
      <c r="B219" s="84">
        <v>3</v>
      </c>
      <c r="C219" s="118">
        <v>0.0016280379618181442</v>
      </c>
      <c r="D219" s="84" t="s">
        <v>6061</v>
      </c>
      <c r="E219" s="84" t="b">
        <v>0</v>
      </c>
      <c r="F219" s="84" t="b">
        <v>0</v>
      </c>
      <c r="G219" s="84" t="b">
        <v>0</v>
      </c>
    </row>
    <row r="220" spans="1:7" ht="15">
      <c r="A220" s="84" t="s">
        <v>5697</v>
      </c>
      <c r="B220" s="84">
        <v>3</v>
      </c>
      <c r="C220" s="118">
        <v>0.0016280379618181442</v>
      </c>
      <c r="D220" s="84" t="s">
        <v>6061</v>
      </c>
      <c r="E220" s="84" t="b">
        <v>0</v>
      </c>
      <c r="F220" s="84" t="b">
        <v>0</v>
      </c>
      <c r="G220" s="84" t="b">
        <v>0</v>
      </c>
    </row>
    <row r="221" spans="1:7" ht="15">
      <c r="A221" s="84" t="s">
        <v>5698</v>
      </c>
      <c r="B221" s="84">
        <v>3</v>
      </c>
      <c r="C221" s="118">
        <v>0.001769780322206404</v>
      </c>
      <c r="D221" s="84" t="s">
        <v>6061</v>
      </c>
      <c r="E221" s="84" t="b">
        <v>0</v>
      </c>
      <c r="F221" s="84" t="b">
        <v>0</v>
      </c>
      <c r="G221" s="84" t="b">
        <v>0</v>
      </c>
    </row>
    <row r="222" spans="1:7" ht="15">
      <c r="A222" s="84" t="s">
        <v>5699</v>
      </c>
      <c r="B222" s="84">
        <v>3</v>
      </c>
      <c r="C222" s="118">
        <v>0.0016280379618181442</v>
      </c>
      <c r="D222" s="84" t="s">
        <v>6061</v>
      </c>
      <c r="E222" s="84" t="b">
        <v>0</v>
      </c>
      <c r="F222" s="84" t="b">
        <v>0</v>
      </c>
      <c r="G222" s="84" t="b">
        <v>0</v>
      </c>
    </row>
    <row r="223" spans="1:7" ht="15">
      <c r="A223" s="84" t="s">
        <v>5700</v>
      </c>
      <c r="B223" s="84">
        <v>3</v>
      </c>
      <c r="C223" s="118">
        <v>0.0016280379618181442</v>
      </c>
      <c r="D223" s="84" t="s">
        <v>6061</v>
      </c>
      <c r="E223" s="84" t="b">
        <v>0</v>
      </c>
      <c r="F223" s="84" t="b">
        <v>0</v>
      </c>
      <c r="G223" s="84" t="b">
        <v>0</v>
      </c>
    </row>
    <row r="224" spans="1:7" ht="15">
      <c r="A224" s="84" t="s">
        <v>5701</v>
      </c>
      <c r="B224" s="84">
        <v>3</v>
      </c>
      <c r="C224" s="118">
        <v>0.0016280379618181442</v>
      </c>
      <c r="D224" s="84" t="s">
        <v>6061</v>
      </c>
      <c r="E224" s="84" t="b">
        <v>0</v>
      </c>
      <c r="F224" s="84" t="b">
        <v>0</v>
      </c>
      <c r="G224" s="84" t="b">
        <v>0</v>
      </c>
    </row>
    <row r="225" spans="1:7" ht="15">
      <c r="A225" s="84" t="s">
        <v>5702</v>
      </c>
      <c r="B225" s="84">
        <v>3</v>
      </c>
      <c r="C225" s="118">
        <v>0.0016280379618181442</v>
      </c>
      <c r="D225" s="84" t="s">
        <v>6061</v>
      </c>
      <c r="E225" s="84" t="b">
        <v>0</v>
      </c>
      <c r="F225" s="84" t="b">
        <v>0</v>
      </c>
      <c r="G225" s="84" t="b">
        <v>0</v>
      </c>
    </row>
    <row r="226" spans="1:7" ht="15">
      <c r="A226" s="84" t="s">
        <v>5703</v>
      </c>
      <c r="B226" s="84">
        <v>3</v>
      </c>
      <c r="C226" s="118">
        <v>0.0016280379618181442</v>
      </c>
      <c r="D226" s="84" t="s">
        <v>6061</v>
      </c>
      <c r="E226" s="84" t="b">
        <v>0</v>
      </c>
      <c r="F226" s="84" t="b">
        <v>0</v>
      </c>
      <c r="G226" s="84" t="b">
        <v>0</v>
      </c>
    </row>
    <row r="227" spans="1:7" ht="15">
      <c r="A227" s="84" t="s">
        <v>5704</v>
      </c>
      <c r="B227" s="84">
        <v>3</v>
      </c>
      <c r="C227" s="118">
        <v>0.0016280379618181442</v>
      </c>
      <c r="D227" s="84" t="s">
        <v>6061</v>
      </c>
      <c r="E227" s="84" t="b">
        <v>0</v>
      </c>
      <c r="F227" s="84" t="b">
        <v>0</v>
      </c>
      <c r="G227" s="84" t="b">
        <v>0</v>
      </c>
    </row>
    <row r="228" spans="1:7" ht="15">
      <c r="A228" s="84" t="s">
        <v>5705</v>
      </c>
      <c r="B228" s="84">
        <v>3</v>
      </c>
      <c r="C228" s="118">
        <v>0.0016280379618181442</v>
      </c>
      <c r="D228" s="84" t="s">
        <v>6061</v>
      </c>
      <c r="E228" s="84" t="b">
        <v>0</v>
      </c>
      <c r="F228" s="84" t="b">
        <v>0</v>
      </c>
      <c r="G228" s="84" t="b">
        <v>0</v>
      </c>
    </row>
    <row r="229" spans="1:7" ht="15">
      <c r="A229" s="84" t="s">
        <v>5706</v>
      </c>
      <c r="B229" s="84">
        <v>3</v>
      </c>
      <c r="C229" s="118">
        <v>0.0016280379618181442</v>
      </c>
      <c r="D229" s="84" t="s">
        <v>6061</v>
      </c>
      <c r="E229" s="84" t="b">
        <v>0</v>
      </c>
      <c r="F229" s="84" t="b">
        <v>0</v>
      </c>
      <c r="G229" s="84" t="b">
        <v>0</v>
      </c>
    </row>
    <row r="230" spans="1:7" ht="15">
      <c r="A230" s="84" t="s">
        <v>565</v>
      </c>
      <c r="B230" s="84">
        <v>3</v>
      </c>
      <c r="C230" s="118">
        <v>0.0016280379618181442</v>
      </c>
      <c r="D230" s="84" t="s">
        <v>6061</v>
      </c>
      <c r="E230" s="84" t="b">
        <v>0</v>
      </c>
      <c r="F230" s="84" t="b">
        <v>0</v>
      </c>
      <c r="G230" s="84" t="b">
        <v>0</v>
      </c>
    </row>
    <row r="231" spans="1:7" ht="15">
      <c r="A231" s="84" t="s">
        <v>564</v>
      </c>
      <c r="B231" s="84">
        <v>3</v>
      </c>
      <c r="C231" s="118">
        <v>0.0016280379618181442</v>
      </c>
      <c r="D231" s="84" t="s">
        <v>6061</v>
      </c>
      <c r="E231" s="84" t="b">
        <v>0</v>
      </c>
      <c r="F231" s="84" t="b">
        <v>0</v>
      </c>
      <c r="G231" s="84" t="b">
        <v>0</v>
      </c>
    </row>
    <row r="232" spans="1:7" ht="15">
      <c r="A232" s="84" t="s">
        <v>5707</v>
      </c>
      <c r="B232" s="84">
        <v>3</v>
      </c>
      <c r="C232" s="118">
        <v>0.0016280379618181442</v>
      </c>
      <c r="D232" s="84" t="s">
        <v>6061</v>
      </c>
      <c r="E232" s="84" t="b">
        <v>0</v>
      </c>
      <c r="F232" s="84" t="b">
        <v>0</v>
      </c>
      <c r="G232" s="84" t="b">
        <v>0</v>
      </c>
    </row>
    <row r="233" spans="1:7" ht="15">
      <c r="A233" s="84" t="s">
        <v>5708</v>
      </c>
      <c r="B233" s="84">
        <v>3</v>
      </c>
      <c r="C233" s="118">
        <v>0.0016280379618181442</v>
      </c>
      <c r="D233" s="84" t="s">
        <v>6061</v>
      </c>
      <c r="E233" s="84" t="b">
        <v>0</v>
      </c>
      <c r="F233" s="84" t="b">
        <v>0</v>
      </c>
      <c r="G233" s="84" t="b">
        <v>0</v>
      </c>
    </row>
    <row r="234" spans="1:7" ht="15">
      <c r="A234" s="84" t="s">
        <v>5709</v>
      </c>
      <c r="B234" s="84">
        <v>3</v>
      </c>
      <c r="C234" s="118">
        <v>0.0016280379618181442</v>
      </c>
      <c r="D234" s="84" t="s">
        <v>6061</v>
      </c>
      <c r="E234" s="84" t="b">
        <v>0</v>
      </c>
      <c r="F234" s="84" t="b">
        <v>1</v>
      </c>
      <c r="G234" s="84" t="b">
        <v>0</v>
      </c>
    </row>
    <row r="235" spans="1:7" ht="15">
      <c r="A235" s="84" t="s">
        <v>5710</v>
      </c>
      <c r="B235" s="84">
        <v>3</v>
      </c>
      <c r="C235" s="118">
        <v>0.0016280379618181442</v>
      </c>
      <c r="D235" s="84" t="s">
        <v>6061</v>
      </c>
      <c r="E235" s="84" t="b">
        <v>0</v>
      </c>
      <c r="F235" s="84" t="b">
        <v>0</v>
      </c>
      <c r="G235" s="84" t="b">
        <v>0</v>
      </c>
    </row>
    <row r="236" spans="1:7" ht="15">
      <c r="A236" s="84" t="s">
        <v>5711</v>
      </c>
      <c r="B236" s="84">
        <v>3</v>
      </c>
      <c r="C236" s="118">
        <v>0.0016280379618181442</v>
      </c>
      <c r="D236" s="84" t="s">
        <v>6061</v>
      </c>
      <c r="E236" s="84" t="b">
        <v>0</v>
      </c>
      <c r="F236" s="84" t="b">
        <v>0</v>
      </c>
      <c r="G236" s="84" t="b">
        <v>0</v>
      </c>
    </row>
    <row r="237" spans="1:7" ht="15">
      <c r="A237" s="84" t="s">
        <v>5712</v>
      </c>
      <c r="B237" s="84">
        <v>3</v>
      </c>
      <c r="C237" s="118">
        <v>0.001769780322206404</v>
      </c>
      <c r="D237" s="84" t="s">
        <v>6061</v>
      </c>
      <c r="E237" s="84" t="b">
        <v>0</v>
      </c>
      <c r="F237" s="84" t="b">
        <v>0</v>
      </c>
      <c r="G237" s="84" t="b">
        <v>0</v>
      </c>
    </row>
    <row r="238" spans="1:7" ht="15">
      <c r="A238" s="84" t="s">
        <v>5713</v>
      </c>
      <c r="B238" s="84">
        <v>3</v>
      </c>
      <c r="C238" s="118">
        <v>0.0016280379618181442</v>
      </c>
      <c r="D238" s="84" t="s">
        <v>6061</v>
      </c>
      <c r="E238" s="84" t="b">
        <v>0</v>
      </c>
      <c r="F238" s="84" t="b">
        <v>0</v>
      </c>
      <c r="G238" s="84" t="b">
        <v>0</v>
      </c>
    </row>
    <row r="239" spans="1:7" ht="15">
      <c r="A239" s="84" t="s">
        <v>5714</v>
      </c>
      <c r="B239" s="84">
        <v>3</v>
      </c>
      <c r="C239" s="118">
        <v>0.0016280379618181442</v>
      </c>
      <c r="D239" s="84" t="s">
        <v>6061</v>
      </c>
      <c r="E239" s="84" t="b">
        <v>0</v>
      </c>
      <c r="F239" s="84" t="b">
        <v>0</v>
      </c>
      <c r="G239" s="84" t="b">
        <v>0</v>
      </c>
    </row>
    <row r="240" spans="1:7" ht="15">
      <c r="A240" s="84" t="s">
        <v>5715</v>
      </c>
      <c r="B240" s="84">
        <v>3</v>
      </c>
      <c r="C240" s="118">
        <v>0.0016280379618181442</v>
      </c>
      <c r="D240" s="84" t="s">
        <v>6061</v>
      </c>
      <c r="E240" s="84" t="b">
        <v>1</v>
      </c>
      <c r="F240" s="84" t="b">
        <v>0</v>
      </c>
      <c r="G240" s="84" t="b">
        <v>0</v>
      </c>
    </row>
    <row r="241" spans="1:7" ht="15">
      <c r="A241" s="84" t="s">
        <v>5716</v>
      </c>
      <c r="B241" s="84">
        <v>3</v>
      </c>
      <c r="C241" s="118">
        <v>0.0016280379618181442</v>
      </c>
      <c r="D241" s="84" t="s">
        <v>6061</v>
      </c>
      <c r="E241" s="84" t="b">
        <v>0</v>
      </c>
      <c r="F241" s="84" t="b">
        <v>0</v>
      </c>
      <c r="G241" s="84" t="b">
        <v>0</v>
      </c>
    </row>
    <row r="242" spans="1:7" ht="15">
      <c r="A242" s="84" t="s">
        <v>414</v>
      </c>
      <c r="B242" s="84">
        <v>3</v>
      </c>
      <c r="C242" s="118">
        <v>0.0016280379618181442</v>
      </c>
      <c r="D242" s="84" t="s">
        <v>6061</v>
      </c>
      <c r="E242" s="84" t="b">
        <v>0</v>
      </c>
      <c r="F242" s="84" t="b">
        <v>0</v>
      </c>
      <c r="G242" s="84" t="b">
        <v>0</v>
      </c>
    </row>
    <row r="243" spans="1:7" ht="15">
      <c r="A243" s="84" t="s">
        <v>5717</v>
      </c>
      <c r="B243" s="84">
        <v>3</v>
      </c>
      <c r="C243" s="118">
        <v>0.0016280379618181442</v>
      </c>
      <c r="D243" s="84" t="s">
        <v>6061</v>
      </c>
      <c r="E243" s="84" t="b">
        <v>0</v>
      </c>
      <c r="F243" s="84" t="b">
        <v>0</v>
      </c>
      <c r="G243" s="84" t="b">
        <v>0</v>
      </c>
    </row>
    <row r="244" spans="1:7" ht="15">
      <c r="A244" s="84" t="s">
        <v>5718</v>
      </c>
      <c r="B244" s="84">
        <v>3</v>
      </c>
      <c r="C244" s="118">
        <v>0.0016280379618181442</v>
      </c>
      <c r="D244" s="84" t="s">
        <v>6061</v>
      </c>
      <c r="E244" s="84" t="b">
        <v>0</v>
      </c>
      <c r="F244" s="84" t="b">
        <v>0</v>
      </c>
      <c r="G244" s="84" t="b">
        <v>0</v>
      </c>
    </row>
    <row r="245" spans="1:7" ht="15">
      <c r="A245" s="84" t="s">
        <v>5719</v>
      </c>
      <c r="B245" s="84">
        <v>3</v>
      </c>
      <c r="C245" s="118">
        <v>0.0016280379618181442</v>
      </c>
      <c r="D245" s="84" t="s">
        <v>6061</v>
      </c>
      <c r="E245" s="84" t="b">
        <v>0</v>
      </c>
      <c r="F245" s="84" t="b">
        <v>0</v>
      </c>
      <c r="G245" s="84" t="b">
        <v>0</v>
      </c>
    </row>
    <row r="246" spans="1:7" ht="15">
      <c r="A246" s="84" t="s">
        <v>5720</v>
      </c>
      <c r="B246" s="84">
        <v>3</v>
      </c>
      <c r="C246" s="118">
        <v>0.0016280379618181442</v>
      </c>
      <c r="D246" s="84" t="s">
        <v>6061</v>
      </c>
      <c r="E246" s="84" t="b">
        <v>0</v>
      </c>
      <c r="F246" s="84" t="b">
        <v>0</v>
      </c>
      <c r="G246" s="84" t="b">
        <v>0</v>
      </c>
    </row>
    <row r="247" spans="1:7" ht="15">
      <c r="A247" s="84" t="s">
        <v>5721</v>
      </c>
      <c r="B247" s="84">
        <v>3</v>
      </c>
      <c r="C247" s="118">
        <v>0.001769780322206404</v>
      </c>
      <c r="D247" s="84" t="s">
        <v>6061</v>
      </c>
      <c r="E247" s="84" t="b">
        <v>0</v>
      </c>
      <c r="F247" s="84" t="b">
        <v>0</v>
      </c>
      <c r="G247" s="84" t="b">
        <v>0</v>
      </c>
    </row>
    <row r="248" spans="1:7" ht="15">
      <c r="A248" s="84" t="s">
        <v>5722</v>
      </c>
      <c r="B248" s="84">
        <v>3</v>
      </c>
      <c r="C248" s="118">
        <v>0.0016280379618181442</v>
      </c>
      <c r="D248" s="84" t="s">
        <v>6061</v>
      </c>
      <c r="E248" s="84" t="b">
        <v>0</v>
      </c>
      <c r="F248" s="84" t="b">
        <v>0</v>
      </c>
      <c r="G248" s="84" t="b">
        <v>0</v>
      </c>
    </row>
    <row r="249" spans="1:7" ht="15">
      <c r="A249" s="84" t="s">
        <v>5723</v>
      </c>
      <c r="B249" s="84">
        <v>3</v>
      </c>
      <c r="C249" s="118">
        <v>0.0016280379618181442</v>
      </c>
      <c r="D249" s="84" t="s">
        <v>6061</v>
      </c>
      <c r="E249" s="84" t="b">
        <v>0</v>
      </c>
      <c r="F249" s="84" t="b">
        <v>0</v>
      </c>
      <c r="G249" s="84" t="b">
        <v>0</v>
      </c>
    </row>
    <row r="250" spans="1:7" ht="15">
      <c r="A250" s="84" t="s">
        <v>5724</v>
      </c>
      <c r="B250" s="84">
        <v>3</v>
      </c>
      <c r="C250" s="118">
        <v>0.0016280379618181442</v>
      </c>
      <c r="D250" s="84" t="s">
        <v>6061</v>
      </c>
      <c r="E250" s="84" t="b">
        <v>0</v>
      </c>
      <c r="F250" s="84" t="b">
        <v>0</v>
      </c>
      <c r="G250" s="84" t="b">
        <v>0</v>
      </c>
    </row>
    <row r="251" spans="1:7" ht="15">
      <c r="A251" s="84" t="s">
        <v>5725</v>
      </c>
      <c r="B251" s="84">
        <v>3</v>
      </c>
      <c r="C251" s="118">
        <v>0.0016280379618181442</v>
      </c>
      <c r="D251" s="84" t="s">
        <v>6061</v>
      </c>
      <c r="E251" s="84" t="b">
        <v>0</v>
      </c>
      <c r="F251" s="84" t="b">
        <v>0</v>
      </c>
      <c r="G251" s="84" t="b">
        <v>0</v>
      </c>
    </row>
    <row r="252" spans="1:7" ht="15">
      <c r="A252" s="84" t="s">
        <v>5726</v>
      </c>
      <c r="B252" s="84">
        <v>3</v>
      </c>
      <c r="C252" s="118">
        <v>0.0016280379618181442</v>
      </c>
      <c r="D252" s="84" t="s">
        <v>6061</v>
      </c>
      <c r="E252" s="84" t="b">
        <v>0</v>
      </c>
      <c r="F252" s="84" t="b">
        <v>0</v>
      </c>
      <c r="G252" s="84" t="b">
        <v>0</v>
      </c>
    </row>
    <row r="253" spans="1:7" ht="15">
      <c r="A253" s="84" t="s">
        <v>5727</v>
      </c>
      <c r="B253" s="84">
        <v>3</v>
      </c>
      <c r="C253" s="118">
        <v>0.0016280379618181442</v>
      </c>
      <c r="D253" s="84" t="s">
        <v>6061</v>
      </c>
      <c r="E253" s="84" t="b">
        <v>0</v>
      </c>
      <c r="F253" s="84" t="b">
        <v>0</v>
      </c>
      <c r="G253" s="84" t="b">
        <v>0</v>
      </c>
    </row>
    <row r="254" spans="1:7" ht="15">
      <c r="A254" s="84" t="s">
        <v>5728</v>
      </c>
      <c r="B254" s="84">
        <v>3</v>
      </c>
      <c r="C254" s="118">
        <v>0.0016280379618181442</v>
      </c>
      <c r="D254" s="84" t="s">
        <v>6061</v>
      </c>
      <c r="E254" s="84" t="b">
        <v>0</v>
      </c>
      <c r="F254" s="84" t="b">
        <v>0</v>
      </c>
      <c r="G254" s="84" t="b">
        <v>0</v>
      </c>
    </row>
    <row r="255" spans="1:7" ht="15">
      <c r="A255" s="84" t="s">
        <v>5729</v>
      </c>
      <c r="B255" s="84">
        <v>3</v>
      </c>
      <c r="C255" s="118">
        <v>0.002012090487752941</v>
      </c>
      <c r="D255" s="84" t="s">
        <v>6061</v>
      </c>
      <c r="E255" s="84" t="b">
        <v>0</v>
      </c>
      <c r="F255" s="84" t="b">
        <v>0</v>
      </c>
      <c r="G255" s="84" t="b">
        <v>0</v>
      </c>
    </row>
    <row r="256" spans="1:7" ht="15">
      <c r="A256" s="84" t="s">
        <v>5730</v>
      </c>
      <c r="B256" s="84">
        <v>3</v>
      </c>
      <c r="C256" s="118">
        <v>0.001769780322206404</v>
      </c>
      <c r="D256" s="84" t="s">
        <v>6061</v>
      </c>
      <c r="E256" s="84" t="b">
        <v>0</v>
      </c>
      <c r="F256" s="84" t="b">
        <v>0</v>
      </c>
      <c r="G256" s="84" t="b">
        <v>0</v>
      </c>
    </row>
    <row r="257" spans="1:7" ht="15">
      <c r="A257" s="84" t="s">
        <v>5731</v>
      </c>
      <c r="B257" s="84">
        <v>3</v>
      </c>
      <c r="C257" s="118">
        <v>0.0016280379618181442</v>
      </c>
      <c r="D257" s="84" t="s">
        <v>6061</v>
      </c>
      <c r="E257" s="84" t="b">
        <v>0</v>
      </c>
      <c r="F257" s="84" t="b">
        <v>0</v>
      </c>
      <c r="G257" s="84" t="b">
        <v>0</v>
      </c>
    </row>
    <row r="258" spans="1:7" ht="15">
      <c r="A258" s="84" t="s">
        <v>5732</v>
      </c>
      <c r="B258" s="84">
        <v>3</v>
      </c>
      <c r="C258" s="118">
        <v>0.001769780322206404</v>
      </c>
      <c r="D258" s="84" t="s">
        <v>6061</v>
      </c>
      <c r="E258" s="84" t="b">
        <v>0</v>
      </c>
      <c r="F258" s="84" t="b">
        <v>0</v>
      </c>
      <c r="G258" s="84" t="b">
        <v>0</v>
      </c>
    </row>
    <row r="259" spans="1:7" ht="15">
      <c r="A259" s="84" t="s">
        <v>5733</v>
      </c>
      <c r="B259" s="84">
        <v>3</v>
      </c>
      <c r="C259" s="118">
        <v>0.0016280379618181442</v>
      </c>
      <c r="D259" s="84" t="s">
        <v>6061</v>
      </c>
      <c r="E259" s="84" t="b">
        <v>0</v>
      </c>
      <c r="F259" s="84" t="b">
        <v>0</v>
      </c>
      <c r="G259" s="84" t="b">
        <v>0</v>
      </c>
    </row>
    <row r="260" spans="1:7" ht="15">
      <c r="A260" s="84" t="s">
        <v>541</v>
      </c>
      <c r="B260" s="84">
        <v>3</v>
      </c>
      <c r="C260" s="118">
        <v>0.0016280379618181442</v>
      </c>
      <c r="D260" s="84" t="s">
        <v>6061</v>
      </c>
      <c r="E260" s="84" t="b">
        <v>0</v>
      </c>
      <c r="F260" s="84" t="b">
        <v>0</v>
      </c>
      <c r="G260" s="84" t="b">
        <v>0</v>
      </c>
    </row>
    <row r="261" spans="1:7" ht="15">
      <c r="A261" s="84" t="s">
        <v>405</v>
      </c>
      <c r="B261" s="84">
        <v>3</v>
      </c>
      <c r="C261" s="118">
        <v>0.0016280379618181442</v>
      </c>
      <c r="D261" s="84" t="s">
        <v>6061</v>
      </c>
      <c r="E261" s="84" t="b">
        <v>0</v>
      </c>
      <c r="F261" s="84" t="b">
        <v>0</v>
      </c>
      <c r="G261" s="84" t="b">
        <v>0</v>
      </c>
    </row>
    <row r="262" spans="1:7" ht="15">
      <c r="A262" s="84" t="s">
        <v>5734</v>
      </c>
      <c r="B262" s="84">
        <v>3</v>
      </c>
      <c r="C262" s="118">
        <v>0.0016280379618181442</v>
      </c>
      <c r="D262" s="84" t="s">
        <v>6061</v>
      </c>
      <c r="E262" s="84" t="b">
        <v>0</v>
      </c>
      <c r="F262" s="84" t="b">
        <v>0</v>
      </c>
      <c r="G262" s="84" t="b">
        <v>0</v>
      </c>
    </row>
    <row r="263" spans="1:7" ht="15">
      <c r="A263" s="84" t="s">
        <v>5735</v>
      </c>
      <c r="B263" s="84">
        <v>3</v>
      </c>
      <c r="C263" s="118">
        <v>0.0016280379618181442</v>
      </c>
      <c r="D263" s="84" t="s">
        <v>6061</v>
      </c>
      <c r="E263" s="84" t="b">
        <v>0</v>
      </c>
      <c r="F263" s="84" t="b">
        <v>0</v>
      </c>
      <c r="G263" s="84" t="b">
        <v>0</v>
      </c>
    </row>
    <row r="264" spans="1:7" ht="15">
      <c r="A264" s="84" t="s">
        <v>5736</v>
      </c>
      <c r="B264" s="84">
        <v>3</v>
      </c>
      <c r="C264" s="118">
        <v>0.0016280379618181442</v>
      </c>
      <c r="D264" s="84" t="s">
        <v>6061</v>
      </c>
      <c r="E264" s="84" t="b">
        <v>0</v>
      </c>
      <c r="F264" s="84" t="b">
        <v>0</v>
      </c>
      <c r="G264" s="84" t="b">
        <v>0</v>
      </c>
    </row>
    <row r="265" spans="1:7" ht="15">
      <c r="A265" s="84" t="s">
        <v>5737</v>
      </c>
      <c r="B265" s="84">
        <v>3</v>
      </c>
      <c r="C265" s="118">
        <v>0.0016280379618181442</v>
      </c>
      <c r="D265" s="84" t="s">
        <v>6061</v>
      </c>
      <c r="E265" s="84" t="b">
        <v>0</v>
      </c>
      <c r="F265" s="84" t="b">
        <v>0</v>
      </c>
      <c r="G265" s="84" t="b">
        <v>0</v>
      </c>
    </row>
    <row r="266" spans="1:7" ht="15">
      <c r="A266" s="84" t="s">
        <v>385</v>
      </c>
      <c r="B266" s="84">
        <v>3</v>
      </c>
      <c r="C266" s="118">
        <v>0.0016280379618181442</v>
      </c>
      <c r="D266" s="84" t="s">
        <v>6061</v>
      </c>
      <c r="E266" s="84" t="b">
        <v>0</v>
      </c>
      <c r="F266" s="84" t="b">
        <v>0</v>
      </c>
      <c r="G266" s="84" t="b">
        <v>0</v>
      </c>
    </row>
    <row r="267" spans="1:7" ht="15">
      <c r="A267" s="84" t="s">
        <v>5738</v>
      </c>
      <c r="B267" s="84">
        <v>3</v>
      </c>
      <c r="C267" s="118">
        <v>0.0016280379618181442</v>
      </c>
      <c r="D267" s="84" t="s">
        <v>6061</v>
      </c>
      <c r="E267" s="84" t="b">
        <v>0</v>
      </c>
      <c r="F267" s="84" t="b">
        <v>0</v>
      </c>
      <c r="G267" s="84" t="b">
        <v>0</v>
      </c>
    </row>
    <row r="268" spans="1:7" ht="15">
      <c r="A268" s="84" t="s">
        <v>5739</v>
      </c>
      <c r="B268" s="84">
        <v>3</v>
      </c>
      <c r="C268" s="118">
        <v>0.0016280379618181442</v>
      </c>
      <c r="D268" s="84" t="s">
        <v>6061</v>
      </c>
      <c r="E268" s="84" t="b">
        <v>0</v>
      </c>
      <c r="F268" s="84" t="b">
        <v>0</v>
      </c>
      <c r="G268" s="84" t="b">
        <v>0</v>
      </c>
    </row>
    <row r="269" spans="1:7" ht="15">
      <c r="A269" s="84" t="s">
        <v>969</v>
      </c>
      <c r="B269" s="84">
        <v>3</v>
      </c>
      <c r="C269" s="118">
        <v>0.0016280379618181442</v>
      </c>
      <c r="D269" s="84" t="s">
        <v>6061</v>
      </c>
      <c r="E269" s="84" t="b">
        <v>0</v>
      </c>
      <c r="F269" s="84" t="b">
        <v>0</v>
      </c>
      <c r="G269" s="84" t="b">
        <v>0</v>
      </c>
    </row>
    <row r="270" spans="1:7" ht="15">
      <c r="A270" s="84" t="s">
        <v>5740</v>
      </c>
      <c r="B270" s="84">
        <v>3</v>
      </c>
      <c r="C270" s="118">
        <v>0.0016280379618181442</v>
      </c>
      <c r="D270" s="84" t="s">
        <v>6061</v>
      </c>
      <c r="E270" s="84" t="b">
        <v>0</v>
      </c>
      <c r="F270" s="84" t="b">
        <v>0</v>
      </c>
      <c r="G270" s="84" t="b">
        <v>0</v>
      </c>
    </row>
    <row r="271" spans="1:7" ht="15">
      <c r="A271" s="84" t="s">
        <v>5741</v>
      </c>
      <c r="B271" s="84">
        <v>3</v>
      </c>
      <c r="C271" s="118">
        <v>0.0016280379618181442</v>
      </c>
      <c r="D271" s="84" t="s">
        <v>6061</v>
      </c>
      <c r="E271" s="84" t="b">
        <v>1</v>
      </c>
      <c r="F271" s="84" t="b">
        <v>0</v>
      </c>
      <c r="G271" s="84" t="b">
        <v>0</v>
      </c>
    </row>
    <row r="272" spans="1:7" ht="15">
      <c r="A272" s="84" t="s">
        <v>5742</v>
      </c>
      <c r="B272" s="84">
        <v>3</v>
      </c>
      <c r="C272" s="118">
        <v>0.0016280379618181442</v>
      </c>
      <c r="D272" s="84" t="s">
        <v>6061</v>
      </c>
      <c r="E272" s="84" t="b">
        <v>0</v>
      </c>
      <c r="F272" s="84" t="b">
        <v>0</v>
      </c>
      <c r="G272" s="84" t="b">
        <v>0</v>
      </c>
    </row>
    <row r="273" spans="1:7" ht="15">
      <c r="A273" s="84" t="s">
        <v>5743</v>
      </c>
      <c r="B273" s="84">
        <v>3</v>
      </c>
      <c r="C273" s="118">
        <v>0.0016280379618181442</v>
      </c>
      <c r="D273" s="84" t="s">
        <v>6061</v>
      </c>
      <c r="E273" s="84" t="b">
        <v>0</v>
      </c>
      <c r="F273" s="84" t="b">
        <v>0</v>
      </c>
      <c r="G273" s="84" t="b">
        <v>0</v>
      </c>
    </row>
    <row r="274" spans="1:7" ht="15">
      <c r="A274" s="84" t="s">
        <v>5744</v>
      </c>
      <c r="B274" s="84">
        <v>3</v>
      </c>
      <c r="C274" s="118">
        <v>0.0016280379618181442</v>
      </c>
      <c r="D274" s="84" t="s">
        <v>6061</v>
      </c>
      <c r="E274" s="84" t="b">
        <v>0</v>
      </c>
      <c r="F274" s="84" t="b">
        <v>0</v>
      </c>
      <c r="G274" s="84" t="b">
        <v>0</v>
      </c>
    </row>
    <row r="275" spans="1:7" ht="15">
      <c r="A275" s="84" t="s">
        <v>531</v>
      </c>
      <c r="B275" s="84">
        <v>3</v>
      </c>
      <c r="C275" s="118">
        <v>0.0016280379618181442</v>
      </c>
      <c r="D275" s="84" t="s">
        <v>6061</v>
      </c>
      <c r="E275" s="84" t="b">
        <v>0</v>
      </c>
      <c r="F275" s="84" t="b">
        <v>0</v>
      </c>
      <c r="G275" s="84" t="b">
        <v>0</v>
      </c>
    </row>
    <row r="276" spans="1:7" ht="15">
      <c r="A276" s="84" t="s">
        <v>5745</v>
      </c>
      <c r="B276" s="84">
        <v>3</v>
      </c>
      <c r="C276" s="118">
        <v>0.0016280379618181442</v>
      </c>
      <c r="D276" s="84" t="s">
        <v>6061</v>
      </c>
      <c r="E276" s="84" t="b">
        <v>0</v>
      </c>
      <c r="F276" s="84" t="b">
        <v>0</v>
      </c>
      <c r="G276" s="84" t="b">
        <v>0</v>
      </c>
    </row>
    <row r="277" spans="1:7" ht="15">
      <c r="A277" s="84" t="s">
        <v>5746</v>
      </c>
      <c r="B277" s="84">
        <v>3</v>
      </c>
      <c r="C277" s="118">
        <v>0.0016280379618181442</v>
      </c>
      <c r="D277" s="84" t="s">
        <v>6061</v>
      </c>
      <c r="E277" s="84" t="b">
        <v>0</v>
      </c>
      <c r="F277" s="84" t="b">
        <v>1</v>
      </c>
      <c r="G277" s="84" t="b">
        <v>0</v>
      </c>
    </row>
    <row r="278" spans="1:7" ht="15">
      <c r="A278" s="84" t="s">
        <v>5747</v>
      </c>
      <c r="B278" s="84">
        <v>3</v>
      </c>
      <c r="C278" s="118">
        <v>0.0016280379618181442</v>
      </c>
      <c r="D278" s="84" t="s">
        <v>6061</v>
      </c>
      <c r="E278" s="84" t="b">
        <v>0</v>
      </c>
      <c r="F278" s="84" t="b">
        <v>0</v>
      </c>
      <c r="G278" s="84" t="b">
        <v>0</v>
      </c>
    </row>
    <row r="279" spans="1:7" ht="15">
      <c r="A279" s="84" t="s">
        <v>5748</v>
      </c>
      <c r="B279" s="84">
        <v>3</v>
      </c>
      <c r="C279" s="118">
        <v>0.0016280379618181442</v>
      </c>
      <c r="D279" s="84" t="s">
        <v>6061</v>
      </c>
      <c r="E279" s="84" t="b">
        <v>0</v>
      </c>
      <c r="F279" s="84" t="b">
        <v>0</v>
      </c>
      <c r="G279" s="84" t="b">
        <v>0</v>
      </c>
    </row>
    <row r="280" spans="1:7" ht="15">
      <c r="A280" s="84" t="s">
        <v>5749</v>
      </c>
      <c r="B280" s="84">
        <v>3</v>
      </c>
      <c r="C280" s="118">
        <v>0.0016280379618181442</v>
      </c>
      <c r="D280" s="84" t="s">
        <v>6061</v>
      </c>
      <c r="E280" s="84" t="b">
        <v>0</v>
      </c>
      <c r="F280" s="84" t="b">
        <v>0</v>
      </c>
      <c r="G280" s="84" t="b">
        <v>0</v>
      </c>
    </row>
    <row r="281" spans="1:7" ht="15">
      <c r="A281" s="84" t="s">
        <v>5750</v>
      </c>
      <c r="B281" s="84">
        <v>3</v>
      </c>
      <c r="C281" s="118">
        <v>0.0016280379618181442</v>
      </c>
      <c r="D281" s="84" t="s">
        <v>6061</v>
      </c>
      <c r="E281" s="84" t="b">
        <v>0</v>
      </c>
      <c r="F281" s="84" t="b">
        <v>0</v>
      </c>
      <c r="G281" s="84" t="b">
        <v>0</v>
      </c>
    </row>
    <row r="282" spans="1:7" ht="15">
      <c r="A282" s="84" t="s">
        <v>5751</v>
      </c>
      <c r="B282" s="84">
        <v>3</v>
      </c>
      <c r="C282" s="118">
        <v>0.0016280379618181442</v>
      </c>
      <c r="D282" s="84" t="s">
        <v>6061</v>
      </c>
      <c r="E282" s="84" t="b">
        <v>0</v>
      </c>
      <c r="F282" s="84" t="b">
        <v>0</v>
      </c>
      <c r="G282" s="84" t="b">
        <v>0</v>
      </c>
    </row>
    <row r="283" spans="1:7" ht="15">
      <c r="A283" s="84" t="s">
        <v>5752</v>
      </c>
      <c r="B283" s="84">
        <v>3</v>
      </c>
      <c r="C283" s="118">
        <v>0.0016280379618181442</v>
      </c>
      <c r="D283" s="84" t="s">
        <v>6061</v>
      </c>
      <c r="E283" s="84" t="b">
        <v>0</v>
      </c>
      <c r="F283" s="84" t="b">
        <v>0</v>
      </c>
      <c r="G283" s="84" t="b">
        <v>0</v>
      </c>
    </row>
    <row r="284" spans="1:7" ht="15">
      <c r="A284" s="84" t="s">
        <v>5753</v>
      </c>
      <c r="B284" s="84">
        <v>3</v>
      </c>
      <c r="C284" s="118">
        <v>0.0016280379618181442</v>
      </c>
      <c r="D284" s="84" t="s">
        <v>6061</v>
      </c>
      <c r="E284" s="84" t="b">
        <v>0</v>
      </c>
      <c r="F284" s="84" t="b">
        <v>0</v>
      </c>
      <c r="G284" s="84" t="b">
        <v>0</v>
      </c>
    </row>
    <row r="285" spans="1:7" ht="15">
      <c r="A285" s="84" t="s">
        <v>5754</v>
      </c>
      <c r="B285" s="84">
        <v>3</v>
      </c>
      <c r="C285" s="118">
        <v>0.0016280379618181442</v>
      </c>
      <c r="D285" s="84" t="s">
        <v>6061</v>
      </c>
      <c r="E285" s="84" t="b">
        <v>0</v>
      </c>
      <c r="F285" s="84" t="b">
        <v>0</v>
      </c>
      <c r="G285" s="84" t="b">
        <v>0</v>
      </c>
    </row>
    <row r="286" spans="1:7" ht="15">
      <c r="A286" s="84" t="s">
        <v>5755</v>
      </c>
      <c r="B286" s="84">
        <v>3</v>
      </c>
      <c r="C286" s="118">
        <v>0.0016280379618181442</v>
      </c>
      <c r="D286" s="84" t="s">
        <v>6061</v>
      </c>
      <c r="E286" s="84" t="b">
        <v>0</v>
      </c>
      <c r="F286" s="84" t="b">
        <v>0</v>
      </c>
      <c r="G286" s="84" t="b">
        <v>0</v>
      </c>
    </row>
    <row r="287" spans="1:7" ht="15">
      <c r="A287" s="84" t="s">
        <v>5756</v>
      </c>
      <c r="B287" s="84">
        <v>3</v>
      </c>
      <c r="C287" s="118">
        <v>0.0016280379618181442</v>
      </c>
      <c r="D287" s="84" t="s">
        <v>6061</v>
      </c>
      <c r="E287" s="84" t="b">
        <v>0</v>
      </c>
      <c r="F287" s="84" t="b">
        <v>0</v>
      </c>
      <c r="G287" s="84" t="b">
        <v>0</v>
      </c>
    </row>
    <row r="288" spans="1:7" ht="15">
      <c r="A288" s="84" t="s">
        <v>5757</v>
      </c>
      <c r="B288" s="84">
        <v>3</v>
      </c>
      <c r="C288" s="118">
        <v>0.0016280379618181442</v>
      </c>
      <c r="D288" s="84" t="s">
        <v>6061</v>
      </c>
      <c r="E288" s="84" t="b">
        <v>0</v>
      </c>
      <c r="F288" s="84" t="b">
        <v>0</v>
      </c>
      <c r="G288" s="84" t="b">
        <v>0</v>
      </c>
    </row>
    <row r="289" spans="1:7" ht="15">
      <c r="A289" s="84" t="s">
        <v>5758</v>
      </c>
      <c r="B289" s="84">
        <v>3</v>
      </c>
      <c r="C289" s="118">
        <v>0.0016280379618181442</v>
      </c>
      <c r="D289" s="84" t="s">
        <v>6061</v>
      </c>
      <c r="E289" s="84" t="b">
        <v>0</v>
      </c>
      <c r="F289" s="84" t="b">
        <v>0</v>
      </c>
      <c r="G289" s="84" t="b">
        <v>0</v>
      </c>
    </row>
    <row r="290" spans="1:7" ht="15">
      <c r="A290" s="84" t="s">
        <v>5759</v>
      </c>
      <c r="B290" s="84">
        <v>3</v>
      </c>
      <c r="C290" s="118">
        <v>0.0016280379618181442</v>
      </c>
      <c r="D290" s="84" t="s">
        <v>6061</v>
      </c>
      <c r="E290" s="84" t="b">
        <v>0</v>
      </c>
      <c r="F290" s="84" t="b">
        <v>0</v>
      </c>
      <c r="G290" s="84" t="b">
        <v>0</v>
      </c>
    </row>
    <row r="291" spans="1:7" ht="15">
      <c r="A291" s="84" t="s">
        <v>5760</v>
      </c>
      <c r="B291" s="84">
        <v>3</v>
      </c>
      <c r="C291" s="118">
        <v>0.0016280379618181442</v>
      </c>
      <c r="D291" s="84" t="s">
        <v>6061</v>
      </c>
      <c r="E291" s="84" t="b">
        <v>0</v>
      </c>
      <c r="F291" s="84" t="b">
        <v>0</v>
      </c>
      <c r="G291" s="84" t="b">
        <v>0</v>
      </c>
    </row>
    <row r="292" spans="1:7" ht="15">
      <c r="A292" s="84" t="s">
        <v>5761</v>
      </c>
      <c r="B292" s="84">
        <v>3</v>
      </c>
      <c r="C292" s="118">
        <v>0.0016280379618181442</v>
      </c>
      <c r="D292" s="84" t="s">
        <v>6061</v>
      </c>
      <c r="E292" s="84" t="b">
        <v>0</v>
      </c>
      <c r="F292" s="84" t="b">
        <v>0</v>
      </c>
      <c r="G292" s="84" t="b">
        <v>0</v>
      </c>
    </row>
    <row r="293" spans="1:7" ht="15">
      <c r="A293" s="84" t="s">
        <v>5762</v>
      </c>
      <c r="B293" s="84">
        <v>3</v>
      </c>
      <c r="C293" s="118">
        <v>0.0016280379618181442</v>
      </c>
      <c r="D293" s="84" t="s">
        <v>6061</v>
      </c>
      <c r="E293" s="84" t="b">
        <v>0</v>
      </c>
      <c r="F293" s="84" t="b">
        <v>0</v>
      </c>
      <c r="G293" s="84" t="b">
        <v>0</v>
      </c>
    </row>
    <row r="294" spans="1:7" ht="15">
      <c r="A294" s="84" t="s">
        <v>5763</v>
      </c>
      <c r="B294" s="84">
        <v>3</v>
      </c>
      <c r="C294" s="118">
        <v>0.0016280379618181442</v>
      </c>
      <c r="D294" s="84" t="s">
        <v>6061</v>
      </c>
      <c r="E294" s="84" t="b">
        <v>0</v>
      </c>
      <c r="F294" s="84" t="b">
        <v>0</v>
      </c>
      <c r="G294" s="84" t="b">
        <v>0</v>
      </c>
    </row>
    <row r="295" spans="1:7" ht="15">
      <c r="A295" s="84" t="s">
        <v>5764</v>
      </c>
      <c r="B295" s="84">
        <v>3</v>
      </c>
      <c r="C295" s="118">
        <v>0.0016280379618181442</v>
      </c>
      <c r="D295" s="84" t="s">
        <v>6061</v>
      </c>
      <c r="E295" s="84" t="b">
        <v>0</v>
      </c>
      <c r="F295" s="84" t="b">
        <v>0</v>
      </c>
      <c r="G295" s="84" t="b">
        <v>0</v>
      </c>
    </row>
    <row r="296" spans="1:7" ht="15">
      <c r="A296" s="84" t="s">
        <v>4841</v>
      </c>
      <c r="B296" s="84">
        <v>3</v>
      </c>
      <c r="C296" s="118">
        <v>0.001769780322206404</v>
      </c>
      <c r="D296" s="84" t="s">
        <v>6061</v>
      </c>
      <c r="E296" s="84" t="b">
        <v>0</v>
      </c>
      <c r="F296" s="84" t="b">
        <v>0</v>
      </c>
      <c r="G296" s="84" t="b">
        <v>0</v>
      </c>
    </row>
    <row r="297" spans="1:7" ht="15">
      <c r="A297" s="84" t="s">
        <v>5765</v>
      </c>
      <c r="B297" s="84">
        <v>3</v>
      </c>
      <c r="C297" s="118">
        <v>0.0016280379618181442</v>
      </c>
      <c r="D297" s="84" t="s">
        <v>6061</v>
      </c>
      <c r="E297" s="84" t="b">
        <v>1</v>
      </c>
      <c r="F297" s="84" t="b">
        <v>0</v>
      </c>
      <c r="G297" s="84" t="b">
        <v>0</v>
      </c>
    </row>
    <row r="298" spans="1:7" ht="15">
      <c r="A298" s="84" t="s">
        <v>5766</v>
      </c>
      <c r="B298" s="84">
        <v>3</v>
      </c>
      <c r="C298" s="118">
        <v>0.0016280379618181442</v>
      </c>
      <c r="D298" s="84" t="s">
        <v>6061</v>
      </c>
      <c r="E298" s="84" t="b">
        <v>0</v>
      </c>
      <c r="F298" s="84" t="b">
        <v>1</v>
      </c>
      <c r="G298" s="84" t="b">
        <v>0</v>
      </c>
    </row>
    <row r="299" spans="1:7" ht="15">
      <c r="A299" s="84" t="s">
        <v>5767</v>
      </c>
      <c r="B299" s="84">
        <v>3</v>
      </c>
      <c r="C299" s="118">
        <v>0.0016280379618181442</v>
      </c>
      <c r="D299" s="84" t="s">
        <v>6061</v>
      </c>
      <c r="E299" s="84" t="b">
        <v>0</v>
      </c>
      <c r="F299" s="84" t="b">
        <v>0</v>
      </c>
      <c r="G299" s="84" t="b">
        <v>0</v>
      </c>
    </row>
    <row r="300" spans="1:7" ht="15">
      <c r="A300" s="84" t="s">
        <v>5768</v>
      </c>
      <c r="B300" s="84">
        <v>3</v>
      </c>
      <c r="C300" s="118">
        <v>0.0016280379618181442</v>
      </c>
      <c r="D300" s="84" t="s">
        <v>6061</v>
      </c>
      <c r="E300" s="84" t="b">
        <v>1</v>
      </c>
      <c r="F300" s="84" t="b">
        <v>0</v>
      </c>
      <c r="G300" s="84" t="b">
        <v>0</v>
      </c>
    </row>
    <row r="301" spans="1:7" ht="15">
      <c r="A301" s="84" t="s">
        <v>5769</v>
      </c>
      <c r="B301" s="84">
        <v>3</v>
      </c>
      <c r="C301" s="118">
        <v>0.0016280379618181442</v>
      </c>
      <c r="D301" s="84" t="s">
        <v>6061</v>
      </c>
      <c r="E301" s="84" t="b">
        <v>0</v>
      </c>
      <c r="F301" s="84" t="b">
        <v>0</v>
      </c>
      <c r="G301" s="84" t="b">
        <v>0</v>
      </c>
    </row>
    <row r="302" spans="1:7" ht="15">
      <c r="A302" s="84" t="s">
        <v>5770</v>
      </c>
      <c r="B302" s="84">
        <v>3</v>
      </c>
      <c r="C302" s="118">
        <v>0.0016280379618181442</v>
      </c>
      <c r="D302" s="84" t="s">
        <v>6061</v>
      </c>
      <c r="E302" s="84" t="b">
        <v>0</v>
      </c>
      <c r="F302" s="84" t="b">
        <v>0</v>
      </c>
      <c r="G302" s="84" t="b">
        <v>0</v>
      </c>
    </row>
    <row r="303" spans="1:7" ht="15">
      <c r="A303" s="84" t="s">
        <v>5771</v>
      </c>
      <c r="B303" s="84">
        <v>3</v>
      </c>
      <c r="C303" s="118">
        <v>0.0016280379618181442</v>
      </c>
      <c r="D303" s="84" t="s">
        <v>6061</v>
      </c>
      <c r="E303" s="84" t="b">
        <v>0</v>
      </c>
      <c r="F303" s="84" t="b">
        <v>0</v>
      </c>
      <c r="G303" s="84" t="b">
        <v>0</v>
      </c>
    </row>
    <row r="304" spans="1:7" ht="15">
      <c r="A304" s="84" t="s">
        <v>308</v>
      </c>
      <c r="B304" s="84">
        <v>3</v>
      </c>
      <c r="C304" s="118">
        <v>0.0016280379618181442</v>
      </c>
      <c r="D304" s="84" t="s">
        <v>6061</v>
      </c>
      <c r="E304" s="84" t="b">
        <v>0</v>
      </c>
      <c r="F304" s="84" t="b">
        <v>0</v>
      </c>
      <c r="G304" s="84" t="b">
        <v>0</v>
      </c>
    </row>
    <row r="305" spans="1:7" ht="15">
      <c r="A305" s="84" t="s">
        <v>5772</v>
      </c>
      <c r="B305" s="84">
        <v>3</v>
      </c>
      <c r="C305" s="118">
        <v>0.0016280379618181442</v>
      </c>
      <c r="D305" s="84" t="s">
        <v>6061</v>
      </c>
      <c r="E305" s="84" t="b">
        <v>0</v>
      </c>
      <c r="F305" s="84" t="b">
        <v>0</v>
      </c>
      <c r="G305" s="84" t="b">
        <v>0</v>
      </c>
    </row>
    <row r="306" spans="1:7" ht="15">
      <c r="A306" s="84" t="s">
        <v>5773</v>
      </c>
      <c r="B306" s="84">
        <v>3</v>
      </c>
      <c r="C306" s="118">
        <v>0.0016280379618181442</v>
      </c>
      <c r="D306" s="84" t="s">
        <v>6061</v>
      </c>
      <c r="E306" s="84" t="b">
        <v>0</v>
      </c>
      <c r="F306" s="84" t="b">
        <v>0</v>
      </c>
      <c r="G306" s="84" t="b">
        <v>0</v>
      </c>
    </row>
    <row r="307" spans="1:7" ht="15">
      <c r="A307" s="84" t="s">
        <v>5774</v>
      </c>
      <c r="B307" s="84">
        <v>3</v>
      </c>
      <c r="C307" s="118">
        <v>0.0016280379618181442</v>
      </c>
      <c r="D307" s="84" t="s">
        <v>6061</v>
      </c>
      <c r="E307" s="84" t="b">
        <v>0</v>
      </c>
      <c r="F307" s="84" t="b">
        <v>0</v>
      </c>
      <c r="G307" s="84" t="b">
        <v>0</v>
      </c>
    </row>
    <row r="308" spans="1:7" ht="15">
      <c r="A308" s="84" t="s">
        <v>499</v>
      </c>
      <c r="B308" s="84">
        <v>3</v>
      </c>
      <c r="C308" s="118">
        <v>0.0016280379618181442</v>
      </c>
      <c r="D308" s="84" t="s">
        <v>6061</v>
      </c>
      <c r="E308" s="84" t="b">
        <v>0</v>
      </c>
      <c r="F308" s="84" t="b">
        <v>0</v>
      </c>
      <c r="G308" s="84" t="b">
        <v>0</v>
      </c>
    </row>
    <row r="309" spans="1:7" ht="15">
      <c r="A309" s="84" t="s">
        <v>402</v>
      </c>
      <c r="B309" s="84">
        <v>3</v>
      </c>
      <c r="C309" s="118">
        <v>0.0016280379618181442</v>
      </c>
      <c r="D309" s="84" t="s">
        <v>6061</v>
      </c>
      <c r="E309" s="84" t="b">
        <v>0</v>
      </c>
      <c r="F309" s="84" t="b">
        <v>0</v>
      </c>
      <c r="G309" s="84" t="b">
        <v>0</v>
      </c>
    </row>
    <row r="310" spans="1:7" ht="15">
      <c r="A310" s="84" t="s">
        <v>495</v>
      </c>
      <c r="B310" s="84">
        <v>3</v>
      </c>
      <c r="C310" s="118">
        <v>0.0016280379618181442</v>
      </c>
      <c r="D310" s="84" t="s">
        <v>6061</v>
      </c>
      <c r="E310" s="84" t="b">
        <v>0</v>
      </c>
      <c r="F310" s="84" t="b">
        <v>0</v>
      </c>
      <c r="G310" s="84" t="b">
        <v>0</v>
      </c>
    </row>
    <row r="311" spans="1:7" ht="15">
      <c r="A311" s="84" t="s">
        <v>5775</v>
      </c>
      <c r="B311" s="84">
        <v>3</v>
      </c>
      <c r="C311" s="118">
        <v>0.0016280379618181442</v>
      </c>
      <c r="D311" s="84" t="s">
        <v>6061</v>
      </c>
      <c r="E311" s="84" t="b">
        <v>0</v>
      </c>
      <c r="F311" s="84" t="b">
        <v>0</v>
      </c>
      <c r="G311" s="84" t="b">
        <v>0</v>
      </c>
    </row>
    <row r="312" spans="1:7" ht="15">
      <c r="A312" s="84" t="s">
        <v>5776</v>
      </c>
      <c r="B312" s="84">
        <v>3</v>
      </c>
      <c r="C312" s="118">
        <v>0.001769780322206404</v>
      </c>
      <c r="D312" s="84" t="s">
        <v>6061</v>
      </c>
      <c r="E312" s="84" t="b">
        <v>0</v>
      </c>
      <c r="F312" s="84" t="b">
        <v>0</v>
      </c>
      <c r="G312" s="84" t="b">
        <v>0</v>
      </c>
    </row>
    <row r="313" spans="1:7" ht="15">
      <c r="A313" s="84" t="s">
        <v>5777</v>
      </c>
      <c r="B313" s="84">
        <v>3</v>
      </c>
      <c r="C313" s="118">
        <v>0.0016280379618181442</v>
      </c>
      <c r="D313" s="84" t="s">
        <v>6061</v>
      </c>
      <c r="E313" s="84" t="b">
        <v>0</v>
      </c>
      <c r="F313" s="84" t="b">
        <v>0</v>
      </c>
      <c r="G313" s="84" t="b">
        <v>0</v>
      </c>
    </row>
    <row r="314" spans="1:7" ht="15">
      <c r="A314" s="84" t="s">
        <v>5778</v>
      </c>
      <c r="B314" s="84">
        <v>3</v>
      </c>
      <c r="C314" s="118">
        <v>0.0016280379618181442</v>
      </c>
      <c r="D314" s="84" t="s">
        <v>6061</v>
      </c>
      <c r="E314" s="84" t="b">
        <v>0</v>
      </c>
      <c r="F314" s="84" t="b">
        <v>0</v>
      </c>
      <c r="G314" s="84" t="b">
        <v>0</v>
      </c>
    </row>
    <row r="315" spans="1:7" ht="15">
      <c r="A315" s="84" t="s">
        <v>5779</v>
      </c>
      <c r="B315" s="84">
        <v>3</v>
      </c>
      <c r="C315" s="118">
        <v>0.0016280379618181442</v>
      </c>
      <c r="D315" s="84" t="s">
        <v>6061</v>
      </c>
      <c r="E315" s="84" t="b">
        <v>0</v>
      </c>
      <c r="F315" s="84" t="b">
        <v>0</v>
      </c>
      <c r="G315" s="84" t="b">
        <v>0</v>
      </c>
    </row>
    <row r="316" spans="1:7" ht="15">
      <c r="A316" s="84" t="s">
        <v>5780</v>
      </c>
      <c r="B316" s="84">
        <v>3</v>
      </c>
      <c r="C316" s="118">
        <v>0.0016280379618181442</v>
      </c>
      <c r="D316" s="84" t="s">
        <v>6061</v>
      </c>
      <c r="E316" s="84" t="b">
        <v>0</v>
      </c>
      <c r="F316" s="84" t="b">
        <v>0</v>
      </c>
      <c r="G316" s="84" t="b">
        <v>0</v>
      </c>
    </row>
    <row r="317" spans="1:7" ht="15">
      <c r="A317" s="84" t="s">
        <v>5781</v>
      </c>
      <c r="B317" s="84">
        <v>3</v>
      </c>
      <c r="C317" s="118">
        <v>0.0016280379618181442</v>
      </c>
      <c r="D317" s="84" t="s">
        <v>6061</v>
      </c>
      <c r="E317" s="84" t="b">
        <v>0</v>
      </c>
      <c r="F317" s="84" t="b">
        <v>0</v>
      </c>
      <c r="G317" s="84" t="b">
        <v>0</v>
      </c>
    </row>
    <row r="318" spans="1:7" ht="15">
      <c r="A318" s="84" t="s">
        <v>5782</v>
      </c>
      <c r="B318" s="84">
        <v>3</v>
      </c>
      <c r="C318" s="118">
        <v>0.0016280379618181442</v>
      </c>
      <c r="D318" s="84" t="s">
        <v>6061</v>
      </c>
      <c r="E318" s="84" t="b">
        <v>0</v>
      </c>
      <c r="F318" s="84" t="b">
        <v>0</v>
      </c>
      <c r="G318" s="84" t="b">
        <v>0</v>
      </c>
    </row>
    <row r="319" spans="1:7" ht="15">
      <c r="A319" s="84" t="s">
        <v>5783</v>
      </c>
      <c r="B319" s="84">
        <v>3</v>
      </c>
      <c r="C319" s="118">
        <v>0.0016280379618181442</v>
      </c>
      <c r="D319" s="84" t="s">
        <v>6061</v>
      </c>
      <c r="E319" s="84" t="b">
        <v>0</v>
      </c>
      <c r="F319" s="84" t="b">
        <v>0</v>
      </c>
      <c r="G319" s="84" t="b">
        <v>0</v>
      </c>
    </row>
    <row r="320" spans="1:7" ht="15">
      <c r="A320" s="84" t="s">
        <v>5784</v>
      </c>
      <c r="B320" s="84">
        <v>3</v>
      </c>
      <c r="C320" s="118">
        <v>0.0016280379618181442</v>
      </c>
      <c r="D320" s="84" t="s">
        <v>6061</v>
      </c>
      <c r="E320" s="84" t="b">
        <v>0</v>
      </c>
      <c r="F320" s="84" t="b">
        <v>0</v>
      </c>
      <c r="G320" s="84" t="b">
        <v>0</v>
      </c>
    </row>
    <row r="321" spans="1:7" ht="15">
      <c r="A321" s="84" t="s">
        <v>5785</v>
      </c>
      <c r="B321" s="84">
        <v>3</v>
      </c>
      <c r="C321" s="118">
        <v>0.0016280379618181442</v>
      </c>
      <c r="D321" s="84" t="s">
        <v>6061</v>
      </c>
      <c r="E321" s="84" t="b">
        <v>0</v>
      </c>
      <c r="F321" s="84" t="b">
        <v>0</v>
      </c>
      <c r="G321" s="84" t="b">
        <v>0</v>
      </c>
    </row>
    <row r="322" spans="1:7" ht="15">
      <c r="A322" s="84" t="s">
        <v>5786</v>
      </c>
      <c r="B322" s="84">
        <v>3</v>
      </c>
      <c r="C322" s="118">
        <v>0.0016280379618181442</v>
      </c>
      <c r="D322" s="84" t="s">
        <v>6061</v>
      </c>
      <c r="E322" s="84" t="b">
        <v>0</v>
      </c>
      <c r="F322" s="84" t="b">
        <v>0</v>
      </c>
      <c r="G322" s="84" t="b">
        <v>0</v>
      </c>
    </row>
    <row r="323" spans="1:7" ht="15">
      <c r="A323" s="84" t="s">
        <v>5787</v>
      </c>
      <c r="B323" s="84">
        <v>3</v>
      </c>
      <c r="C323" s="118">
        <v>0.001769780322206404</v>
      </c>
      <c r="D323" s="84" t="s">
        <v>6061</v>
      </c>
      <c r="E323" s="84" t="b">
        <v>0</v>
      </c>
      <c r="F323" s="84" t="b">
        <v>0</v>
      </c>
      <c r="G323" s="84" t="b">
        <v>0</v>
      </c>
    </row>
    <row r="324" spans="1:7" ht="15">
      <c r="A324" s="84" t="s">
        <v>449</v>
      </c>
      <c r="B324" s="84">
        <v>3</v>
      </c>
      <c r="C324" s="118">
        <v>0.0016280379618181442</v>
      </c>
      <c r="D324" s="84" t="s">
        <v>6061</v>
      </c>
      <c r="E324" s="84" t="b">
        <v>0</v>
      </c>
      <c r="F324" s="84" t="b">
        <v>0</v>
      </c>
      <c r="G324" s="84" t="b">
        <v>0</v>
      </c>
    </row>
    <row r="325" spans="1:7" ht="15">
      <c r="A325" s="84" t="s">
        <v>4786</v>
      </c>
      <c r="B325" s="84">
        <v>3</v>
      </c>
      <c r="C325" s="118">
        <v>0.0016280379618181442</v>
      </c>
      <c r="D325" s="84" t="s">
        <v>6061</v>
      </c>
      <c r="E325" s="84" t="b">
        <v>1</v>
      </c>
      <c r="F325" s="84" t="b">
        <v>0</v>
      </c>
      <c r="G325" s="84" t="b">
        <v>0</v>
      </c>
    </row>
    <row r="326" spans="1:7" ht="15">
      <c r="A326" s="84" t="s">
        <v>4787</v>
      </c>
      <c r="B326" s="84">
        <v>3</v>
      </c>
      <c r="C326" s="118">
        <v>0.0016280379618181442</v>
      </c>
      <c r="D326" s="84" t="s">
        <v>6061</v>
      </c>
      <c r="E326" s="84" t="b">
        <v>0</v>
      </c>
      <c r="F326" s="84" t="b">
        <v>0</v>
      </c>
      <c r="G326" s="84" t="b">
        <v>0</v>
      </c>
    </row>
    <row r="327" spans="1:7" ht="15">
      <c r="A327" s="84" t="s">
        <v>448</v>
      </c>
      <c r="B327" s="84">
        <v>3</v>
      </c>
      <c r="C327" s="118">
        <v>0.0016280379618181442</v>
      </c>
      <c r="D327" s="84" t="s">
        <v>6061</v>
      </c>
      <c r="E327" s="84" t="b">
        <v>0</v>
      </c>
      <c r="F327" s="84" t="b">
        <v>0</v>
      </c>
      <c r="G327" s="84" t="b">
        <v>0</v>
      </c>
    </row>
    <row r="328" spans="1:7" ht="15">
      <c r="A328" s="84" t="s">
        <v>447</v>
      </c>
      <c r="B328" s="84">
        <v>3</v>
      </c>
      <c r="C328" s="118">
        <v>0.0016280379618181442</v>
      </c>
      <c r="D328" s="84" t="s">
        <v>6061</v>
      </c>
      <c r="E328" s="84" t="b">
        <v>0</v>
      </c>
      <c r="F328" s="84" t="b">
        <v>0</v>
      </c>
      <c r="G328" s="84" t="b">
        <v>0</v>
      </c>
    </row>
    <row r="329" spans="1:7" ht="15">
      <c r="A329" s="84" t="s">
        <v>4788</v>
      </c>
      <c r="B329" s="84">
        <v>3</v>
      </c>
      <c r="C329" s="118">
        <v>0.0016280379618181442</v>
      </c>
      <c r="D329" s="84" t="s">
        <v>6061</v>
      </c>
      <c r="E329" s="84" t="b">
        <v>0</v>
      </c>
      <c r="F329" s="84" t="b">
        <v>0</v>
      </c>
      <c r="G329" s="84" t="b">
        <v>0</v>
      </c>
    </row>
    <row r="330" spans="1:7" ht="15">
      <c r="A330" s="84" t="s">
        <v>4789</v>
      </c>
      <c r="B330" s="84">
        <v>3</v>
      </c>
      <c r="C330" s="118">
        <v>0.0016280379618181442</v>
      </c>
      <c r="D330" s="84" t="s">
        <v>6061</v>
      </c>
      <c r="E330" s="84" t="b">
        <v>0</v>
      </c>
      <c r="F330" s="84" t="b">
        <v>0</v>
      </c>
      <c r="G330" s="84" t="b">
        <v>0</v>
      </c>
    </row>
    <row r="331" spans="1:7" ht="15">
      <c r="A331" s="84" t="s">
        <v>446</v>
      </c>
      <c r="B331" s="84">
        <v>3</v>
      </c>
      <c r="C331" s="118">
        <v>0.0016280379618181442</v>
      </c>
      <c r="D331" s="84" t="s">
        <v>6061</v>
      </c>
      <c r="E331" s="84" t="b">
        <v>0</v>
      </c>
      <c r="F331" s="84" t="b">
        <v>0</v>
      </c>
      <c r="G331" s="84" t="b">
        <v>0</v>
      </c>
    </row>
    <row r="332" spans="1:7" ht="15">
      <c r="A332" s="84" t="s">
        <v>5788</v>
      </c>
      <c r="B332" s="84">
        <v>3</v>
      </c>
      <c r="C332" s="118">
        <v>0.0016280379618181442</v>
      </c>
      <c r="D332" s="84" t="s">
        <v>6061</v>
      </c>
      <c r="E332" s="84" t="b">
        <v>0</v>
      </c>
      <c r="F332" s="84" t="b">
        <v>0</v>
      </c>
      <c r="G332" s="84" t="b">
        <v>0</v>
      </c>
    </row>
    <row r="333" spans="1:7" ht="15">
      <c r="A333" s="84" t="s">
        <v>5789</v>
      </c>
      <c r="B333" s="84">
        <v>3</v>
      </c>
      <c r="C333" s="118">
        <v>0.0016280379618181442</v>
      </c>
      <c r="D333" s="84" t="s">
        <v>6061</v>
      </c>
      <c r="E333" s="84" t="b">
        <v>0</v>
      </c>
      <c r="F333" s="84" t="b">
        <v>0</v>
      </c>
      <c r="G333" s="84" t="b">
        <v>0</v>
      </c>
    </row>
    <row r="334" spans="1:7" ht="15">
      <c r="A334" s="84" t="s">
        <v>5790</v>
      </c>
      <c r="B334" s="84">
        <v>3</v>
      </c>
      <c r="C334" s="118">
        <v>0.002012090487752941</v>
      </c>
      <c r="D334" s="84" t="s">
        <v>6061</v>
      </c>
      <c r="E334" s="84" t="b">
        <v>0</v>
      </c>
      <c r="F334" s="84" t="b">
        <v>0</v>
      </c>
      <c r="G334" s="84" t="b">
        <v>0</v>
      </c>
    </row>
    <row r="335" spans="1:7" ht="15">
      <c r="A335" s="84" t="s">
        <v>5791</v>
      </c>
      <c r="B335" s="84">
        <v>3</v>
      </c>
      <c r="C335" s="118">
        <v>0.002012090487752941</v>
      </c>
      <c r="D335" s="84" t="s">
        <v>6061</v>
      </c>
      <c r="E335" s="84" t="b">
        <v>0</v>
      </c>
      <c r="F335" s="84" t="b">
        <v>0</v>
      </c>
      <c r="G335" s="84" t="b">
        <v>0</v>
      </c>
    </row>
    <row r="336" spans="1:7" ht="15">
      <c r="A336" s="84" t="s">
        <v>451</v>
      </c>
      <c r="B336" s="84">
        <v>3</v>
      </c>
      <c r="C336" s="118">
        <v>0.0016280379618181442</v>
      </c>
      <c r="D336" s="84" t="s">
        <v>6061</v>
      </c>
      <c r="E336" s="84" t="b">
        <v>0</v>
      </c>
      <c r="F336" s="84" t="b">
        <v>0</v>
      </c>
      <c r="G336" s="84" t="b">
        <v>0</v>
      </c>
    </row>
    <row r="337" spans="1:7" ht="15">
      <c r="A337" s="84" t="s">
        <v>5792</v>
      </c>
      <c r="B337" s="84">
        <v>3</v>
      </c>
      <c r="C337" s="118">
        <v>0.0016280379618181442</v>
      </c>
      <c r="D337" s="84" t="s">
        <v>6061</v>
      </c>
      <c r="E337" s="84" t="b">
        <v>0</v>
      </c>
      <c r="F337" s="84" t="b">
        <v>0</v>
      </c>
      <c r="G337" s="84" t="b">
        <v>0</v>
      </c>
    </row>
    <row r="338" spans="1:7" ht="15">
      <c r="A338" s="84" t="s">
        <v>5793</v>
      </c>
      <c r="B338" s="84">
        <v>3</v>
      </c>
      <c r="C338" s="118">
        <v>0.0016280379618181442</v>
      </c>
      <c r="D338" s="84" t="s">
        <v>6061</v>
      </c>
      <c r="E338" s="84" t="b">
        <v>0</v>
      </c>
      <c r="F338" s="84" t="b">
        <v>0</v>
      </c>
      <c r="G338" s="84" t="b">
        <v>0</v>
      </c>
    </row>
    <row r="339" spans="1:7" ht="15">
      <c r="A339" s="84" t="s">
        <v>4753</v>
      </c>
      <c r="B339" s="84">
        <v>2</v>
      </c>
      <c r="C339" s="118">
        <v>0.0011798535481376026</v>
      </c>
      <c r="D339" s="84" t="s">
        <v>6061</v>
      </c>
      <c r="E339" s="84" t="b">
        <v>0</v>
      </c>
      <c r="F339" s="84" t="b">
        <v>0</v>
      </c>
      <c r="G339" s="84" t="b">
        <v>0</v>
      </c>
    </row>
    <row r="340" spans="1:7" ht="15">
      <c r="A340" s="84" t="s">
        <v>5794</v>
      </c>
      <c r="B340" s="84">
        <v>2</v>
      </c>
      <c r="C340" s="118">
        <v>0.0011798535481376026</v>
      </c>
      <c r="D340" s="84" t="s">
        <v>6061</v>
      </c>
      <c r="E340" s="84" t="b">
        <v>0</v>
      </c>
      <c r="F340" s="84" t="b">
        <v>0</v>
      </c>
      <c r="G340" s="84" t="b">
        <v>0</v>
      </c>
    </row>
    <row r="341" spans="1:7" ht="15">
      <c r="A341" s="84" t="s">
        <v>4754</v>
      </c>
      <c r="B341" s="84">
        <v>2</v>
      </c>
      <c r="C341" s="118">
        <v>0.0011798535481376026</v>
      </c>
      <c r="D341" s="84" t="s">
        <v>6061</v>
      </c>
      <c r="E341" s="84" t="b">
        <v>0</v>
      </c>
      <c r="F341" s="84" t="b">
        <v>0</v>
      </c>
      <c r="G341" s="84" t="b">
        <v>0</v>
      </c>
    </row>
    <row r="342" spans="1:7" ht="15">
      <c r="A342" s="84" t="s">
        <v>4755</v>
      </c>
      <c r="B342" s="84">
        <v>2</v>
      </c>
      <c r="C342" s="118">
        <v>0.0011798535481376026</v>
      </c>
      <c r="D342" s="84" t="s">
        <v>6061</v>
      </c>
      <c r="E342" s="84" t="b">
        <v>0</v>
      </c>
      <c r="F342" s="84" t="b">
        <v>0</v>
      </c>
      <c r="G342" s="84" t="b">
        <v>0</v>
      </c>
    </row>
    <row r="343" spans="1:7" ht="15">
      <c r="A343" s="84" t="s">
        <v>580</v>
      </c>
      <c r="B343" s="84">
        <v>2</v>
      </c>
      <c r="C343" s="118">
        <v>0.0011798535481376026</v>
      </c>
      <c r="D343" s="84" t="s">
        <v>6061</v>
      </c>
      <c r="E343" s="84" t="b">
        <v>0</v>
      </c>
      <c r="F343" s="84" t="b">
        <v>0</v>
      </c>
      <c r="G343" s="84" t="b">
        <v>0</v>
      </c>
    </row>
    <row r="344" spans="1:7" ht="15">
      <c r="A344" s="84" t="s">
        <v>579</v>
      </c>
      <c r="B344" s="84">
        <v>2</v>
      </c>
      <c r="C344" s="118">
        <v>0.0011798535481376026</v>
      </c>
      <c r="D344" s="84" t="s">
        <v>6061</v>
      </c>
      <c r="E344" s="84" t="b">
        <v>0</v>
      </c>
      <c r="F344" s="84" t="b">
        <v>0</v>
      </c>
      <c r="G344" s="84" t="b">
        <v>0</v>
      </c>
    </row>
    <row r="345" spans="1:7" ht="15">
      <c r="A345" s="84" t="s">
        <v>5795</v>
      </c>
      <c r="B345" s="84">
        <v>2</v>
      </c>
      <c r="C345" s="118">
        <v>0.0011798535481376026</v>
      </c>
      <c r="D345" s="84" t="s">
        <v>6061</v>
      </c>
      <c r="E345" s="84" t="b">
        <v>0</v>
      </c>
      <c r="F345" s="84" t="b">
        <v>0</v>
      </c>
      <c r="G345" s="84" t="b">
        <v>0</v>
      </c>
    </row>
    <row r="346" spans="1:7" ht="15">
      <c r="A346" s="84" t="s">
        <v>5796</v>
      </c>
      <c r="B346" s="84">
        <v>2</v>
      </c>
      <c r="C346" s="118">
        <v>0.0011798535481376026</v>
      </c>
      <c r="D346" s="84" t="s">
        <v>6061</v>
      </c>
      <c r="E346" s="84" t="b">
        <v>0</v>
      </c>
      <c r="F346" s="84" t="b">
        <v>0</v>
      </c>
      <c r="G346" s="84" t="b">
        <v>0</v>
      </c>
    </row>
    <row r="347" spans="1:7" ht="15">
      <c r="A347" s="84" t="s">
        <v>5797</v>
      </c>
      <c r="B347" s="84">
        <v>2</v>
      </c>
      <c r="C347" s="118">
        <v>0.0011798535481376026</v>
      </c>
      <c r="D347" s="84" t="s">
        <v>6061</v>
      </c>
      <c r="E347" s="84" t="b">
        <v>0</v>
      </c>
      <c r="F347" s="84" t="b">
        <v>0</v>
      </c>
      <c r="G347" s="84" t="b">
        <v>0</v>
      </c>
    </row>
    <row r="348" spans="1:7" ht="15">
      <c r="A348" s="84" t="s">
        <v>5798</v>
      </c>
      <c r="B348" s="84">
        <v>2</v>
      </c>
      <c r="C348" s="118">
        <v>0.0011798535481376026</v>
      </c>
      <c r="D348" s="84" t="s">
        <v>6061</v>
      </c>
      <c r="E348" s="84" t="b">
        <v>0</v>
      </c>
      <c r="F348" s="84" t="b">
        <v>0</v>
      </c>
      <c r="G348" s="84" t="b">
        <v>0</v>
      </c>
    </row>
    <row r="349" spans="1:7" ht="15">
      <c r="A349" s="84" t="s">
        <v>5799</v>
      </c>
      <c r="B349" s="84">
        <v>2</v>
      </c>
      <c r="C349" s="118">
        <v>0.0011798535481376026</v>
      </c>
      <c r="D349" s="84" t="s">
        <v>6061</v>
      </c>
      <c r="E349" s="84" t="b">
        <v>0</v>
      </c>
      <c r="F349" s="84" t="b">
        <v>0</v>
      </c>
      <c r="G349" s="84" t="b">
        <v>0</v>
      </c>
    </row>
    <row r="350" spans="1:7" ht="15">
      <c r="A350" s="84" t="s">
        <v>5800</v>
      </c>
      <c r="B350" s="84">
        <v>2</v>
      </c>
      <c r="C350" s="118">
        <v>0.0011798535481376026</v>
      </c>
      <c r="D350" s="84" t="s">
        <v>6061</v>
      </c>
      <c r="E350" s="84" t="b">
        <v>0</v>
      </c>
      <c r="F350" s="84" t="b">
        <v>0</v>
      </c>
      <c r="G350" s="84" t="b">
        <v>0</v>
      </c>
    </row>
    <row r="351" spans="1:7" ht="15">
      <c r="A351" s="84" t="s">
        <v>5801</v>
      </c>
      <c r="B351" s="84">
        <v>2</v>
      </c>
      <c r="C351" s="118">
        <v>0.0011798535481376026</v>
      </c>
      <c r="D351" s="84" t="s">
        <v>6061</v>
      </c>
      <c r="E351" s="84" t="b">
        <v>0</v>
      </c>
      <c r="F351" s="84" t="b">
        <v>0</v>
      </c>
      <c r="G351" s="84" t="b">
        <v>0</v>
      </c>
    </row>
    <row r="352" spans="1:7" ht="15">
      <c r="A352" s="84" t="s">
        <v>475</v>
      </c>
      <c r="B352" s="84">
        <v>2</v>
      </c>
      <c r="C352" s="118">
        <v>0.0011798535481376026</v>
      </c>
      <c r="D352" s="84" t="s">
        <v>6061</v>
      </c>
      <c r="E352" s="84" t="b">
        <v>0</v>
      </c>
      <c r="F352" s="84" t="b">
        <v>0</v>
      </c>
      <c r="G352" s="84" t="b">
        <v>0</v>
      </c>
    </row>
    <row r="353" spans="1:7" ht="15">
      <c r="A353" s="84" t="s">
        <v>474</v>
      </c>
      <c r="B353" s="84">
        <v>2</v>
      </c>
      <c r="C353" s="118">
        <v>0.0011798535481376026</v>
      </c>
      <c r="D353" s="84" t="s">
        <v>6061</v>
      </c>
      <c r="E353" s="84" t="b">
        <v>0</v>
      </c>
      <c r="F353" s="84" t="b">
        <v>0</v>
      </c>
      <c r="G353" s="84" t="b">
        <v>0</v>
      </c>
    </row>
    <row r="354" spans="1:7" ht="15">
      <c r="A354" s="84" t="s">
        <v>473</v>
      </c>
      <c r="B354" s="84">
        <v>2</v>
      </c>
      <c r="C354" s="118">
        <v>0.0011798535481376026</v>
      </c>
      <c r="D354" s="84" t="s">
        <v>6061</v>
      </c>
      <c r="E354" s="84" t="b">
        <v>0</v>
      </c>
      <c r="F354" s="84" t="b">
        <v>0</v>
      </c>
      <c r="G354" s="84" t="b">
        <v>0</v>
      </c>
    </row>
    <row r="355" spans="1:7" ht="15">
      <c r="A355" s="84" t="s">
        <v>472</v>
      </c>
      <c r="B355" s="84">
        <v>2</v>
      </c>
      <c r="C355" s="118">
        <v>0.0011798535481376026</v>
      </c>
      <c r="D355" s="84" t="s">
        <v>6061</v>
      </c>
      <c r="E355" s="84" t="b">
        <v>0</v>
      </c>
      <c r="F355" s="84" t="b">
        <v>0</v>
      </c>
      <c r="G355" s="84" t="b">
        <v>0</v>
      </c>
    </row>
    <row r="356" spans="1:7" ht="15">
      <c r="A356" s="84" t="s">
        <v>471</v>
      </c>
      <c r="B356" s="84">
        <v>2</v>
      </c>
      <c r="C356" s="118">
        <v>0.0011798535481376026</v>
      </c>
      <c r="D356" s="84" t="s">
        <v>6061</v>
      </c>
      <c r="E356" s="84" t="b">
        <v>0</v>
      </c>
      <c r="F356" s="84" t="b">
        <v>0</v>
      </c>
      <c r="G356" s="84" t="b">
        <v>0</v>
      </c>
    </row>
    <row r="357" spans="1:7" ht="15">
      <c r="A357" s="84" t="s">
        <v>470</v>
      </c>
      <c r="B357" s="84">
        <v>2</v>
      </c>
      <c r="C357" s="118">
        <v>0.0011798535481376026</v>
      </c>
      <c r="D357" s="84" t="s">
        <v>6061</v>
      </c>
      <c r="E357" s="84" t="b">
        <v>0</v>
      </c>
      <c r="F357" s="84" t="b">
        <v>0</v>
      </c>
      <c r="G357" s="84" t="b">
        <v>0</v>
      </c>
    </row>
    <row r="358" spans="1:7" ht="15">
      <c r="A358" s="84" t="s">
        <v>469</v>
      </c>
      <c r="B358" s="84">
        <v>2</v>
      </c>
      <c r="C358" s="118">
        <v>0.0011798535481376026</v>
      </c>
      <c r="D358" s="84" t="s">
        <v>6061</v>
      </c>
      <c r="E358" s="84" t="b">
        <v>0</v>
      </c>
      <c r="F358" s="84" t="b">
        <v>0</v>
      </c>
      <c r="G358" s="84" t="b">
        <v>0</v>
      </c>
    </row>
    <row r="359" spans="1:7" ht="15">
      <c r="A359" s="84" t="s">
        <v>5802</v>
      </c>
      <c r="B359" s="84">
        <v>2</v>
      </c>
      <c r="C359" s="118">
        <v>0.0011798535481376026</v>
      </c>
      <c r="D359" s="84" t="s">
        <v>6061</v>
      </c>
      <c r="E359" s="84" t="b">
        <v>0</v>
      </c>
      <c r="F359" s="84" t="b">
        <v>0</v>
      </c>
      <c r="G359" s="84" t="b">
        <v>0</v>
      </c>
    </row>
    <row r="360" spans="1:7" ht="15">
      <c r="A360" s="84" t="s">
        <v>5803</v>
      </c>
      <c r="B360" s="84">
        <v>2</v>
      </c>
      <c r="C360" s="118">
        <v>0.0011798535481376026</v>
      </c>
      <c r="D360" s="84" t="s">
        <v>6061</v>
      </c>
      <c r="E360" s="84" t="b">
        <v>0</v>
      </c>
      <c r="F360" s="84" t="b">
        <v>0</v>
      </c>
      <c r="G360" s="84" t="b">
        <v>0</v>
      </c>
    </row>
    <row r="361" spans="1:7" ht="15">
      <c r="A361" s="84" t="s">
        <v>5804</v>
      </c>
      <c r="B361" s="84">
        <v>2</v>
      </c>
      <c r="C361" s="118">
        <v>0.0011798535481376026</v>
      </c>
      <c r="D361" s="84" t="s">
        <v>6061</v>
      </c>
      <c r="E361" s="84" t="b">
        <v>0</v>
      </c>
      <c r="F361" s="84" t="b">
        <v>0</v>
      </c>
      <c r="G361" s="84" t="b">
        <v>0</v>
      </c>
    </row>
    <row r="362" spans="1:7" ht="15">
      <c r="A362" s="84" t="s">
        <v>5805</v>
      </c>
      <c r="B362" s="84">
        <v>2</v>
      </c>
      <c r="C362" s="118">
        <v>0.0013413936585019606</v>
      </c>
      <c r="D362" s="84" t="s">
        <v>6061</v>
      </c>
      <c r="E362" s="84" t="b">
        <v>0</v>
      </c>
      <c r="F362" s="84" t="b">
        <v>0</v>
      </c>
      <c r="G362" s="84" t="b">
        <v>0</v>
      </c>
    </row>
    <row r="363" spans="1:7" ht="15">
      <c r="A363" s="84" t="s">
        <v>5806</v>
      </c>
      <c r="B363" s="84">
        <v>2</v>
      </c>
      <c r="C363" s="118">
        <v>0.0011798535481376026</v>
      </c>
      <c r="D363" s="84" t="s">
        <v>6061</v>
      </c>
      <c r="E363" s="84" t="b">
        <v>0</v>
      </c>
      <c r="F363" s="84" t="b">
        <v>0</v>
      </c>
      <c r="G363" s="84" t="b">
        <v>0</v>
      </c>
    </row>
    <row r="364" spans="1:7" ht="15">
      <c r="A364" s="84" t="s">
        <v>5807</v>
      </c>
      <c r="B364" s="84">
        <v>2</v>
      </c>
      <c r="C364" s="118">
        <v>0.0011798535481376026</v>
      </c>
      <c r="D364" s="84" t="s">
        <v>6061</v>
      </c>
      <c r="E364" s="84" t="b">
        <v>0</v>
      </c>
      <c r="F364" s="84" t="b">
        <v>0</v>
      </c>
      <c r="G364" s="84" t="b">
        <v>0</v>
      </c>
    </row>
    <row r="365" spans="1:7" ht="15">
      <c r="A365" s="84" t="s">
        <v>5808</v>
      </c>
      <c r="B365" s="84">
        <v>2</v>
      </c>
      <c r="C365" s="118">
        <v>0.0011798535481376026</v>
      </c>
      <c r="D365" s="84" t="s">
        <v>6061</v>
      </c>
      <c r="E365" s="84" t="b">
        <v>0</v>
      </c>
      <c r="F365" s="84" t="b">
        <v>0</v>
      </c>
      <c r="G365" s="84" t="b">
        <v>0</v>
      </c>
    </row>
    <row r="366" spans="1:7" ht="15">
      <c r="A366" s="84" t="s">
        <v>5809</v>
      </c>
      <c r="B366" s="84">
        <v>2</v>
      </c>
      <c r="C366" s="118">
        <v>0.0013413936585019606</v>
      </c>
      <c r="D366" s="84" t="s">
        <v>6061</v>
      </c>
      <c r="E366" s="84" t="b">
        <v>0</v>
      </c>
      <c r="F366" s="84" t="b">
        <v>0</v>
      </c>
      <c r="G366" s="84" t="b">
        <v>0</v>
      </c>
    </row>
    <row r="367" spans="1:7" ht="15">
      <c r="A367" s="84" t="s">
        <v>5810</v>
      </c>
      <c r="B367" s="84">
        <v>2</v>
      </c>
      <c r="C367" s="118">
        <v>0.0013413936585019606</v>
      </c>
      <c r="D367" s="84" t="s">
        <v>6061</v>
      </c>
      <c r="E367" s="84" t="b">
        <v>0</v>
      </c>
      <c r="F367" s="84" t="b">
        <v>0</v>
      </c>
      <c r="G367" s="84" t="b">
        <v>0</v>
      </c>
    </row>
    <row r="368" spans="1:7" ht="15">
      <c r="A368" s="84" t="s">
        <v>5811</v>
      </c>
      <c r="B368" s="84">
        <v>2</v>
      </c>
      <c r="C368" s="118">
        <v>0.0011798535481376026</v>
      </c>
      <c r="D368" s="84" t="s">
        <v>6061</v>
      </c>
      <c r="E368" s="84" t="b">
        <v>0</v>
      </c>
      <c r="F368" s="84" t="b">
        <v>0</v>
      </c>
      <c r="G368" s="84" t="b">
        <v>0</v>
      </c>
    </row>
    <row r="369" spans="1:7" ht="15">
      <c r="A369" s="84" t="s">
        <v>5812</v>
      </c>
      <c r="B369" s="84">
        <v>2</v>
      </c>
      <c r="C369" s="118">
        <v>0.0011798535481376026</v>
      </c>
      <c r="D369" s="84" t="s">
        <v>6061</v>
      </c>
      <c r="E369" s="84" t="b">
        <v>0</v>
      </c>
      <c r="F369" s="84" t="b">
        <v>0</v>
      </c>
      <c r="G369" s="84" t="b">
        <v>0</v>
      </c>
    </row>
    <row r="370" spans="1:7" ht="15">
      <c r="A370" s="84" t="s">
        <v>5813</v>
      </c>
      <c r="B370" s="84">
        <v>2</v>
      </c>
      <c r="C370" s="118">
        <v>0.0011798535481376026</v>
      </c>
      <c r="D370" s="84" t="s">
        <v>6061</v>
      </c>
      <c r="E370" s="84" t="b">
        <v>0</v>
      </c>
      <c r="F370" s="84" t="b">
        <v>0</v>
      </c>
      <c r="G370" s="84" t="b">
        <v>0</v>
      </c>
    </row>
    <row r="371" spans="1:7" ht="15">
      <c r="A371" s="84" t="s">
        <v>5814</v>
      </c>
      <c r="B371" s="84">
        <v>2</v>
      </c>
      <c r="C371" s="118">
        <v>0.0011798535481376026</v>
      </c>
      <c r="D371" s="84" t="s">
        <v>6061</v>
      </c>
      <c r="E371" s="84" t="b">
        <v>0</v>
      </c>
      <c r="F371" s="84" t="b">
        <v>1</v>
      </c>
      <c r="G371" s="84" t="b">
        <v>0</v>
      </c>
    </row>
    <row r="372" spans="1:7" ht="15">
      <c r="A372" s="84" t="s">
        <v>5815</v>
      </c>
      <c r="B372" s="84">
        <v>2</v>
      </c>
      <c r="C372" s="118">
        <v>0.0011798535481376026</v>
      </c>
      <c r="D372" s="84" t="s">
        <v>6061</v>
      </c>
      <c r="E372" s="84" t="b">
        <v>0</v>
      </c>
      <c r="F372" s="84" t="b">
        <v>1</v>
      </c>
      <c r="G372" s="84" t="b">
        <v>0</v>
      </c>
    </row>
    <row r="373" spans="1:7" ht="15">
      <c r="A373" s="84" t="s">
        <v>5816</v>
      </c>
      <c r="B373" s="84">
        <v>2</v>
      </c>
      <c r="C373" s="118">
        <v>0.0011798535481376026</v>
      </c>
      <c r="D373" s="84" t="s">
        <v>6061</v>
      </c>
      <c r="E373" s="84" t="b">
        <v>0</v>
      </c>
      <c r="F373" s="84" t="b">
        <v>0</v>
      </c>
      <c r="G373" s="84" t="b">
        <v>0</v>
      </c>
    </row>
    <row r="374" spans="1:7" ht="15">
      <c r="A374" s="84" t="s">
        <v>5817</v>
      </c>
      <c r="B374" s="84">
        <v>2</v>
      </c>
      <c r="C374" s="118">
        <v>0.0011798535481376026</v>
      </c>
      <c r="D374" s="84" t="s">
        <v>6061</v>
      </c>
      <c r="E374" s="84" t="b">
        <v>0</v>
      </c>
      <c r="F374" s="84" t="b">
        <v>0</v>
      </c>
      <c r="G374" s="84" t="b">
        <v>0</v>
      </c>
    </row>
    <row r="375" spans="1:7" ht="15">
      <c r="A375" s="84" t="s">
        <v>5818</v>
      </c>
      <c r="B375" s="84">
        <v>2</v>
      </c>
      <c r="C375" s="118">
        <v>0.0011798535481376026</v>
      </c>
      <c r="D375" s="84" t="s">
        <v>6061</v>
      </c>
      <c r="E375" s="84" t="b">
        <v>0</v>
      </c>
      <c r="F375" s="84" t="b">
        <v>0</v>
      </c>
      <c r="G375" s="84" t="b">
        <v>0</v>
      </c>
    </row>
    <row r="376" spans="1:7" ht="15">
      <c r="A376" s="84" t="s">
        <v>5819</v>
      </c>
      <c r="B376" s="84">
        <v>2</v>
      </c>
      <c r="C376" s="118">
        <v>0.0011798535481376026</v>
      </c>
      <c r="D376" s="84" t="s">
        <v>6061</v>
      </c>
      <c r="E376" s="84" t="b">
        <v>0</v>
      </c>
      <c r="F376" s="84" t="b">
        <v>0</v>
      </c>
      <c r="G376" s="84" t="b">
        <v>0</v>
      </c>
    </row>
    <row r="377" spans="1:7" ht="15">
      <c r="A377" s="84" t="s">
        <v>5820</v>
      </c>
      <c r="B377" s="84">
        <v>2</v>
      </c>
      <c r="C377" s="118">
        <v>0.0011798535481376026</v>
      </c>
      <c r="D377" s="84" t="s">
        <v>6061</v>
      </c>
      <c r="E377" s="84" t="b">
        <v>1</v>
      </c>
      <c r="F377" s="84" t="b">
        <v>0</v>
      </c>
      <c r="G377" s="84" t="b">
        <v>0</v>
      </c>
    </row>
    <row r="378" spans="1:7" ht="15">
      <c r="A378" s="84" t="s">
        <v>5821</v>
      </c>
      <c r="B378" s="84">
        <v>2</v>
      </c>
      <c r="C378" s="118">
        <v>0.0011798535481376026</v>
      </c>
      <c r="D378" s="84" t="s">
        <v>6061</v>
      </c>
      <c r="E378" s="84" t="b">
        <v>0</v>
      </c>
      <c r="F378" s="84" t="b">
        <v>0</v>
      </c>
      <c r="G378" s="84" t="b">
        <v>0</v>
      </c>
    </row>
    <row r="379" spans="1:7" ht="15">
      <c r="A379" s="84" t="s">
        <v>5822</v>
      </c>
      <c r="B379" s="84">
        <v>2</v>
      </c>
      <c r="C379" s="118">
        <v>0.0011798535481376026</v>
      </c>
      <c r="D379" s="84" t="s">
        <v>6061</v>
      </c>
      <c r="E379" s="84" t="b">
        <v>0</v>
      </c>
      <c r="F379" s="84" t="b">
        <v>0</v>
      </c>
      <c r="G379" s="84" t="b">
        <v>0</v>
      </c>
    </row>
    <row r="380" spans="1:7" ht="15">
      <c r="A380" s="84" t="s">
        <v>5823</v>
      </c>
      <c r="B380" s="84">
        <v>2</v>
      </c>
      <c r="C380" s="118">
        <v>0.0011798535481376026</v>
      </c>
      <c r="D380" s="84" t="s">
        <v>6061</v>
      </c>
      <c r="E380" s="84" t="b">
        <v>0</v>
      </c>
      <c r="F380" s="84" t="b">
        <v>0</v>
      </c>
      <c r="G380" s="84" t="b">
        <v>0</v>
      </c>
    </row>
    <row r="381" spans="1:7" ht="15">
      <c r="A381" s="84" t="s">
        <v>5824</v>
      </c>
      <c r="B381" s="84">
        <v>2</v>
      </c>
      <c r="C381" s="118">
        <v>0.0011798535481376026</v>
      </c>
      <c r="D381" s="84" t="s">
        <v>6061</v>
      </c>
      <c r="E381" s="84" t="b">
        <v>0</v>
      </c>
      <c r="F381" s="84" t="b">
        <v>0</v>
      </c>
      <c r="G381" s="84" t="b">
        <v>0</v>
      </c>
    </row>
    <row r="382" spans="1:7" ht="15">
      <c r="A382" s="84" t="s">
        <v>5825</v>
      </c>
      <c r="B382" s="84">
        <v>2</v>
      </c>
      <c r="C382" s="118">
        <v>0.0011798535481376026</v>
      </c>
      <c r="D382" s="84" t="s">
        <v>6061</v>
      </c>
      <c r="E382" s="84" t="b">
        <v>0</v>
      </c>
      <c r="F382" s="84" t="b">
        <v>0</v>
      </c>
      <c r="G382" s="84" t="b">
        <v>0</v>
      </c>
    </row>
    <row r="383" spans="1:7" ht="15">
      <c r="A383" s="84" t="s">
        <v>5826</v>
      </c>
      <c r="B383" s="84">
        <v>2</v>
      </c>
      <c r="C383" s="118">
        <v>0.0011798535481376026</v>
      </c>
      <c r="D383" s="84" t="s">
        <v>6061</v>
      </c>
      <c r="E383" s="84" t="b">
        <v>0</v>
      </c>
      <c r="F383" s="84" t="b">
        <v>0</v>
      </c>
      <c r="G383" s="84" t="b">
        <v>0</v>
      </c>
    </row>
    <row r="384" spans="1:7" ht="15">
      <c r="A384" s="84" t="s">
        <v>5827</v>
      </c>
      <c r="B384" s="84">
        <v>2</v>
      </c>
      <c r="C384" s="118">
        <v>0.0011798535481376026</v>
      </c>
      <c r="D384" s="84" t="s">
        <v>6061</v>
      </c>
      <c r="E384" s="84" t="b">
        <v>1</v>
      </c>
      <c r="F384" s="84" t="b">
        <v>0</v>
      </c>
      <c r="G384" s="84" t="b">
        <v>0</v>
      </c>
    </row>
    <row r="385" spans="1:7" ht="15">
      <c r="A385" s="84" t="s">
        <v>5828</v>
      </c>
      <c r="B385" s="84">
        <v>2</v>
      </c>
      <c r="C385" s="118">
        <v>0.0011798535481376026</v>
      </c>
      <c r="D385" s="84" t="s">
        <v>6061</v>
      </c>
      <c r="E385" s="84" t="b">
        <v>0</v>
      </c>
      <c r="F385" s="84" t="b">
        <v>0</v>
      </c>
      <c r="G385" s="84" t="b">
        <v>0</v>
      </c>
    </row>
    <row r="386" spans="1:7" ht="15">
      <c r="A386" s="84" t="s">
        <v>572</v>
      </c>
      <c r="B386" s="84">
        <v>2</v>
      </c>
      <c r="C386" s="118">
        <v>0.0011798535481376026</v>
      </c>
      <c r="D386" s="84" t="s">
        <v>6061</v>
      </c>
      <c r="E386" s="84" t="b">
        <v>0</v>
      </c>
      <c r="F386" s="84" t="b">
        <v>0</v>
      </c>
      <c r="G386" s="84" t="b">
        <v>0</v>
      </c>
    </row>
    <row r="387" spans="1:7" ht="15">
      <c r="A387" s="84" t="s">
        <v>5829</v>
      </c>
      <c r="B387" s="84">
        <v>2</v>
      </c>
      <c r="C387" s="118">
        <v>0.0011798535481376026</v>
      </c>
      <c r="D387" s="84" t="s">
        <v>6061</v>
      </c>
      <c r="E387" s="84" t="b">
        <v>0</v>
      </c>
      <c r="F387" s="84" t="b">
        <v>0</v>
      </c>
      <c r="G387" s="84" t="b">
        <v>0</v>
      </c>
    </row>
    <row r="388" spans="1:7" ht="15">
      <c r="A388" s="84" t="s">
        <v>5830</v>
      </c>
      <c r="B388" s="84">
        <v>2</v>
      </c>
      <c r="C388" s="118">
        <v>0.0011798535481376026</v>
      </c>
      <c r="D388" s="84" t="s">
        <v>6061</v>
      </c>
      <c r="E388" s="84" t="b">
        <v>0</v>
      </c>
      <c r="F388" s="84" t="b">
        <v>0</v>
      </c>
      <c r="G388" s="84" t="b">
        <v>0</v>
      </c>
    </row>
    <row r="389" spans="1:7" ht="15">
      <c r="A389" s="84" t="s">
        <v>5831</v>
      </c>
      <c r="B389" s="84">
        <v>2</v>
      </c>
      <c r="C389" s="118">
        <v>0.0011798535481376026</v>
      </c>
      <c r="D389" s="84" t="s">
        <v>6061</v>
      </c>
      <c r="E389" s="84" t="b">
        <v>0</v>
      </c>
      <c r="F389" s="84" t="b">
        <v>0</v>
      </c>
      <c r="G389" s="84" t="b">
        <v>0</v>
      </c>
    </row>
    <row r="390" spans="1:7" ht="15">
      <c r="A390" s="84" t="s">
        <v>5832</v>
      </c>
      <c r="B390" s="84">
        <v>2</v>
      </c>
      <c r="C390" s="118">
        <v>0.0011798535481376026</v>
      </c>
      <c r="D390" s="84" t="s">
        <v>6061</v>
      </c>
      <c r="E390" s="84" t="b">
        <v>0</v>
      </c>
      <c r="F390" s="84" t="b">
        <v>0</v>
      </c>
      <c r="G390" s="84" t="b">
        <v>0</v>
      </c>
    </row>
    <row r="391" spans="1:7" ht="15">
      <c r="A391" s="84" t="s">
        <v>422</v>
      </c>
      <c r="B391" s="84">
        <v>2</v>
      </c>
      <c r="C391" s="118">
        <v>0.0011798535481376026</v>
      </c>
      <c r="D391" s="84" t="s">
        <v>6061</v>
      </c>
      <c r="E391" s="84" t="b">
        <v>0</v>
      </c>
      <c r="F391" s="84" t="b">
        <v>0</v>
      </c>
      <c r="G391" s="84" t="b">
        <v>0</v>
      </c>
    </row>
    <row r="392" spans="1:7" ht="15">
      <c r="A392" s="84" t="s">
        <v>5833</v>
      </c>
      <c r="B392" s="84">
        <v>2</v>
      </c>
      <c r="C392" s="118">
        <v>0.0011798535481376026</v>
      </c>
      <c r="D392" s="84" t="s">
        <v>6061</v>
      </c>
      <c r="E392" s="84" t="b">
        <v>0</v>
      </c>
      <c r="F392" s="84" t="b">
        <v>0</v>
      </c>
      <c r="G392" s="84" t="b">
        <v>0</v>
      </c>
    </row>
    <row r="393" spans="1:7" ht="15">
      <c r="A393" s="84" t="s">
        <v>5834</v>
      </c>
      <c r="B393" s="84">
        <v>2</v>
      </c>
      <c r="C393" s="118">
        <v>0.0011798535481376026</v>
      </c>
      <c r="D393" s="84" t="s">
        <v>6061</v>
      </c>
      <c r="E393" s="84" t="b">
        <v>0</v>
      </c>
      <c r="F393" s="84" t="b">
        <v>0</v>
      </c>
      <c r="G393" s="84" t="b">
        <v>0</v>
      </c>
    </row>
    <row r="394" spans="1:7" ht="15">
      <c r="A394" s="84" t="s">
        <v>5835</v>
      </c>
      <c r="B394" s="84">
        <v>2</v>
      </c>
      <c r="C394" s="118">
        <v>0.0011798535481376026</v>
      </c>
      <c r="D394" s="84" t="s">
        <v>6061</v>
      </c>
      <c r="E394" s="84" t="b">
        <v>0</v>
      </c>
      <c r="F394" s="84" t="b">
        <v>0</v>
      </c>
      <c r="G394" s="84" t="b">
        <v>0</v>
      </c>
    </row>
    <row r="395" spans="1:7" ht="15">
      <c r="A395" s="84" t="s">
        <v>5836</v>
      </c>
      <c r="B395" s="84">
        <v>2</v>
      </c>
      <c r="C395" s="118">
        <v>0.0011798535481376026</v>
      </c>
      <c r="D395" s="84" t="s">
        <v>6061</v>
      </c>
      <c r="E395" s="84" t="b">
        <v>0</v>
      </c>
      <c r="F395" s="84" t="b">
        <v>0</v>
      </c>
      <c r="G395" s="84" t="b">
        <v>0</v>
      </c>
    </row>
    <row r="396" spans="1:7" ht="15">
      <c r="A396" s="84" t="s">
        <v>5837</v>
      </c>
      <c r="B396" s="84">
        <v>2</v>
      </c>
      <c r="C396" s="118">
        <v>0.0011798535481376026</v>
      </c>
      <c r="D396" s="84" t="s">
        <v>6061</v>
      </c>
      <c r="E396" s="84" t="b">
        <v>1</v>
      </c>
      <c r="F396" s="84" t="b">
        <v>0</v>
      </c>
      <c r="G396" s="84" t="b">
        <v>0</v>
      </c>
    </row>
    <row r="397" spans="1:7" ht="15">
      <c r="A397" s="84" t="s">
        <v>5838</v>
      </c>
      <c r="B397" s="84">
        <v>2</v>
      </c>
      <c r="C397" s="118">
        <v>0.0011798535481376026</v>
      </c>
      <c r="D397" s="84" t="s">
        <v>6061</v>
      </c>
      <c r="E397" s="84" t="b">
        <v>0</v>
      </c>
      <c r="F397" s="84" t="b">
        <v>0</v>
      </c>
      <c r="G397" s="84" t="b">
        <v>0</v>
      </c>
    </row>
    <row r="398" spans="1:7" ht="15">
      <c r="A398" s="84" t="s">
        <v>5839</v>
      </c>
      <c r="B398" s="84">
        <v>2</v>
      </c>
      <c r="C398" s="118">
        <v>0.0011798535481376026</v>
      </c>
      <c r="D398" s="84" t="s">
        <v>6061</v>
      </c>
      <c r="E398" s="84" t="b">
        <v>0</v>
      </c>
      <c r="F398" s="84" t="b">
        <v>0</v>
      </c>
      <c r="G398" s="84" t="b">
        <v>0</v>
      </c>
    </row>
    <row r="399" spans="1:7" ht="15">
      <c r="A399" s="84" t="s">
        <v>5840</v>
      </c>
      <c r="B399" s="84">
        <v>2</v>
      </c>
      <c r="C399" s="118">
        <v>0.0011798535481376026</v>
      </c>
      <c r="D399" s="84" t="s">
        <v>6061</v>
      </c>
      <c r="E399" s="84" t="b">
        <v>0</v>
      </c>
      <c r="F399" s="84" t="b">
        <v>0</v>
      </c>
      <c r="G399" s="84" t="b">
        <v>0</v>
      </c>
    </row>
    <row r="400" spans="1:7" ht="15">
      <c r="A400" s="84" t="s">
        <v>5841</v>
      </c>
      <c r="B400" s="84">
        <v>2</v>
      </c>
      <c r="C400" s="118">
        <v>0.0011798535481376026</v>
      </c>
      <c r="D400" s="84" t="s">
        <v>6061</v>
      </c>
      <c r="E400" s="84" t="b">
        <v>0</v>
      </c>
      <c r="F400" s="84" t="b">
        <v>0</v>
      </c>
      <c r="G400" s="84" t="b">
        <v>0</v>
      </c>
    </row>
    <row r="401" spans="1:7" ht="15">
      <c r="A401" s="84" t="s">
        <v>5842</v>
      </c>
      <c r="B401" s="84">
        <v>2</v>
      </c>
      <c r="C401" s="118">
        <v>0.0011798535481376026</v>
      </c>
      <c r="D401" s="84" t="s">
        <v>6061</v>
      </c>
      <c r="E401" s="84" t="b">
        <v>0</v>
      </c>
      <c r="F401" s="84" t="b">
        <v>0</v>
      </c>
      <c r="G401" s="84" t="b">
        <v>0</v>
      </c>
    </row>
    <row r="402" spans="1:7" ht="15">
      <c r="A402" s="84" t="s">
        <v>5843</v>
      </c>
      <c r="B402" s="84">
        <v>2</v>
      </c>
      <c r="C402" s="118">
        <v>0.0011798535481376026</v>
      </c>
      <c r="D402" s="84" t="s">
        <v>6061</v>
      </c>
      <c r="E402" s="84" t="b">
        <v>0</v>
      </c>
      <c r="F402" s="84" t="b">
        <v>0</v>
      </c>
      <c r="G402" s="84" t="b">
        <v>0</v>
      </c>
    </row>
    <row r="403" spans="1:7" ht="15">
      <c r="A403" s="84" t="s">
        <v>5844</v>
      </c>
      <c r="B403" s="84">
        <v>2</v>
      </c>
      <c r="C403" s="118">
        <v>0.0011798535481376026</v>
      </c>
      <c r="D403" s="84" t="s">
        <v>6061</v>
      </c>
      <c r="E403" s="84" t="b">
        <v>0</v>
      </c>
      <c r="F403" s="84" t="b">
        <v>0</v>
      </c>
      <c r="G403" s="84" t="b">
        <v>0</v>
      </c>
    </row>
    <row r="404" spans="1:7" ht="15">
      <c r="A404" s="84" t="s">
        <v>5845</v>
      </c>
      <c r="B404" s="84">
        <v>2</v>
      </c>
      <c r="C404" s="118">
        <v>0.0011798535481376026</v>
      </c>
      <c r="D404" s="84" t="s">
        <v>6061</v>
      </c>
      <c r="E404" s="84" t="b">
        <v>0</v>
      </c>
      <c r="F404" s="84" t="b">
        <v>0</v>
      </c>
      <c r="G404" s="84" t="b">
        <v>0</v>
      </c>
    </row>
    <row r="405" spans="1:7" ht="15">
      <c r="A405" s="84" t="s">
        <v>5846</v>
      </c>
      <c r="B405" s="84">
        <v>2</v>
      </c>
      <c r="C405" s="118">
        <v>0.0011798535481376026</v>
      </c>
      <c r="D405" s="84" t="s">
        <v>6061</v>
      </c>
      <c r="E405" s="84" t="b">
        <v>0</v>
      </c>
      <c r="F405" s="84" t="b">
        <v>1</v>
      </c>
      <c r="G405" s="84" t="b">
        <v>0</v>
      </c>
    </row>
    <row r="406" spans="1:7" ht="15">
      <c r="A406" s="84" t="s">
        <v>5847</v>
      </c>
      <c r="B406" s="84">
        <v>2</v>
      </c>
      <c r="C406" s="118">
        <v>0.0011798535481376026</v>
      </c>
      <c r="D406" s="84" t="s">
        <v>6061</v>
      </c>
      <c r="E406" s="84" t="b">
        <v>0</v>
      </c>
      <c r="F406" s="84" t="b">
        <v>0</v>
      </c>
      <c r="G406" s="84" t="b">
        <v>0</v>
      </c>
    </row>
    <row r="407" spans="1:7" ht="15">
      <c r="A407" s="84" t="s">
        <v>5848</v>
      </c>
      <c r="B407" s="84">
        <v>2</v>
      </c>
      <c r="C407" s="118">
        <v>0.0011798535481376026</v>
      </c>
      <c r="D407" s="84" t="s">
        <v>6061</v>
      </c>
      <c r="E407" s="84" t="b">
        <v>0</v>
      </c>
      <c r="F407" s="84" t="b">
        <v>0</v>
      </c>
      <c r="G407" s="84" t="b">
        <v>0</v>
      </c>
    </row>
    <row r="408" spans="1:7" ht="15">
      <c r="A408" s="84" t="s">
        <v>5849</v>
      </c>
      <c r="B408" s="84">
        <v>2</v>
      </c>
      <c r="C408" s="118">
        <v>0.0011798535481376026</v>
      </c>
      <c r="D408" s="84" t="s">
        <v>6061</v>
      </c>
      <c r="E408" s="84" t="b">
        <v>0</v>
      </c>
      <c r="F408" s="84" t="b">
        <v>0</v>
      </c>
      <c r="G408" s="84" t="b">
        <v>0</v>
      </c>
    </row>
    <row r="409" spans="1:7" ht="15">
      <c r="A409" s="84" t="s">
        <v>5850</v>
      </c>
      <c r="B409" s="84">
        <v>2</v>
      </c>
      <c r="C409" s="118">
        <v>0.0011798535481376026</v>
      </c>
      <c r="D409" s="84" t="s">
        <v>6061</v>
      </c>
      <c r="E409" s="84" t="b">
        <v>0</v>
      </c>
      <c r="F409" s="84" t="b">
        <v>0</v>
      </c>
      <c r="G409" s="84" t="b">
        <v>0</v>
      </c>
    </row>
    <row r="410" spans="1:7" ht="15">
      <c r="A410" s="84" t="s">
        <v>5851</v>
      </c>
      <c r="B410" s="84">
        <v>2</v>
      </c>
      <c r="C410" s="118">
        <v>0.0011798535481376026</v>
      </c>
      <c r="D410" s="84" t="s">
        <v>6061</v>
      </c>
      <c r="E410" s="84" t="b">
        <v>0</v>
      </c>
      <c r="F410" s="84" t="b">
        <v>0</v>
      </c>
      <c r="G410" s="84" t="b">
        <v>0</v>
      </c>
    </row>
    <row r="411" spans="1:7" ht="15">
      <c r="A411" s="84" t="s">
        <v>5852</v>
      </c>
      <c r="B411" s="84">
        <v>2</v>
      </c>
      <c r="C411" s="118">
        <v>0.0011798535481376026</v>
      </c>
      <c r="D411" s="84" t="s">
        <v>6061</v>
      </c>
      <c r="E411" s="84" t="b">
        <v>0</v>
      </c>
      <c r="F411" s="84" t="b">
        <v>0</v>
      </c>
      <c r="G411" s="84" t="b">
        <v>0</v>
      </c>
    </row>
    <row r="412" spans="1:7" ht="15">
      <c r="A412" s="84" t="s">
        <v>415</v>
      </c>
      <c r="B412" s="84">
        <v>2</v>
      </c>
      <c r="C412" s="118">
        <v>0.0011798535481376026</v>
      </c>
      <c r="D412" s="84" t="s">
        <v>6061</v>
      </c>
      <c r="E412" s="84" t="b">
        <v>0</v>
      </c>
      <c r="F412" s="84" t="b">
        <v>0</v>
      </c>
      <c r="G412" s="84" t="b">
        <v>0</v>
      </c>
    </row>
    <row r="413" spans="1:7" ht="15">
      <c r="A413" s="84" t="s">
        <v>5853</v>
      </c>
      <c r="B413" s="84">
        <v>2</v>
      </c>
      <c r="C413" s="118">
        <v>0.0011798535481376026</v>
      </c>
      <c r="D413" s="84" t="s">
        <v>6061</v>
      </c>
      <c r="E413" s="84" t="b">
        <v>0</v>
      </c>
      <c r="F413" s="84" t="b">
        <v>0</v>
      </c>
      <c r="G413" s="84" t="b">
        <v>0</v>
      </c>
    </row>
    <row r="414" spans="1:7" ht="15">
      <c r="A414" s="84" t="s">
        <v>5854</v>
      </c>
      <c r="B414" s="84">
        <v>2</v>
      </c>
      <c r="C414" s="118">
        <v>0.0011798535481376026</v>
      </c>
      <c r="D414" s="84" t="s">
        <v>6061</v>
      </c>
      <c r="E414" s="84" t="b">
        <v>0</v>
      </c>
      <c r="F414" s="84" t="b">
        <v>0</v>
      </c>
      <c r="G414" s="84" t="b">
        <v>0</v>
      </c>
    </row>
    <row r="415" spans="1:7" ht="15">
      <c r="A415" s="84" t="s">
        <v>5855</v>
      </c>
      <c r="B415" s="84">
        <v>2</v>
      </c>
      <c r="C415" s="118">
        <v>0.0011798535481376026</v>
      </c>
      <c r="D415" s="84" t="s">
        <v>6061</v>
      </c>
      <c r="E415" s="84" t="b">
        <v>0</v>
      </c>
      <c r="F415" s="84" t="b">
        <v>0</v>
      </c>
      <c r="G415" s="84" t="b">
        <v>0</v>
      </c>
    </row>
    <row r="416" spans="1:7" ht="15">
      <c r="A416" s="84" t="s">
        <v>5856</v>
      </c>
      <c r="B416" s="84">
        <v>2</v>
      </c>
      <c r="C416" s="118">
        <v>0.0011798535481376026</v>
      </c>
      <c r="D416" s="84" t="s">
        <v>6061</v>
      </c>
      <c r="E416" s="84" t="b">
        <v>0</v>
      </c>
      <c r="F416" s="84" t="b">
        <v>0</v>
      </c>
      <c r="G416" s="84" t="b">
        <v>0</v>
      </c>
    </row>
    <row r="417" spans="1:7" ht="15">
      <c r="A417" s="84" t="s">
        <v>5857</v>
      </c>
      <c r="B417" s="84">
        <v>2</v>
      </c>
      <c r="C417" s="118">
        <v>0.0011798535481376026</v>
      </c>
      <c r="D417" s="84" t="s">
        <v>6061</v>
      </c>
      <c r="E417" s="84" t="b">
        <v>0</v>
      </c>
      <c r="F417" s="84" t="b">
        <v>0</v>
      </c>
      <c r="G417" s="84" t="b">
        <v>0</v>
      </c>
    </row>
    <row r="418" spans="1:7" ht="15">
      <c r="A418" s="84" t="s">
        <v>5858</v>
      </c>
      <c r="B418" s="84">
        <v>2</v>
      </c>
      <c r="C418" s="118">
        <v>0.0011798535481376026</v>
      </c>
      <c r="D418" s="84" t="s">
        <v>6061</v>
      </c>
      <c r="E418" s="84" t="b">
        <v>0</v>
      </c>
      <c r="F418" s="84" t="b">
        <v>0</v>
      </c>
      <c r="G418" s="84" t="b">
        <v>0</v>
      </c>
    </row>
    <row r="419" spans="1:7" ht="15">
      <c r="A419" s="84" t="s">
        <v>5859</v>
      </c>
      <c r="B419" s="84">
        <v>2</v>
      </c>
      <c r="C419" s="118">
        <v>0.0011798535481376026</v>
      </c>
      <c r="D419" s="84" t="s">
        <v>6061</v>
      </c>
      <c r="E419" s="84" t="b">
        <v>0</v>
      </c>
      <c r="F419" s="84" t="b">
        <v>0</v>
      </c>
      <c r="G419" s="84" t="b">
        <v>0</v>
      </c>
    </row>
    <row r="420" spans="1:7" ht="15">
      <c r="A420" s="84" t="s">
        <v>5860</v>
      </c>
      <c r="B420" s="84">
        <v>2</v>
      </c>
      <c r="C420" s="118">
        <v>0.0011798535481376026</v>
      </c>
      <c r="D420" s="84" t="s">
        <v>6061</v>
      </c>
      <c r="E420" s="84" t="b">
        <v>0</v>
      </c>
      <c r="F420" s="84" t="b">
        <v>0</v>
      </c>
      <c r="G420" s="84" t="b">
        <v>0</v>
      </c>
    </row>
    <row r="421" spans="1:7" ht="15">
      <c r="A421" s="84" t="s">
        <v>5861</v>
      </c>
      <c r="B421" s="84">
        <v>2</v>
      </c>
      <c r="C421" s="118">
        <v>0.0011798535481376026</v>
      </c>
      <c r="D421" s="84" t="s">
        <v>6061</v>
      </c>
      <c r="E421" s="84" t="b">
        <v>0</v>
      </c>
      <c r="F421" s="84" t="b">
        <v>0</v>
      </c>
      <c r="G421" s="84" t="b">
        <v>0</v>
      </c>
    </row>
    <row r="422" spans="1:7" ht="15">
      <c r="A422" s="84" t="s">
        <v>5862</v>
      </c>
      <c r="B422" s="84">
        <v>2</v>
      </c>
      <c r="C422" s="118">
        <v>0.0011798535481376026</v>
      </c>
      <c r="D422" s="84" t="s">
        <v>6061</v>
      </c>
      <c r="E422" s="84" t="b">
        <v>0</v>
      </c>
      <c r="F422" s="84" t="b">
        <v>0</v>
      </c>
      <c r="G422" s="84" t="b">
        <v>0</v>
      </c>
    </row>
    <row r="423" spans="1:7" ht="15">
      <c r="A423" s="84" t="s">
        <v>5863</v>
      </c>
      <c r="B423" s="84">
        <v>2</v>
      </c>
      <c r="C423" s="118">
        <v>0.0011798535481376026</v>
      </c>
      <c r="D423" s="84" t="s">
        <v>6061</v>
      </c>
      <c r="E423" s="84" t="b">
        <v>0</v>
      </c>
      <c r="F423" s="84" t="b">
        <v>0</v>
      </c>
      <c r="G423" s="84" t="b">
        <v>0</v>
      </c>
    </row>
    <row r="424" spans="1:7" ht="15">
      <c r="A424" s="84" t="s">
        <v>5864</v>
      </c>
      <c r="B424" s="84">
        <v>2</v>
      </c>
      <c r="C424" s="118">
        <v>0.0011798535481376026</v>
      </c>
      <c r="D424" s="84" t="s">
        <v>6061</v>
      </c>
      <c r="E424" s="84" t="b">
        <v>0</v>
      </c>
      <c r="F424" s="84" t="b">
        <v>0</v>
      </c>
      <c r="G424" s="84" t="b">
        <v>0</v>
      </c>
    </row>
    <row r="425" spans="1:7" ht="15">
      <c r="A425" s="84" t="s">
        <v>5865</v>
      </c>
      <c r="B425" s="84">
        <v>2</v>
      </c>
      <c r="C425" s="118">
        <v>0.0011798535481376026</v>
      </c>
      <c r="D425" s="84" t="s">
        <v>6061</v>
      </c>
      <c r="E425" s="84" t="b">
        <v>0</v>
      </c>
      <c r="F425" s="84" t="b">
        <v>0</v>
      </c>
      <c r="G425" s="84" t="b">
        <v>0</v>
      </c>
    </row>
    <row r="426" spans="1:7" ht="15">
      <c r="A426" s="84" t="s">
        <v>562</v>
      </c>
      <c r="B426" s="84">
        <v>2</v>
      </c>
      <c r="C426" s="118">
        <v>0.0011798535481376026</v>
      </c>
      <c r="D426" s="84" t="s">
        <v>6061</v>
      </c>
      <c r="E426" s="84" t="b">
        <v>0</v>
      </c>
      <c r="F426" s="84" t="b">
        <v>0</v>
      </c>
      <c r="G426" s="84" t="b">
        <v>0</v>
      </c>
    </row>
    <row r="427" spans="1:7" ht="15">
      <c r="A427" s="84" t="s">
        <v>561</v>
      </c>
      <c r="B427" s="84">
        <v>2</v>
      </c>
      <c r="C427" s="118">
        <v>0.0011798535481376026</v>
      </c>
      <c r="D427" s="84" t="s">
        <v>6061</v>
      </c>
      <c r="E427" s="84" t="b">
        <v>0</v>
      </c>
      <c r="F427" s="84" t="b">
        <v>0</v>
      </c>
      <c r="G427" s="84" t="b">
        <v>0</v>
      </c>
    </row>
    <row r="428" spans="1:7" ht="15">
      <c r="A428" s="84" t="s">
        <v>560</v>
      </c>
      <c r="B428" s="84">
        <v>2</v>
      </c>
      <c r="C428" s="118">
        <v>0.0011798535481376026</v>
      </c>
      <c r="D428" s="84" t="s">
        <v>6061</v>
      </c>
      <c r="E428" s="84" t="b">
        <v>0</v>
      </c>
      <c r="F428" s="84" t="b">
        <v>0</v>
      </c>
      <c r="G428" s="84" t="b">
        <v>0</v>
      </c>
    </row>
    <row r="429" spans="1:7" ht="15">
      <c r="A429" s="84" t="s">
        <v>559</v>
      </c>
      <c r="B429" s="84">
        <v>2</v>
      </c>
      <c r="C429" s="118">
        <v>0.0011798535481376026</v>
      </c>
      <c r="D429" s="84" t="s">
        <v>6061</v>
      </c>
      <c r="E429" s="84" t="b">
        <v>0</v>
      </c>
      <c r="F429" s="84" t="b">
        <v>0</v>
      </c>
      <c r="G429" s="84" t="b">
        <v>0</v>
      </c>
    </row>
    <row r="430" spans="1:7" ht="15">
      <c r="A430" s="84" t="s">
        <v>5866</v>
      </c>
      <c r="B430" s="84">
        <v>2</v>
      </c>
      <c r="C430" s="118">
        <v>0.0011798535481376026</v>
      </c>
      <c r="D430" s="84" t="s">
        <v>6061</v>
      </c>
      <c r="E430" s="84" t="b">
        <v>0</v>
      </c>
      <c r="F430" s="84" t="b">
        <v>0</v>
      </c>
      <c r="G430" s="84" t="b">
        <v>0</v>
      </c>
    </row>
    <row r="431" spans="1:7" ht="15">
      <c r="A431" s="84" t="s">
        <v>5867</v>
      </c>
      <c r="B431" s="84">
        <v>2</v>
      </c>
      <c r="C431" s="118">
        <v>0.0011798535481376026</v>
      </c>
      <c r="D431" s="84" t="s">
        <v>6061</v>
      </c>
      <c r="E431" s="84" t="b">
        <v>0</v>
      </c>
      <c r="F431" s="84" t="b">
        <v>0</v>
      </c>
      <c r="G431" s="84" t="b">
        <v>0</v>
      </c>
    </row>
    <row r="432" spans="1:7" ht="15">
      <c r="A432" s="84" t="s">
        <v>413</v>
      </c>
      <c r="B432" s="84">
        <v>2</v>
      </c>
      <c r="C432" s="118">
        <v>0.0011798535481376026</v>
      </c>
      <c r="D432" s="84" t="s">
        <v>6061</v>
      </c>
      <c r="E432" s="84" t="b">
        <v>0</v>
      </c>
      <c r="F432" s="84" t="b">
        <v>0</v>
      </c>
      <c r="G432" s="84" t="b">
        <v>0</v>
      </c>
    </row>
    <row r="433" spans="1:7" ht="15">
      <c r="A433" s="84" t="s">
        <v>5868</v>
      </c>
      <c r="B433" s="84">
        <v>2</v>
      </c>
      <c r="C433" s="118">
        <v>0.0011798535481376026</v>
      </c>
      <c r="D433" s="84" t="s">
        <v>6061</v>
      </c>
      <c r="E433" s="84" t="b">
        <v>0</v>
      </c>
      <c r="F433" s="84" t="b">
        <v>0</v>
      </c>
      <c r="G433" s="84" t="b">
        <v>0</v>
      </c>
    </row>
    <row r="434" spans="1:7" ht="15">
      <c r="A434" s="84" t="s">
        <v>5869</v>
      </c>
      <c r="B434" s="84">
        <v>2</v>
      </c>
      <c r="C434" s="118">
        <v>0.0011798535481376026</v>
      </c>
      <c r="D434" s="84" t="s">
        <v>6061</v>
      </c>
      <c r="E434" s="84" t="b">
        <v>0</v>
      </c>
      <c r="F434" s="84" t="b">
        <v>0</v>
      </c>
      <c r="G434" s="84" t="b">
        <v>0</v>
      </c>
    </row>
    <row r="435" spans="1:7" ht="15">
      <c r="A435" s="84" t="s">
        <v>5870</v>
      </c>
      <c r="B435" s="84">
        <v>2</v>
      </c>
      <c r="C435" s="118">
        <v>0.0011798535481376026</v>
      </c>
      <c r="D435" s="84" t="s">
        <v>6061</v>
      </c>
      <c r="E435" s="84" t="b">
        <v>0</v>
      </c>
      <c r="F435" s="84" t="b">
        <v>0</v>
      </c>
      <c r="G435" s="84" t="b">
        <v>0</v>
      </c>
    </row>
    <row r="436" spans="1:7" ht="15">
      <c r="A436" s="84" t="s">
        <v>5871</v>
      </c>
      <c r="B436" s="84">
        <v>2</v>
      </c>
      <c r="C436" s="118">
        <v>0.0011798535481376026</v>
      </c>
      <c r="D436" s="84" t="s">
        <v>6061</v>
      </c>
      <c r="E436" s="84" t="b">
        <v>0</v>
      </c>
      <c r="F436" s="84" t="b">
        <v>0</v>
      </c>
      <c r="G436" s="84" t="b">
        <v>0</v>
      </c>
    </row>
    <row r="437" spans="1:7" ht="15">
      <c r="A437" s="84" t="s">
        <v>5872</v>
      </c>
      <c r="B437" s="84">
        <v>2</v>
      </c>
      <c r="C437" s="118">
        <v>0.0011798535481376026</v>
      </c>
      <c r="D437" s="84" t="s">
        <v>6061</v>
      </c>
      <c r="E437" s="84" t="b">
        <v>0</v>
      </c>
      <c r="F437" s="84" t="b">
        <v>0</v>
      </c>
      <c r="G437" s="84" t="b">
        <v>0</v>
      </c>
    </row>
    <row r="438" spans="1:7" ht="15">
      <c r="A438" s="84" t="s">
        <v>5873</v>
      </c>
      <c r="B438" s="84">
        <v>2</v>
      </c>
      <c r="C438" s="118">
        <v>0.0011798535481376026</v>
      </c>
      <c r="D438" s="84" t="s">
        <v>6061</v>
      </c>
      <c r="E438" s="84" t="b">
        <v>0</v>
      </c>
      <c r="F438" s="84" t="b">
        <v>0</v>
      </c>
      <c r="G438" s="84" t="b">
        <v>0</v>
      </c>
    </row>
    <row r="439" spans="1:7" ht="15">
      <c r="A439" s="84" t="s">
        <v>5874</v>
      </c>
      <c r="B439" s="84">
        <v>2</v>
      </c>
      <c r="C439" s="118">
        <v>0.0011798535481376026</v>
      </c>
      <c r="D439" s="84" t="s">
        <v>6061</v>
      </c>
      <c r="E439" s="84" t="b">
        <v>0</v>
      </c>
      <c r="F439" s="84" t="b">
        <v>0</v>
      </c>
      <c r="G439" s="84" t="b">
        <v>0</v>
      </c>
    </row>
    <row r="440" spans="1:7" ht="15">
      <c r="A440" s="84" t="s">
        <v>5875</v>
      </c>
      <c r="B440" s="84">
        <v>2</v>
      </c>
      <c r="C440" s="118">
        <v>0.0011798535481376026</v>
      </c>
      <c r="D440" s="84" t="s">
        <v>6061</v>
      </c>
      <c r="E440" s="84" t="b">
        <v>0</v>
      </c>
      <c r="F440" s="84" t="b">
        <v>0</v>
      </c>
      <c r="G440" s="84" t="b">
        <v>0</v>
      </c>
    </row>
    <row r="441" spans="1:7" ht="15">
      <c r="A441" s="84" t="s">
        <v>5876</v>
      </c>
      <c r="B441" s="84">
        <v>2</v>
      </c>
      <c r="C441" s="118">
        <v>0.0011798535481376026</v>
      </c>
      <c r="D441" s="84" t="s">
        <v>6061</v>
      </c>
      <c r="E441" s="84" t="b">
        <v>0</v>
      </c>
      <c r="F441" s="84" t="b">
        <v>0</v>
      </c>
      <c r="G441" s="84" t="b">
        <v>0</v>
      </c>
    </row>
    <row r="442" spans="1:7" ht="15">
      <c r="A442" s="84" t="s">
        <v>5877</v>
      </c>
      <c r="B442" s="84">
        <v>2</v>
      </c>
      <c r="C442" s="118">
        <v>0.0011798535481376026</v>
      </c>
      <c r="D442" s="84" t="s">
        <v>6061</v>
      </c>
      <c r="E442" s="84" t="b">
        <v>0</v>
      </c>
      <c r="F442" s="84" t="b">
        <v>0</v>
      </c>
      <c r="G442" s="84" t="b">
        <v>0</v>
      </c>
    </row>
    <row r="443" spans="1:7" ht="15">
      <c r="A443" s="84" t="s">
        <v>5878</v>
      </c>
      <c r="B443" s="84">
        <v>2</v>
      </c>
      <c r="C443" s="118">
        <v>0.0011798535481376026</v>
      </c>
      <c r="D443" s="84" t="s">
        <v>6061</v>
      </c>
      <c r="E443" s="84" t="b">
        <v>0</v>
      </c>
      <c r="F443" s="84" t="b">
        <v>0</v>
      </c>
      <c r="G443" s="84" t="b">
        <v>0</v>
      </c>
    </row>
    <row r="444" spans="1:7" ht="15">
      <c r="A444" s="84" t="s">
        <v>5879</v>
      </c>
      <c r="B444" s="84">
        <v>2</v>
      </c>
      <c r="C444" s="118">
        <v>0.0011798535481376026</v>
      </c>
      <c r="D444" s="84" t="s">
        <v>6061</v>
      </c>
      <c r="E444" s="84" t="b">
        <v>0</v>
      </c>
      <c r="F444" s="84" t="b">
        <v>0</v>
      </c>
      <c r="G444" s="84" t="b">
        <v>0</v>
      </c>
    </row>
    <row r="445" spans="1:7" ht="15">
      <c r="A445" s="84" t="s">
        <v>5880</v>
      </c>
      <c r="B445" s="84">
        <v>2</v>
      </c>
      <c r="C445" s="118">
        <v>0.0011798535481376026</v>
      </c>
      <c r="D445" s="84" t="s">
        <v>6061</v>
      </c>
      <c r="E445" s="84" t="b">
        <v>0</v>
      </c>
      <c r="F445" s="84" t="b">
        <v>0</v>
      </c>
      <c r="G445" s="84" t="b">
        <v>0</v>
      </c>
    </row>
    <row r="446" spans="1:7" ht="15">
      <c r="A446" s="84" t="s">
        <v>5881</v>
      </c>
      <c r="B446" s="84">
        <v>2</v>
      </c>
      <c r="C446" s="118">
        <v>0.0011798535481376026</v>
      </c>
      <c r="D446" s="84" t="s">
        <v>6061</v>
      </c>
      <c r="E446" s="84" t="b">
        <v>0</v>
      </c>
      <c r="F446" s="84" t="b">
        <v>0</v>
      </c>
      <c r="G446" s="84" t="b">
        <v>0</v>
      </c>
    </row>
    <row r="447" spans="1:7" ht="15">
      <c r="A447" s="84" t="s">
        <v>5882</v>
      </c>
      <c r="B447" s="84">
        <v>2</v>
      </c>
      <c r="C447" s="118">
        <v>0.0011798535481376026</v>
      </c>
      <c r="D447" s="84" t="s">
        <v>6061</v>
      </c>
      <c r="E447" s="84" t="b">
        <v>1</v>
      </c>
      <c r="F447" s="84" t="b">
        <v>0</v>
      </c>
      <c r="G447" s="84" t="b">
        <v>0</v>
      </c>
    </row>
    <row r="448" spans="1:7" ht="15">
      <c r="A448" s="84" t="s">
        <v>5883</v>
      </c>
      <c r="B448" s="84">
        <v>2</v>
      </c>
      <c r="C448" s="118">
        <v>0.0011798535481376026</v>
      </c>
      <c r="D448" s="84" t="s">
        <v>6061</v>
      </c>
      <c r="E448" s="84" t="b">
        <v>0</v>
      </c>
      <c r="F448" s="84" t="b">
        <v>0</v>
      </c>
      <c r="G448" s="84" t="b">
        <v>0</v>
      </c>
    </row>
    <row r="449" spans="1:7" ht="15">
      <c r="A449" s="84" t="s">
        <v>5884</v>
      </c>
      <c r="B449" s="84">
        <v>2</v>
      </c>
      <c r="C449" s="118">
        <v>0.0011798535481376026</v>
      </c>
      <c r="D449" s="84" t="s">
        <v>6061</v>
      </c>
      <c r="E449" s="84" t="b">
        <v>1</v>
      </c>
      <c r="F449" s="84" t="b">
        <v>0</v>
      </c>
      <c r="G449" s="84" t="b">
        <v>0</v>
      </c>
    </row>
    <row r="450" spans="1:7" ht="15">
      <c r="A450" s="84" t="s">
        <v>5885</v>
      </c>
      <c r="B450" s="84">
        <v>2</v>
      </c>
      <c r="C450" s="118">
        <v>0.0011798535481376026</v>
      </c>
      <c r="D450" s="84" t="s">
        <v>6061</v>
      </c>
      <c r="E450" s="84" t="b">
        <v>0</v>
      </c>
      <c r="F450" s="84" t="b">
        <v>0</v>
      </c>
      <c r="G450" s="84" t="b">
        <v>0</v>
      </c>
    </row>
    <row r="451" spans="1:7" ht="15">
      <c r="A451" s="84" t="s">
        <v>5886</v>
      </c>
      <c r="B451" s="84">
        <v>2</v>
      </c>
      <c r="C451" s="118">
        <v>0.0013413936585019606</v>
      </c>
      <c r="D451" s="84" t="s">
        <v>6061</v>
      </c>
      <c r="E451" s="84" t="b">
        <v>0</v>
      </c>
      <c r="F451" s="84" t="b">
        <v>0</v>
      </c>
      <c r="G451" s="84" t="b">
        <v>0</v>
      </c>
    </row>
    <row r="452" spans="1:7" ht="15">
      <c r="A452" s="84" t="s">
        <v>5887</v>
      </c>
      <c r="B452" s="84">
        <v>2</v>
      </c>
      <c r="C452" s="118">
        <v>0.0011798535481376026</v>
      </c>
      <c r="D452" s="84" t="s">
        <v>6061</v>
      </c>
      <c r="E452" s="84" t="b">
        <v>0</v>
      </c>
      <c r="F452" s="84" t="b">
        <v>0</v>
      </c>
      <c r="G452" s="84" t="b">
        <v>0</v>
      </c>
    </row>
    <row r="453" spans="1:7" ht="15">
      <c r="A453" s="84" t="s">
        <v>5888</v>
      </c>
      <c r="B453" s="84">
        <v>2</v>
      </c>
      <c r="C453" s="118">
        <v>0.0013413936585019606</v>
      </c>
      <c r="D453" s="84" t="s">
        <v>6061</v>
      </c>
      <c r="E453" s="84" t="b">
        <v>0</v>
      </c>
      <c r="F453" s="84" t="b">
        <v>0</v>
      </c>
      <c r="G453" s="84" t="b">
        <v>0</v>
      </c>
    </row>
    <row r="454" spans="1:7" ht="15">
      <c r="A454" s="84" t="s">
        <v>5889</v>
      </c>
      <c r="B454" s="84">
        <v>2</v>
      </c>
      <c r="C454" s="118">
        <v>0.0011798535481376026</v>
      </c>
      <c r="D454" s="84" t="s">
        <v>6061</v>
      </c>
      <c r="E454" s="84" t="b">
        <v>0</v>
      </c>
      <c r="F454" s="84" t="b">
        <v>0</v>
      </c>
      <c r="G454" s="84" t="b">
        <v>0</v>
      </c>
    </row>
    <row r="455" spans="1:7" ht="15">
      <c r="A455" s="84" t="s">
        <v>5890</v>
      </c>
      <c r="B455" s="84">
        <v>2</v>
      </c>
      <c r="C455" s="118">
        <v>0.0011798535481376026</v>
      </c>
      <c r="D455" s="84" t="s">
        <v>6061</v>
      </c>
      <c r="E455" s="84" t="b">
        <v>0</v>
      </c>
      <c r="F455" s="84" t="b">
        <v>0</v>
      </c>
      <c r="G455" s="84" t="b">
        <v>0</v>
      </c>
    </row>
    <row r="456" spans="1:7" ht="15">
      <c r="A456" s="84" t="s">
        <v>5891</v>
      </c>
      <c r="B456" s="84">
        <v>2</v>
      </c>
      <c r="C456" s="118">
        <v>0.0011798535481376026</v>
      </c>
      <c r="D456" s="84" t="s">
        <v>6061</v>
      </c>
      <c r="E456" s="84" t="b">
        <v>0</v>
      </c>
      <c r="F456" s="84" t="b">
        <v>0</v>
      </c>
      <c r="G456" s="84" t="b">
        <v>0</v>
      </c>
    </row>
    <row r="457" spans="1:7" ht="15">
      <c r="A457" s="84" t="s">
        <v>5892</v>
      </c>
      <c r="B457" s="84">
        <v>2</v>
      </c>
      <c r="C457" s="118">
        <v>0.0011798535481376026</v>
      </c>
      <c r="D457" s="84" t="s">
        <v>6061</v>
      </c>
      <c r="E457" s="84" t="b">
        <v>0</v>
      </c>
      <c r="F457" s="84" t="b">
        <v>0</v>
      </c>
      <c r="G457" s="84" t="b">
        <v>0</v>
      </c>
    </row>
    <row r="458" spans="1:7" ht="15">
      <c r="A458" s="84" t="s">
        <v>5893</v>
      </c>
      <c r="B458" s="84">
        <v>2</v>
      </c>
      <c r="C458" s="118">
        <v>0.0011798535481376026</v>
      </c>
      <c r="D458" s="84" t="s">
        <v>6061</v>
      </c>
      <c r="E458" s="84" t="b">
        <v>0</v>
      </c>
      <c r="F458" s="84" t="b">
        <v>0</v>
      </c>
      <c r="G458" s="84" t="b">
        <v>0</v>
      </c>
    </row>
    <row r="459" spans="1:7" ht="15">
      <c r="A459" s="84" t="s">
        <v>5894</v>
      </c>
      <c r="B459" s="84">
        <v>2</v>
      </c>
      <c r="C459" s="118">
        <v>0.0011798535481376026</v>
      </c>
      <c r="D459" s="84" t="s">
        <v>6061</v>
      </c>
      <c r="E459" s="84" t="b">
        <v>0</v>
      </c>
      <c r="F459" s="84" t="b">
        <v>0</v>
      </c>
      <c r="G459" s="84" t="b">
        <v>0</v>
      </c>
    </row>
    <row r="460" spans="1:7" ht="15">
      <c r="A460" s="84" t="s">
        <v>5895</v>
      </c>
      <c r="B460" s="84">
        <v>2</v>
      </c>
      <c r="C460" s="118">
        <v>0.0011798535481376026</v>
      </c>
      <c r="D460" s="84" t="s">
        <v>6061</v>
      </c>
      <c r="E460" s="84" t="b">
        <v>0</v>
      </c>
      <c r="F460" s="84" t="b">
        <v>0</v>
      </c>
      <c r="G460" s="84" t="b">
        <v>0</v>
      </c>
    </row>
    <row r="461" spans="1:7" ht="15">
      <c r="A461" s="84" t="s">
        <v>5896</v>
      </c>
      <c r="B461" s="84">
        <v>2</v>
      </c>
      <c r="C461" s="118">
        <v>0.0011798535481376026</v>
      </c>
      <c r="D461" s="84" t="s">
        <v>6061</v>
      </c>
      <c r="E461" s="84" t="b">
        <v>0</v>
      </c>
      <c r="F461" s="84" t="b">
        <v>0</v>
      </c>
      <c r="G461" s="84" t="b">
        <v>0</v>
      </c>
    </row>
    <row r="462" spans="1:7" ht="15">
      <c r="A462" s="84" t="s">
        <v>5897</v>
      </c>
      <c r="B462" s="84">
        <v>2</v>
      </c>
      <c r="C462" s="118">
        <v>0.0011798535481376026</v>
      </c>
      <c r="D462" s="84" t="s">
        <v>6061</v>
      </c>
      <c r="E462" s="84" t="b">
        <v>0</v>
      </c>
      <c r="F462" s="84" t="b">
        <v>0</v>
      </c>
      <c r="G462" s="84" t="b">
        <v>0</v>
      </c>
    </row>
    <row r="463" spans="1:7" ht="15">
      <c r="A463" s="84" t="s">
        <v>548</v>
      </c>
      <c r="B463" s="84">
        <v>2</v>
      </c>
      <c r="C463" s="118">
        <v>0.0011798535481376026</v>
      </c>
      <c r="D463" s="84" t="s">
        <v>6061</v>
      </c>
      <c r="E463" s="84" t="b">
        <v>0</v>
      </c>
      <c r="F463" s="84" t="b">
        <v>0</v>
      </c>
      <c r="G463" s="84" t="b">
        <v>0</v>
      </c>
    </row>
    <row r="464" spans="1:7" ht="15">
      <c r="A464" s="84" t="s">
        <v>547</v>
      </c>
      <c r="B464" s="84">
        <v>2</v>
      </c>
      <c r="C464" s="118">
        <v>0.0011798535481376026</v>
      </c>
      <c r="D464" s="84" t="s">
        <v>6061</v>
      </c>
      <c r="E464" s="84" t="b">
        <v>0</v>
      </c>
      <c r="F464" s="84" t="b">
        <v>0</v>
      </c>
      <c r="G464" s="84" t="b">
        <v>0</v>
      </c>
    </row>
    <row r="465" spans="1:7" ht="15">
      <c r="A465" s="84" t="s">
        <v>546</v>
      </c>
      <c r="B465" s="84">
        <v>2</v>
      </c>
      <c r="C465" s="118">
        <v>0.0011798535481376026</v>
      </c>
      <c r="D465" s="84" t="s">
        <v>6061</v>
      </c>
      <c r="E465" s="84" t="b">
        <v>0</v>
      </c>
      <c r="F465" s="84" t="b">
        <v>0</v>
      </c>
      <c r="G465" s="84" t="b">
        <v>0</v>
      </c>
    </row>
    <row r="466" spans="1:7" ht="15">
      <c r="A466" s="84" t="s">
        <v>5898</v>
      </c>
      <c r="B466" s="84">
        <v>2</v>
      </c>
      <c r="C466" s="118">
        <v>0.0011798535481376026</v>
      </c>
      <c r="D466" s="84" t="s">
        <v>6061</v>
      </c>
      <c r="E466" s="84" t="b">
        <v>0</v>
      </c>
      <c r="F466" s="84" t="b">
        <v>0</v>
      </c>
      <c r="G466" s="84" t="b">
        <v>0</v>
      </c>
    </row>
    <row r="467" spans="1:7" ht="15">
      <c r="A467" s="84" t="s">
        <v>5899</v>
      </c>
      <c r="B467" s="84">
        <v>2</v>
      </c>
      <c r="C467" s="118">
        <v>0.0011798535481376026</v>
      </c>
      <c r="D467" s="84" t="s">
        <v>6061</v>
      </c>
      <c r="E467" s="84" t="b">
        <v>1</v>
      </c>
      <c r="F467" s="84" t="b">
        <v>0</v>
      </c>
      <c r="G467" s="84" t="b">
        <v>0</v>
      </c>
    </row>
    <row r="468" spans="1:7" ht="15">
      <c r="A468" s="84" t="s">
        <v>5900</v>
      </c>
      <c r="B468" s="84">
        <v>2</v>
      </c>
      <c r="C468" s="118">
        <v>0.0011798535481376026</v>
      </c>
      <c r="D468" s="84" t="s">
        <v>6061</v>
      </c>
      <c r="E468" s="84" t="b">
        <v>0</v>
      </c>
      <c r="F468" s="84" t="b">
        <v>0</v>
      </c>
      <c r="G468" s="84" t="b">
        <v>0</v>
      </c>
    </row>
    <row r="469" spans="1:7" ht="15">
      <c r="A469" s="84" t="s">
        <v>5901</v>
      </c>
      <c r="B469" s="84">
        <v>2</v>
      </c>
      <c r="C469" s="118">
        <v>0.0013413936585019606</v>
      </c>
      <c r="D469" s="84" t="s">
        <v>6061</v>
      </c>
      <c r="E469" s="84" t="b">
        <v>0</v>
      </c>
      <c r="F469" s="84" t="b">
        <v>0</v>
      </c>
      <c r="G469" s="84" t="b">
        <v>0</v>
      </c>
    </row>
    <row r="470" spans="1:7" ht="15">
      <c r="A470" s="84" t="s">
        <v>5902</v>
      </c>
      <c r="B470" s="84">
        <v>2</v>
      </c>
      <c r="C470" s="118">
        <v>0.0011798535481376026</v>
      </c>
      <c r="D470" s="84" t="s">
        <v>6061</v>
      </c>
      <c r="E470" s="84" t="b">
        <v>0</v>
      </c>
      <c r="F470" s="84" t="b">
        <v>0</v>
      </c>
      <c r="G470" s="84" t="b">
        <v>0</v>
      </c>
    </row>
    <row r="471" spans="1:7" ht="15">
      <c r="A471" s="84" t="s">
        <v>5903</v>
      </c>
      <c r="B471" s="84">
        <v>2</v>
      </c>
      <c r="C471" s="118">
        <v>0.0011798535481376026</v>
      </c>
      <c r="D471" s="84" t="s">
        <v>6061</v>
      </c>
      <c r="E471" s="84" t="b">
        <v>0</v>
      </c>
      <c r="F471" s="84" t="b">
        <v>0</v>
      </c>
      <c r="G471" s="84" t="b">
        <v>0</v>
      </c>
    </row>
    <row r="472" spans="1:7" ht="15">
      <c r="A472" s="84" t="s">
        <v>5904</v>
      </c>
      <c r="B472" s="84">
        <v>2</v>
      </c>
      <c r="C472" s="118">
        <v>0.0011798535481376026</v>
      </c>
      <c r="D472" s="84" t="s">
        <v>6061</v>
      </c>
      <c r="E472" s="84" t="b">
        <v>1</v>
      </c>
      <c r="F472" s="84" t="b">
        <v>0</v>
      </c>
      <c r="G472" s="84" t="b">
        <v>0</v>
      </c>
    </row>
    <row r="473" spans="1:7" ht="15">
      <c r="A473" s="84" t="s">
        <v>5905</v>
      </c>
      <c r="B473" s="84">
        <v>2</v>
      </c>
      <c r="C473" s="118">
        <v>0.0011798535481376026</v>
      </c>
      <c r="D473" s="84" t="s">
        <v>6061</v>
      </c>
      <c r="E473" s="84" t="b">
        <v>0</v>
      </c>
      <c r="F473" s="84" t="b">
        <v>0</v>
      </c>
      <c r="G473" s="84" t="b">
        <v>0</v>
      </c>
    </row>
    <row r="474" spans="1:7" ht="15">
      <c r="A474" s="84" t="s">
        <v>5906</v>
      </c>
      <c r="B474" s="84">
        <v>2</v>
      </c>
      <c r="C474" s="118">
        <v>0.0011798535481376026</v>
      </c>
      <c r="D474" s="84" t="s">
        <v>6061</v>
      </c>
      <c r="E474" s="84" t="b">
        <v>0</v>
      </c>
      <c r="F474" s="84" t="b">
        <v>0</v>
      </c>
      <c r="G474" s="84" t="b">
        <v>0</v>
      </c>
    </row>
    <row r="475" spans="1:7" ht="15">
      <c r="A475" s="84" t="s">
        <v>5907</v>
      </c>
      <c r="B475" s="84">
        <v>2</v>
      </c>
      <c r="C475" s="118">
        <v>0.0011798535481376026</v>
      </c>
      <c r="D475" s="84" t="s">
        <v>6061</v>
      </c>
      <c r="E475" s="84" t="b">
        <v>0</v>
      </c>
      <c r="F475" s="84" t="b">
        <v>1</v>
      </c>
      <c r="G475" s="84" t="b">
        <v>0</v>
      </c>
    </row>
    <row r="476" spans="1:7" ht="15">
      <c r="A476" s="84" t="s">
        <v>542</v>
      </c>
      <c r="B476" s="84">
        <v>2</v>
      </c>
      <c r="C476" s="118">
        <v>0.0011798535481376026</v>
      </c>
      <c r="D476" s="84" t="s">
        <v>6061</v>
      </c>
      <c r="E476" s="84" t="b">
        <v>0</v>
      </c>
      <c r="F476" s="84" t="b">
        <v>0</v>
      </c>
      <c r="G476" s="84" t="b">
        <v>0</v>
      </c>
    </row>
    <row r="477" spans="1:7" ht="15">
      <c r="A477" s="84" t="s">
        <v>5908</v>
      </c>
      <c r="B477" s="84">
        <v>2</v>
      </c>
      <c r="C477" s="118">
        <v>0.0011798535481376026</v>
      </c>
      <c r="D477" s="84" t="s">
        <v>6061</v>
      </c>
      <c r="E477" s="84" t="b">
        <v>0</v>
      </c>
      <c r="F477" s="84" t="b">
        <v>0</v>
      </c>
      <c r="G477" s="84" t="b">
        <v>0</v>
      </c>
    </row>
    <row r="478" spans="1:7" ht="15">
      <c r="A478" s="84" t="s">
        <v>5909</v>
      </c>
      <c r="B478" s="84">
        <v>2</v>
      </c>
      <c r="C478" s="118">
        <v>0.0011798535481376026</v>
      </c>
      <c r="D478" s="84" t="s">
        <v>6061</v>
      </c>
      <c r="E478" s="84" t="b">
        <v>0</v>
      </c>
      <c r="F478" s="84" t="b">
        <v>0</v>
      </c>
      <c r="G478" s="84" t="b">
        <v>0</v>
      </c>
    </row>
    <row r="479" spans="1:7" ht="15">
      <c r="A479" s="84" t="s">
        <v>5910</v>
      </c>
      <c r="B479" s="84">
        <v>2</v>
      </c>
      <c r="C479" s="118">
        <v>0.0011798535481376026</v>
      </c>
      <c r="D479" s="84" t="s">
        <v>6061</v>
      </c>
      <c r="E479" s="84" t="b">
        <v>0</v>
      </c>
      <c r="F479" s="84" t="b">
        <v>0</v>
      </c>
      <c r="G479" s="84" t="b">
        <v>0</v>
      </c>
    </row>
    <row r="480" spans="1:7" ht="15">
      <c r="A480" s="84" t="s">
        <v>5911</v>
      </c>
      <c r="B480" s="84">
        <v>2</v>
      </c>
      <c r="C480" s="118">
        <v>0.0011798535481376026</v>
      </c>
      <c r="D480" s="84" t="s">
        <v>6061</v>
      </c>
      <c r="E480" s="84" t="b">
        <v>0</v>
      </c>
      <c r="F480" s="84" t="b">
        <v>0</v>
      </c>
      <c r="G480" s="84" t="b">
        <v>0</v>
      </c>
    </row>
    <row r="481" spans="1:7" ht="15">
      <c r="A481" s="84" t="s">
        <v>5912</v>
      </c>
      <c r="B481" s="84">
        <v>2</v>
      </c>
      <c r="C481" s="118">
        <v>0.0011798535481376026</v>
      </c>
      <c r="D481" s="84" t="s">
        <v>6061</v>
      </c>
      <c r="E481" s="84" t="b">
        <v>0</v>
      </c>
      <c r="F481" s="84" t="b">
        <v>0</v>
      </c>
      <c r="G481" s="84" t="b">
        <v>0</v>
      </c>
    </row>
    <row r="482" spans="1:7" ht="15">
      <c r="A482" s="84" t="s">
        <v>5913</v>
      </c>
      <c r="B482" s="84">
        <v>2</v>
      </c>
      <c r="C482" s="118">
        <v>0.0011798535481376026</v>
      </c>
      <c r="D482" s="84" t="s">
        <v>6061</v>
      </c>
      <c r="E482" s="84" t="b">
        <v>0</v>
      </c>
      <c r="F482" s="84" t="b">
        <v>0</v>
      </c>
      <c r="G482" s="84" t="b">
        <v>0</v>
      </c>
    </row>
    <row r="483" spans="1:7" ht="15">
      <c r="A483" s="84" t="s">
        <v>5914</v>
      </c>
      <c r="B483" s="84">
        <v>2</v>
      </c>
      <c r="C483" s="118">
        <v>0.0011798535481376026</v>
      </c>
      <c r="D483" s="84" t="s">
        <v>6061</v>
      </c>
      <c r="E483" s="84" t="b">
        <v>1</v>
      </c>
      <c r="F483" s="84" t="b">
        <v>0</v>
      </c>
      <c r="G483" s="84" t="b">
        <v>0</v>
      </c>
    </row>
    <row r="484" spans="1:7" ht="15">
      <c r="A484" s="84" t="s">
        <v>5915</v>
      </c>
      <c r="B484" s="84">
        <v>2</v>
      </c>
      <c r="C484" s="118">
        <v>0.0011798535481376026</v>
      </c>
      <c r="D484" s="84" t="s">
        <v>6061</v>
      </c>
      <c r="E484" s="84" t="b">
        <v>0</v>
      </c>
      <c r="F484" s="84" t="b">
        <v>0</v>
      </c>
      <c r="G484" s="84" t="b">
        <v>0</v>
      </c>
    </row>
    <row r="485" spans="1:7" ht="15">
      <c r="A485" s="84" t="s">
        <v>5916</v>
      </c>
      <c r="B485" s="84">
        <v>2</v>
      </c>
      <c r="C485" s="118">
        <v>0.0011798535481376026</v>
      </c>
      <c r="D485" s="84" t="s">
        <v>6061</v>
      </c>
      <c r="E485" s="84" t="b">
        <v>0</v>
      </c>
      <c r="F485" s="84" t="b">
        <v>0</v>
      </c>
      <c r="G485" s="84" t="b">
        <v>0</v>
      </c>
    </row>
    <row r="486" spans="1:7" ht="15">
      <c r="A486" s="84" t="s">
        <v>5917</v>
      </c>
      <c r="B486" s="84">
        <v>2</v>
      </c>
      <c r="C486" s="118">
        <v>0.0011798535481376026</v>
      </c>
      <c r="D486" s="84" t="s">
        <v>6061</v>
      </c>
      <c r="E486" s="84" t="b">
        <v>0</v>
      </c>
      <c r="F486" s="84" t="b">
        <v>0</v>
      </c>
      <c r="G486" s="84" t="b">
        <v>0</v>
      </c>
    </row>
    <row r="487" spans="1:7" ht="15">
      <c r="A487" s="84" t="s">
        <v>5918</v>
      </c>
      <c r="B487" s="84">
        <v>2</v>
      </c>
      <c r="C487" s="118">
        <v>0.0011798535481376026</v>
      </c>
      <c r="D487" s="84" t="s">
        <v>6061</v>
      </c>
      <c r="E487" s="84" t="b">
        <v>0</v>
      </c>
      <c r="F487" s="84" t="b">
        <v>0</v>
      </c>
      <c r="G487" s="84" t="b">
        <v>0</v>
      </c>
    </row>
    <row r="488" spans="1:7" ht="15">
      <c r="A488" s="84" t="s">
        <v>384</v>
      </c>
      <c r="B488" s="84">
        <v>2</v>
      </c>
      <c r="C488" s="118">
        <v>0.0011798535481376026</v>
      </c>
      <c r="D488" s="84" t="s">
        <v>6061</v>
      </c>
      <c r="E488" s="84" t="b">
        <v>0</v>
      </c>
      <c r="F488" s="84" t="b">
        <v>0</v>
      </c>
      <c r="G488" s="84" t="b">
        <v>0</v>
      </c>
    </row>
    <row r="489" spans="1:7" ht="15">
      <c r="A489" s="84" t="s">
        <v>5919</v>
      </c>
      <c r="B489" s="84">
        <v>2</v>
      </c>
      <c r="C489" s="118">
        <v>0.0011798535481376026</v>
      </c>
      <c r="D489" s="84" t="s">
        <v>6061</v>
      </c>
      <c r="E489" s="84" t="b">
        <v>0</v>
      </c>
      <c r="F489" s="84" t="b">
        <v>0</v>
      </c>
      <c r="G489" s="84" t="b">
        <v>0</v>
      </c>
    </row>
    <row r="490" spans="1:7" ht="15">
      <c r="A490" s="84" t="s">
        <v>5920</v>
      </c>
      <c r="B490" s="84">
        <v>2</v>
      </c>
      <c r="C490" s="118">
        <v>0.0011798535481376026</v>
      </c>
      <c r="D490" s="84" t="s">
        <v>6061</v>
      </c>
      <c r="E490" s="84" t="b">
        <v>0</v>
      </c>
      <c r="F490" s="84" t="b">
        <v>0</v>
      </c>
      <c r="G490" s="84" t="b">
        <v>0</v>
      </c>
    </row>
    <row r="491" spans="1:7" ht="15">
      <c r="A491" s="84" t="s">
        <v>5921</v>
      </c>
      <c r="B491" s="84">
        <v>2</v>
      </c>
      <c r="C491" s="118">
        <v>0.0011798535481376026</v>
      </c>
      <c r="D491" s="84" t="s">
        <v>6061</v>
      </c>
      <c r="E491" s="84" t="b">
        <v>0</v>
      </c>
      <c r="F491" s="84" t="b">
        <v>0</v>
      </c>
      <c r="G491" s="84" t="b">
        <v>0</v>
      </c>
    </row>
    <row r="492" spans="1:7" ht="15">
      <c r="A492" s="84" t="s">
        <v>5922</v>
      </c>
      <c r="B492" s="84">
        <v>2</v>
      </c>
      <c r="C492" s="118">
        <v>0.0011798535481376026</v>
      </c>
      <c r="D492" s="84" t="s">
        <v>6061</v>
      </c>
      <c r="E492" s="84" t="b">
        <v>0</v>
      </c>
      <c r="F492" s="84" t="b">
        <v>0</v>
      </c>
      <c r="G492" s="84" t="b">
        <v>0</v>
      </c>
    </row>
    <row r="493" spans="1:7" ht="15">
      <c r="A493" s="84" t="s">
        <v>5923</v>
      </c>
      <c r="B493" s="84">
        <v>2</v>
      </c>
      <c r="C493" s="118">
        <v>0.0011798535481376026</v>
      </c>
      <c r="D493" s="84" t="s">
        <v>6061</v>
      </c>
      <c r="E493" s="84" t="b">
        <v>1</v>
      </c>
      <c r="F493" s="84" t="b">
        <v>0</v>
      </c>
      <c r="G493" s="84" t="b">
        <v>0</v>
      </c>
    </row>
    <row r="494" spans="1:7" ht="15">
      <c r="A494" s="84" t="s">
        <v>5924</v>
      </c>
      <c r="B494" s="84">
        <v>2</v>
      </c>
      <c r="C494" s="118">
        <v>0.0011798535481376026</v>
      </c>
      <c r="D494" s="84" t="s">
        <v>6061</v>
      </c>
      <c r="E494" s="84" t="b">
        <v>0</v>
      </c>
      <c r="F494" s="84" t="b">
        <v>0</v>
      </c>
      <c r="G494" s="84" t="b">
        <v>0</v>
      </c>
    </row>
    <row r="495" spans="1:7" ht="15">
      <c r="A495" s="84" t="s">
        <v>5925</v>
      </c>
      <c r="B495" s="84">
        <v>2</v>
      </c>
      <c r="C495" s="118">
        <v>0.0011798535481376026</v>
      </c>
      <c r="D495" s="84" t="s">
        <v>6061</v>
      </c>
      <c r="E495" s="84" t="b">
        <v>0</v>
      </c>
      <c r="F495" s="84" t="b">
        <v>0</v>
      </c>
      <c r="G495" s="84" t="b">
        <v>0</v>
      </c>
    </row>
    <row r="496" spans="1:7" ht="15">
      <c r="A496" s="84" t="s">
        <v>5926</v>
      </c>
      <c r="B496" s="84">
        <v>2</v>
      </c>
      <c r="C496" s="118">
        <v>0.0011798535481376026</v>
      </c>
      <c r="D496" s="84" t="s">
        <v>6061</v>
      </c>
      <c r="E496" s="84" t="b">
        <v>0</v>
      </c>
      <c r="F496" s="84" t="b">
        <v>0</v>
      </c>
      <c r="G496" s="84" t="b">
        <v>0</v>
      </c>
    </row>
    <row r="497" spans="1:7" ht="15">
      <c r="A497" s="84" t="s">
        <v>5927</v>
      </c>
      <c r="B497" s="84">
        <v>2</v>
      </c>
      <c r="C497" s="118">
        <v>0.0013413936585019606</v>
      </c>
      <c r="D497" s="84" t="s">
        <v>6061</v>
      </c>
      <c r="E497" s="84" t="b">
        <v>1</v>
      </c>
      <c r="F497" s="84" t="b">
        <v>0</v>
      </c>
      <c r="G497" s="84" t="b">
        <v>0</v>
      </c>
    </row>
    <row r="498" spans="1:7" ht="15">
      <c r="A498" s="84" t="s">
        <v>5928</v>
      </c>
      <c r="B498" s="84">
        <v>2</v>
      </c>
      <c r="C498" s="118">
        <v>0.0011798535481376026</v>
      </c>
      <c r="D498" s="84" t="s">
        <v>6061</v>
      </c>
      <c r="E498" s="84" t="b">
        <v>0</v>
      </c>
      <c r="F498" s="84" t="b">
        <v>0</v>
      </c>
      <c r="G498" s="84" t="b">
        <v>0</v>
      </c>
    </row>
    <row r="499" spans="1:7" ht="15">
      <c r="A499" s="84" t="s">
        <v>5929</v>
      </c>
      <c r="B499" s="84">
        <v>2</v>
      </c>
      <c r="C499" s="118">
        <v>0.0011798535481376026</v>
      </c>
      <c r="D499" s="84" t="s">
        <v>6061</v>
      </c>
      <c r="E499" s="84" t="b">
        <v>0</v>
      </c>
      <c r="F499" s="84" t="b">
        <v>0</v>
      </c>
      <c r="G499" s="84" t="b">
        <v>0</v>
      </c>
    </row>
    <row r="500" spans="1:7" ht="15">
      <c r="A500" s="84" t="s">
        <v>361</v>
      </c>
      <c r="B500" s="84">
        <v>2</v>
      </c>
      <c r="C500" s="118">
        <v>0.0011798535481376026</v>
      </c>
      <c r="D500" s="84" t="s">
        <v>6061</v>
      </c>
      <c r="E500" s="84" t="b">
        <v>0</v>
      </c>
      <c r="F500" s="84" t="b">
        <v>0</v>
      </c>
      <c r="G500" s="84" t="b">
        <v>0</v>
      </c>
    </row>
    <row r="501" spans="1:7" ht="15">
      <c r="A501" s="84" t="s">
        <v>5930</v>
      </c>
      <c r="B501" s="84">
        <v>2</v>
      </c>
      <c r="C501" s="118">
        <v>0.0011798535481376026</v>
      </c>
      <c r="D501" s="84" t="s">
        <v>6061</v>
      </c>
      <c r="E501" s="84" t="b">
        <v>0</v>
      </c>
      <c r="F501" s="84" t="b">
        <v>0</v>
      </c>
      <c r="G501" s="84" t="b">
        <v>0</v>
      </c>
    </row>
    <row r="502" spans="1:7" ht="15">
      <c r="A502" s="84" t="s">
        <v>5931</v>
      </c>
      <c r="B502" s="84">
        <v>2</v>
      </c>
      <c r="C502" s="118">
        <v>0.0011798535481376026</v>
      </c>
      <c r="D502" s="84" t="s">
        <v>6061</v>
      </c>
      <c r="E502" s="84" t="b">
        <v>0</v>
      </c>
      <c r="F502" s="84" t="b">
        <v>0</v>
      </c>
      <c r="G502" s="84" t="b">
        <v>0</v>
      </c>
    </row>
    <row r="503" spans="1:7" ht="15">
      <c r="A503" s="84" t="s">
        <v>5932</v>
      </c>
      <c r="B503" s="84">
        <v>2</v>
      </c>
      <c r="C503" s="118">
        <v>0.0013413936585019606</v>
      </c>
      <c r="D503" s="84" t="s">
        <v>6061</v>
      </c>
      <c r="E503" s="84" t="b">
        <v>0</v>
      </c>
      <c r="F503" s="84" t="b">
        <v>0</v>
      </c>
      <c r="G503" s="84" t="b">
        <v>0</v>
      </c>
    </row>
    <row r="504" spans="1:7" ht="15">
      <c r="A504" s="84" t="s">
        <v>5933</v>
      </c>
      <c r="B504" s="84">
        <v>2</v>
      </c>
      <c r="C504" s="118">
        <v>0.0011798535481376026</v>
      </c>
      <c r="D504" s="84" t="s">
        <v>6061</v>
      </c>
      <c r="E504" s="84" t="b">
        <v>0</v>
      </c>
      <c r="F504" s="84" t="b">
        <v>0</v>
      </c>
      <c r="G504" s="84" t="b">
        <v>0</v>
      </c>
    </row>
    <row r="505" spans="1:7" ht="15">
      <c r="A505" s="84" t="s">
        <v>5934</v>
      </c>
      <c r="B505" s="84">
        <v>2</v>
      </c>
      <c r="C505" s="118">
        <v>0.0011798535481376026</v>
      </c>
      <c r="D505" s="84" t="s">
        <v>6061</v>
      </c>
      <c r="E505" s="84" t="b">
        <v>0</v>
      </c>
      <c r="F505" s="84" t="b">
        <v>0</v>
      </c>
      <c r="G505" s="84" t="b">
        <v>0</v>
      </c>
    </row>
    <row r="506" spans="1:7" ht="15">
      <c r="A506" s="84" t="s">
        <v>5935</v>
      </c>
      <c r="B506" s="84">
        <v>2</v>
      </c>
      <c r="C506" s="118">
        <v>0.0011798535481376026</v>
      </c>
      <c r="D506" s="84" t="s">
        <v>6061</v>
      </c>
      <c r="E506" s="84" t="b">
        <v>1</v>
      </c>
      <c r="F506" s="84" t="b">
        <v>0</v>
      </c>
      <c r="G506" s="84" t="b">
        <v>0</v>
      </c>
    </row>
    <row r="507" spans="1:7" ht="15">
      <c r="A507" s="84" t="s">
        <v>4837</v>
      </c>
      <c r="B507" s="84">
        <v>2</v>
      </c>
      <c r="C507" s="118">
        <v>0.0013413936585019606</v>
      </c>
      <c r="D507" s="84" t="s">
        <v>6061</v>
      </c>
      <c r="E507" s="84" t="b">
        <v>0</v>
      </c>
      <c r="F507" s="84" t="b">
        <v>0</v>
      </c>
      <c r="G507" s="84" t="b">
        <v>0</v>
      </c>
    </row>
    <row r="508" spans="1:7" ht="15">
      <c r="A508" s="84" t="s">
        <v>5936</v>
      </c>
      <c r="B508" s="84">
        <v>2</v>
      </c>
      <c r="C508" s="118">
        <v>0.0011798535481376026</v>
      </c>
      <c r="D508" s="84" t="s">
        <v>6061</v>
      </c>
      <c r="E508" s="84" t="b">
        <v>0</v>
      </c>
      <c r="F508" s="84" t="b">
        <v>0</v>
      </c>
      <c r="G508" s="84" t="b">
        <v>0</v>
      </c>
    </row>
    <row r="509" spans="1:7" ht="15">
      <c r="A509" s="84" t="s">
        <v>5937</v>
      </c>
      <c r="B509" s="84">
        <v>2</v>
      </c>
      <c r="C509" s="118">
        <v>0.0011798535481376026</v>
      </c>
      <c r="D509" s="84" t="s">
        <v>6061</v>
      </c>
      <c r="E509" s="84" t="b">
        <v>0</v>
      </c>
      <c r="F509" s="84" t="b">
        <v>0</v>
      </c>
      <c r="G509" s="84" t="b">
        <v>0</v>
      </c>
    </row>
    <row r="510" spans="1:7" ht="15">
      <c r="A510" s="84" t="s">
        <v>5938</v>
      </c>
      <c r="B510" s="84">
        <v>2</v>
      </c>
      <c r="C510" s="118">
        <v>0.0011798535481376026</v>
      </c>
      <c r="D510" s="84" t="s">
        <v>6061</v>
      </c>
      <c r="E510" s="84" t="b">
        <v>0</v>
      </c>
      <c r="F510" s="84" t="b">
        <v>0</v>
      </c>
      <c r="G510" s="84" t="b">
        <v>0</v>
      </c>
    </row>
    <row r="511" spans="1:7" ht="15">
      <c r="A511" s="84" t="s">
        <v>5939</v>
      </c>
      <c r="B511" s="84">
        <v>2</v>
      </c>
      <c r="C511" s="118">
        <v>0.0011798535481376026</v>
      </c>
      <c r="D511" s="84" t="s">
        <v>6061</v>
      </c>
      <c r="E511" s="84" t="b">
        <v>0</v>
      </c>
      <c r="F511" s="84" t="b">
        <v>0</v>
      </c>
      <c r="G511" s="84" t="b">
        <v>0</v>
      </c>
    </row>
    <row r="512" spans="1:7" ht="15">
      <c r="A512" s="84" t="s">
        <v>5940</v>
      </c>
      <c r="B512" s="84">
        <v>2</v>
      </c>
      <c r="C512" s="118">
        <v>0.0011798535481376026</v>
      </c>
      <c r="D512" s="84" t="s">
        <v>6061</v>
      </c>
      <c r="E512" s="84" t="b">
        <v>0</v>
      </c>
      <c r="F512" s="84" t="b">
        <v>0</v>
      </c>
      <c r="G512" s="84" t="b">
        <v>0</v>
      </c>
    </row>
    <row r="513" spans="1:7" ht="15">
      <c r="A513" s="84" t="s">
        <v>5941</v>
      </c>
      <c r="B513" s="84">
        <v>2</v>
      </c>
      <c r="C513" s="118">
        <v>0.0011798535481376026</v>
      </c>
      <c r="D513" s="84" t="s">
        <v>6061</v>
      </c>
      <c r="E513" s="84" t="b">
        <v>0</v>
      </c>
      <c r="F513" s="84" t="b">
        <v>0</v>
      </c>
      <c r="G513" s="84" t="b">
        <v>0</v>
      </c>
    </row>
    <row r="514" spans="1:7" ht="15">
      <c r="A514" s="84" t="s">
        <v>5942</v>
      </c>
      <c r="B514" s="84">
        <v>2</v>
      </c>
      <c r="C514" s="118">
        <v>0.0011798535481376026</v>
      </c>
      <c r="D514" s="84" t="s">
        <v>6061</v>
      </c>
      <c r="E514" s="84" t="b">
        <v>0</v>
      </c>
      <c r="F514" s="84" t="b">
        <v>0</v>
      </c>
      <c r="G514" s="84" t="b">
        <v>0</v>
      </c>
    </row>
    <row r="515" spans="1:7" ht="15">
      <c r="A515" s="84" t="s">
        <v>4838</v>
      </c>
      <c r="B515" s="84">
        <v>2</v>
      </c>
      <c r="C515" s="118">
        <v>0.0013413936585019606</v>
      </c>
      <c r="D515" s="84" t="s">
        <v>6061</v>
      </c>
      <c r="E515" s="84" t="b">
        <v>0</v>
      </c>
      <c r="F515" s="84" t="b">
        <v>0</v>
      </c>
      <c r="G515" s="84" t="b">
        <v>0</v>
      </c>
    </row>
    <row r="516" spans="1:7" ht="15">
      <c r="A516" s="84" t="s">
        <v>5943</v>
      </c>
      <c r="B516" s="84">
        <v>2</v>
      </c>
      <c r="C516" s="118">
        <v>0.0013413936585019606</v>
      </c>
      <c r="D516" s="84" t="s">
        <v>6061</v>
      </c>
      <c r="E516" s="84" t="b">
        <v>0</v>
      </c>
      <c r="F516" s="84" t="b">
        <v>0</v>
      </c>
      <c r="G516" s="84" t="b">
        <v>0</v>
      </c>
    </row>
    <row r="517" spans="1:7" ht="15">
      <c r="A517" s="84" t="s">
        <v>5944</v>
      </c>
      <c r="B517" s="84">
        <v>2</v>
      </c>
      <c r="C517" s="118">
        <v>0.0011798535481376026</v>
      </c>
      <c r="D517" s="84" t="s">
        <v>6061</v>
      </c>
      <c r="E517" s="84" t="b">
        <v>1</v>
      </c>
      <c r="F517" s="84" t="b">
        <v>0</v>
      </c>
      <c r="G517" s="84" t="b">
        <v>0</v>
      </c>
    </row>
    <row r="518" spans="1:7" ht="15">
      <c r="A518" s="84" t="s">
        <v>5945</v>
      </c>
      <c r="B518" s="84">
        <v>2</v>
      </c>
      <c r="C518" s="118">
        <v>0.0011798535481376026</v>
      </c>
      <c r="D518" s="84" t="s">
        <v>6061</v>
      </c>
      <c r="E518" s="84" t="b">
        <v>0</v>
      </c>
      <c r="F518" s="84" t="b">
        <v>0</v>
      </c>
      <c r="G518" s="84" t="b">
        <v>0</v>
      </c>
    </row>
    <row r="519" spans="1:7" ht="15">
      <c r="A519" s="84" t="s">
        <v>5946</v>
      </c>
      <c r="B519" s="84">
        <v>2</v>
      </c>
      <c r="C519" s="118">
        <v>0.0011798535481376026</v>
      </c>
      <c r="D519" s="84" t="s">
        <v>6061</v>
      </c>
      <c r="E519" s="84" t="b">
        <v>1</v>
      </c>
      <c r="F519" s="84" t="b">
        <v>0</v>
      </c>
      <c r="G519" s="84" t="b">
        <v>0</v>
      </c>
    </row>
    <row r="520" spans="1:7" ht="15">
      <c r="A520" s="84" t="s">
        <v>5947</v>
      </c>
      <c r="B520" s="84">
        <v>2</v>
      </c>
      <c r="C520" s="118">
        <v>0.0011798535481376026</v>
      </c>
      <c r="D520" s="84" t="s">
        <v>6061</v>
      </c>
      <c r="E520" s="84" t="b">
        <v>0</v>
      </c>
      <c r="F520" s="84" t="b">
        <v>0</v>
      </c>
      <c r="G520" s="84" t="b">
        <v>0</v>
      </c>
    </row>
    <row r="521" spans="1:7" ht="15">
      <c r="A521" s="84" t="s">
        <v>5948</v>
      </c>
      <c r="B521" s="84">
        <v>2</v>
      </c>
      <c r="C521" s="118">
        <v>0.0011798535481376026</v>
      </c>
      <c r="D521" s="84" t="s">
        <v>6061</v>
      </c>
      <c r="E521" s="84" t="b">
        <v>0</v>
      </c>
      <c r="F521" s="84" t="b">
        <v>0</v>
      </c>
      <c r="G521" s="84" t="b">
        <v>0</v>
      </c>
    </row>
    <row r="522" spans="1:7" ht="15">
      <c r="A522" s="84" t="s">
        <v>5949</v>
      </c>
      <c r="B522" s="84">
        <v>2</v>
      </c>
      <c r="C522" s="118">
        <v>0.0011798535481376026</v>
      </c>
      <c r="D522" s="84" t="s">
        <v>6061</v>
      </c>
      <c r="E522" s="84" t="b">
        <v>0</v>
      </c>
      <c r="F522" s="84" t="b">
        <v>0</v>
      </c>
      <c r="G522" s="84" t="b">
        <v>0</v>
      </c>
    </row>
    <row r="523" spans="1:7" ht="15">
      <c r="A523" s="84" t="s">
        <v>5950</v>
      </c>
      <c r="B523" s="84">
        <v>2</v>
      </c>
      <c r="C523" s="118">
        <v>0.0011798535481376026</v>
      </c>
      <c r="D523" s="84" t="s">
        <v>6061</v>
      </c>
      <c r="E523" s="84" t="b">
        <v>0</v>
      </c>
      <c r="F523" s="84" t="b">
        <v>0</v>
      </c>
      <c r="G523" s="84" t="b">
        <v>0</v>
      </c>
    </row>
    <row r="524" spans="1:7" ht="15">
      <c r="A524" s="84" t="s">
        <v>5951</v>
      </c>
      <c r="B524" s="84">
        <v>2</v>
      </c>
      <c r="C524" s="118">
        <v>0.0011798535481376026</v>
      </c>
      <c r="D524" s="84" t="s">
        <v>6061</v>
      </c>
      <c r="E524" s="84" t="b">
        <v>0</v>
      </c>
      <c r="F524" s="84" t="b">
        <v>0</v>
      </c>
      <c r="G524" s="84" t="b">
        <v>0</v>
      </c>
    </row>
    <row r="525" spans="1:7" ht="15">
      <c r="A525" s="84" t="s">
        <v>5952</v>
      </c>
      <c r="B525" s="84">
        <v>2</v>
      </c>
      <c r="C525" s="118">
        <v>0.0011798535481376026</v>
      </c>
      <c r="D525" s="84" t="s">
        <v>6061</v>
      </c>
      <c r="E525" s="84" t="b">
        <v>0</v>
      </c>
      <c r="F525" s="84" t="b">
        <v>0</v>
      </c>
      <c r="G525" s="84" t="b">
        <v>0</v>
      </c>
    </row>
    <row r="526" spans="1:7" ht="15">
      <c r="A526" s="84" t="s">
        <v>5953</v>
      </c>
      <c r="B526" s="84">
        <v>2</v>
      </c>
      <c r="C526" s="118">
        <v>0.0011798535481376026</v>
      </c>
      <c r="D526" s="84" t="s">
        <v>6061</v>
      </c>
      <c r="E526" s="84" t="b">
        <v>0</v>
      </c>
      <c r="F526" s="84" t="b">
        <v>0</v>
      </c>
      <c r="G526" s="84" t="b">
        <v>0</v>
      </c>
    </row>
    <row r="527" spans="1:7" ht="15">
      <c r="A527" s="84" t="s">
        <v>5954</v>
      </c>
      <c r="B527" s="84">
        <v>2</v>
      </c>
      <c r="C527" s="118">
        <v>0.0011798535481376026</v>
      </c>
      <c r="D527" s="84" t="s">
        <v>6061</v>
      </c>
      <c r="E527" s="84" t="b">
        <v>0</v>
      </c>
      <c r="F527" s="84" t="b">
        <v>0</v>
      </c>
      <c r="G527" s="84" t="b">
        <v>0</v>
      </c>
    </row>
    <row r="528" spans="1:7" ht="15">
      <c r="A528" s="84" t="s">
        <v>5955</v>
      </c>
      <c r="B528" s="84">
        <v>2</v>
      </c>
      <c r="C528" s="118">
        <v>0.0013413936585019606</v>
      </c>
      <c r="D528" s="84" t="s">
        <v>6061</v>
      </c>
      <c r="E528" s="84" t="b">
        <v>0</v>
      </c>
      <c r="F528" s="84" t="b">
        <v>0</v>
      </c>
      <c r="G528" s="84" t="b">
        <v>0</v>
      </c>
    </row>
    <row r="529" spans="1:7" ht="15">
      <c r="A529" s="84" t="s">
        <v>5956</v>
      </c>
      <c r="B529" s="84">
        <v>2</v>
      </c>
      <c r="C529" s="118">
        <v>0.0011798535481376026</v>
      </c>
      <c r="D529" s="84" t="s">
        <v>6061</v>
      </c>
      <c r="E529" s="84" t="b">
        <v>0</v>
      </c>
      <c r="F529" s="84" t="b">
        <v>0</v>
      </c>
      <c r="G529" s="84" t="b">
        <v>0</v>
      </c>
    </row>
    <row r="530" spans="1:7" ht="15">
      <c r="A530" s="84" t="s">
        <v>5957</v>
      </c>
      <c r="B530" s="84">
        <v>2</v>
      </c>
      <c r="C530" s="118">
        <v>0.0011798535481376026</v>
      </c>
      <c r="D530" s="84" t="s">
        <v>6061</v>
      </c>
      <c r="E530" s="84" t="b">
        <v>0</v>
      </c>
      <c r="F530" s="84" t="b">
        <v>0</v>
      </c>
      <c r="G530" s="84" t="b">
        <v>0</v>
      </c>
    </row>
    <row r="531" spans="1:7" ht="15">
      <c r="A531" s="84" t="s">
        <v>5958</v>
      </c>
      <c r="B531" s="84">
        <v>2</v>
      </c>
      <c r="C531" s="118">
        <v>0.0011798535481376026</v>
      </c>
      <c r="D531" s="84" t="s">
        <v>6061</v>
      </c>
      <c r="E531" s="84" t="b">
        <v>0</v>
      </c>
      <c r="F531" s="84" t="b">
        <v>0</v>
      </c>
      <c r="G531" s="84" t="b">
        <v>0</v>
      </c>
    </row>
    <row r="532" spans="1:7" ht="15">
      <c r="A532" s="84" t="s">
        <v>5959</v>
      </c>
      <c r="B532" s="84">
        <v>2</v>
      </c>
      <c r="C532" s="118">
        <v>0.0011798535481376026</v>
      </c>
      <c r="D532" s="84" t="s">
        <v>6061</v>
      </c>
      <c r="E532" s="84" t="b">
        <v>0</v>
      </c>
      <c r="F532" s="84" t="b">
        <v>0</v>
      </c>
      <c r="G532" s="84" t="b">
        <v>0</v>
      </c>
    </row>
    <row r="533" spans="1:7" ht="15">
      <c r="A533" s="84" t="s">
        <v>5960</v>
      </c>
      <c r="B533" s="84">
        <v>2</v>
      </c>
      <c r="C533" s="118">
        <v>0.0011798535481376026</v>
      </c>
      <c r="D533" s="84" t="s">
        <v>6061</v>
      </c>
      <c r="E533" s="84" t="b">
        <v>0</v>
      </c>
      <c r="F533" s="84" t="b">
        <v>0</v>
      </c>
      <c r="G533" s="84" t="b">
        <v>0</v>
      </c>
    </row>
    <row r="534" spans="1:7" ht="15">
      <c r="A534" s="84" t="s">
        <v>5961</v>
      </c>
      <c r="B534" s="84">
        <v>2</v>
      </c>
      <c r="C534" s="118">
        <v>0.0013413936585019606</v>
      </c>
      <c r="D534" s="84" t="s">
        <v>6061</v>
      </c>
      <c r="E534" s="84" t="b">
        <v>0</v>
      </c>
      <c r="F534" s="84" t="b">
        <v>1</v>
      </c>
      <c r="G534" s="84" t="b">
        <v>0</v>
      </c>
    </row>
    <row r="535" spans="1:7" ht="15">
      <c r="A535" s="84" t="s">
        <v>5962</v>
      </c>
      <c r="B535" s="84">
        <v>2</v>
      </c>
      <c r="C535" s="118">
        <v>0.0013413936585019606</v>
      </c>
      <c r="D535" s="84" t="s">
        <v>6061</v>
      </c>
      <c r="E535" s="84" t="b">
        <v>0</v>
      </c>
      <c r="F535" s="84" t="b">
        <v>0</v>
      </c>
      <c r="G535" s="84" t="b">
        <v>0</v>
      </c>
    </row>
    <row r="536" spans="1:7" ht="15">
      <c r="A536" s="84" t="s">
        <v>5963</v>
      </c>
      <c r="B536" s="84">
        <v>2</v>
      </c>
      <c r="C536" s="118">
        <v>0.0011798535481376026</v>
      </c>
      <c r="D536" s="84" t="s">
        <v>6061</v>
      </c>
      <c r="E536" s="84" t="b">
        <v>0</v>
      </c>
      <c r="F536" s="84" t="b">
        <v>0</v>
      </c>
      <c r="G536" s="84" t="b">
        <v>0</v>
      </c>
    </row>
    <row r="537" spans="1:7" ht="15">
      <c r="A537" s="84" t="s">
        <v>511</v>
      </c>
      <c r="B537" s="84">
        <v>2</v>
      </c>
      <c r="C537" s="118">
        <v>0.0011798535481376026</v>
      </c>
      <c r="D537" s="84" t="s">
        <v>6061</v>
      </c>
      <c r="E537" s="84" t="b">
        <v>0</v>
      </c>
      <c r="F537" s="84" t="b">
        <v>0</v>
      </c>
      <c r="G537" s="84" t="b">
        <v>0</v>
      </c>
    </row>
    <row r="538" spans="1:7" ht="15">
      <c r="A538" s="84" t="s">
        <v>5964</v>
      </c>
      <c r="B538" s="84">
        <v>2</v>
      </c>
      <c r="C538" s="118">
        <v>0.0011798535481376026</v>
      </c>
      <c r="D538" s="84" t="s">
        <v>6061</v>
      </c>
      <c r="E538" s="84" t="b">
        <v>0</v>
      </c>
      <c r="F538" s="84" t="b">
        <v>0</v>
      </c>
      <c r="G538" s="84" t="b">
        <v>0</v>
      </c>
    </row>
    <row r="539" spans="1:7" ht="15">
      <c r="A539" s="84" t="s">
        <v>5965</v>
      </c>
      <c r="B539" s="84">
        <v>2</v>
      </c>
      <c r="C539" s="118">
        <v>0.0011798535481376026</v>
      </c>
      <c r="D539" s="84" t="s">
        <v>6061</v>
      </c>
      <c r="E539" s="84" t="b">
        <v>0</v>
      </c>
      <c r="F539" s="84" t="b">
        <v>0</v>
      </c>
      <c r="G539" s="84" t="b">
        <v>0</v>
      </c>
    </row>
    <row r="540" spans="1:7" ht="15">
      <c r="A540" s="84" t="s">
        <v>5966</v>
      </c>
      <c r="B540" s="84">
        <v>2</v>
      </c>
      <c r="C540" s="118">
        <v>0.0011798535481376026</v>
      </c>
      <c r="D540" s="84" t="s">
        <v>6061</v>
      </c>
      <c r="E540" s="84" t="b">
        <v>0</v>
      </c>
      <c r="F540" s="84" t="b">
        <v>0</v>
      </c>
      <c r="G540" s="84" t="b">
        <v>0</v>
      </c>
    </row>
    <row r="541" spans="1:7" ht="15">
      <c r="A541" s="84" t="s">
        <v>5967</v>
      </c>
      <c r="B541" s="84">
        <v>2</v>
      </c>
      <c r="C541" s="118">
        <v>0.0011798535481376026</v>
      </c>
      <c r="D541" s="84" t="s">
        <v>6061</v>
      </c>
      <c r="E541" s="84" t="b">
        <v>0</v>
      </c>
      <c r="F541" s="84" t="b">
        <v>0</v>
      </c>
      <c r="G541" s="84" t="b">
        <v>0</v>
      </c>
    </row>
    <row r="542" spans="1:7" ht="15">
      <c r="A542" s="84" t="s">
        <v>5968</v>
      </c>
      <c r="B542" s="84">
        <v>2</v>
      </c>
      <c r="C542" s="118">
        <v>0.0011798535481376026</v>
      </c>
      <c r="D542" s="84" t="s">
        <v>6061</v>
      </c>
      <c r="E542" s="84" t="b">
        <v>0</v>
      </c>
      <c r="F542" s="84" t="b">
        <v>0</v>
      </c>
      <c r="G542" s="84" t="b">
        <v>0</v>
      </c>
    </row>
    <row r="543" spans="1:7" ht="15">
      <c r="A543" s="84" t="s">
        <v>5969</v>
      </c>
      <c r="B543" s="84">
        <v>2</v>
      </c>
      <c r="C543" s="118">
        <v>0.0011798535481376026</v>
      </c>
      <c r="D543" s="84" t="s">
        <v>6061</v>
      </c>
      <c r="E543" s="84" t="b">
        <v>0</v>
      </c>
      <c r="F543" s="84" t="b">
        <v>0</v>
      </c>
      <c r="G543" s="84" t="b">
        <v>0</v>
      </c>
    </row>
    <row r="544" spans="1:7" ht="15">
      <c r="A544" s="84" t="s">
        <v>5970</v>
      </c>
      <c r="B544" s="84">
        <v>2</v>
      </c>
      <c r="C544" s="118">
        <v>0.0011798535481376026</v>
      </c>
      <c r="D544" s="84" t="s">
        <v>6061</v>
      </c>
      <c r="E544" s="84" t="b">
        <v>0</v>
      </c>
      <c r="F544" s="84" t="b">
        <v>0</v>
      </c>
      <c r="G544" s="84" t="b">
        <v>0</v>
      </c>
    </row>
    <row r="545" spans="1:7" ht="15">
      <c r="A545" s="84" t="s">
        <v>5971</v>
      </c>
      <c r="B545" s="84">
        <v>2</v>
      </c>
      <c r="C545" s="118">
        <v>0.0011798535481376026</v>
      </c>
      <c r="D545" s="84" t="s">
        <v>6061</v>
      </c>
      <c r="E545" s="84" t="b">
        <v>0</v>
      </c>
      <c r="F545" s="84" t="b">
        <v>0</v>
      </c>
      <c r="G545" s="84" t="b">
        <v>0</v>
      </c>
    </row>
    <row r="546" spans="1:7" ht="15">
      <c r="A546" s="84" t="s">
        <v>5972</v>
      </c>
      <c r="B546" s="84">
        <v>2</v>
      </c>
      <c r="C546" s="118">
        <v>0.0011798535481376026</v>
      </c>
      <c r="D546" s="84" t="s">
        <v>6061</v>
      </c>
      <c r="E546" s="84" t="b">
        <v>0</v>
      </c>
      <c r="F546" s="84" t="b">
        <v>0</v>
      </c>
      <c r="G546" s="84" t="b">
        <v>0</v>
      </c>
    </row>
    <row r="547" spans="1:7" ht="15">
      <c r="A547" s="84" t="s">
        <v>5973</v>
      </c>
      <c r="B547" s="84">
        <v>2</v>
      </c>
      <c r="C547" s="118">
        <v>0.0011798535481376026</v>
      </c>
      <c r="D547" s="84" t="s">
        <v>6061</v>
      </c>
      <c r="E547" s="84" t="b">
        <v>1</v>
      </c>
      <c r="F547" s="84" t="b">
        <v>0</v>
      </c>
      <c r="G547" s="84" t="b">
        <v>0</v>
      </c>
    </row>
    <row r="548" spans="1:7" ht="15">
      <c r="A548" s="84" t="s">
        <v>5974</v>
      </c>
      <c r="B548" s="84">
        <v>2</v>
      </c>
      <c r="C548" s="118">
        <v>0.0011798535481376026</v>
      </c>
      <c r="D548" s="84" t="s">
        <v>6061</v>
      </c>
      <c r="E548" s="84" t="b">
        <v>0</v>
      </c>
      <c r="F548" s="84" t="b">
        <v>0</v>
      </c>
      <c r="G548" s="84" t="b">
        <v>0</v>
      </c>
    </row>
    <row r="549" spans="1:7" ht="15">
      <c r="A549" s="84" t="s">
        <v>4843</v>
      </c>
      <c r="B549" s="84">
        <v>2</v>
      </c>
      <c r="C549" s="118">
        <v>0.0013413936585019606</v>
      </c>
      <c r="D549" s="84" t="s">
        <v>6061</v>
      </c>
      <c r="E549" s="84" t="b">
        <v>0</v>
      </c>
      <c r="F549" s="84" t="b">
        <v>0</v>
      </c>
      <c r="G549" s="84" t="b">
        <v>0</v>
      </c>
    </row>
    <row r="550" spans="1:7" ht="15">
      <c r="A550" s="84" t="s">
        <v>4844</v>
      </c>
      <c r="B550" s="84">
        <v>2</v>
      </c>
      <c r="C550" s="118">
        <v>0.0013413936585019606</v>
      </c>
      <c r="D550" s="84" t="s">
        <v>6061</v>
      </c>
      <c r="E550" s="84" t="b">
        <v>0</v>
      </c>
      <c r="F550" s="84" t="b">
        <v>0</v>
      </c>
      <c r="G550" s="84" t="b">
        <v>0</v>
      </c>
    </row>
    <row r="551" spans="1:7" ht="15">
      <c r="A551" s="84" t="s">
        <v>5975</v>
      </c>
      <c r="B551" s="84">
        <v>2</v>
      </c>
      <c r="C551" s="118">
        <v>0.0011798535481376026</v>
      </c>
      <c r="D551" s="84" t="s">
        <v>6061</v>
      </c>
      <c r="E551" s="84" t="b">
        <v>0</v>
      </c>
      <c r="F551" s="84" t="b">
        <v>0</v>
      </c>
      <c r="G551" s="84" t="b">
        <v>0</v>
      </c>
    </row>
    <row r="552" spans="1:7" ht="15">
      <c r="A552" s="84" t="s">
        <v>5976</v>
      </c>
      <c r="B552" s="84">
        <v>2</v>
      </c>
      <c r="C552" s="118">
        <v>0.0011798535481376026</v>
      </c>
      <c r="D552" s="84" t="s">
        <v>6061</v>
      </c>
      <c r="E552" s="84" t="b">
        <v>0</v>
      </c>
      <c r="F552" s="84" t="b">
        <v>0</v>
      </c>
      <c r="G552" s="84" t="b">
        <v>0</v>
      </c>
    </row>
    <row r="553" spans="1:7" ht="15">
      <c r="A553" s="84" t="s">
        <v>5977</v>
      </c>
      <c r="B553" s="84">
        <v>2</v>
      </c>
      <c r="C553" s="118">
        <v>0.0011798535481376026</v>
      </c>
      <c r="D553" s="84" t="s">
        <v>6061</v>
      </c>
      <c r="E553" s="84" t="b">
        <v>0</v>
      </c>
      <c r="F553" s="84" t="b">
        <v>0</v>
      </c>
      <c r="G553" s="84" t="b">
        <v>0</v>
      </c>
    </row>
    <row r="554" spans="1:7" ht="15">
      <c r="A554" s="84" t="s">
        <v>5978</v>
      </c>
      <c r="B554" s="84">
        <v>2</v>
      </c>
      <c r="C554" s="118">
        <v>0.0011798535481376026</v>
      </c>
      <c r="D554" s="84" t="s">
        <v>6061</v>
      </c>
      <c r="E554" s="84" t="b">
        <v>0</v>
      </c>
      <c r="F554" s="84" t="b">
        <v>0</v>
      </c>
      <c r="G554" s="84" t="b">
        <v>0</v>
      </c>
    </row>
    <row r="555" spans="1:7" ht="15">
      <c r="A555" s="84" t="s">
        <v>5979</v>
      </c>
      <c r="B555" s="84">
        <v>2</v>
      </c>
      <c r="C555" s="118">
        <v>0.0011798535481376026</v>
      </c>
      <c r="D555" s="84" t="s">
        <v>6061</v>
      </c>
      <c r="E555" s="84" t="b">
        <v>0</v>
      </c>
      <c r="F555" s="84" t="b">
        <v>0</v>
      </c>
      <c r="G555" s="84" t="b">
        <v>0</v>
      </c>
    </row>
    <row r="556" spans="1:7" ht="15">
      <c r="A556" s="84" t="s">
        <v>5980</v>
      </c>
      <c r="B556" s="84">
        <v>2</v>
      </c>
      <c r="C556" s="118">
        <v>0.0011798535481376026</v>
      </c>
      <c r="D556" s="84" t="s">
        <v>6061</v>
      </c>
      <c r="E556" s="84" t="b">
        <v>0</v>
      </c>
      <c r="F556" s="84" t="b">
        <v>0</v>
      </c>
      <c r="G556" s="84" t="b">
        <v>0</v>
      </c>
    </row>
    <row r="557" spans="1:7" ht="15">
      <c r="A557" s="84" t="s">
        <v>5981</v>
      </c>
      <c r="B557" s="84">
        <v>2</v>
      </c>
      <c r="C557" s="118">
        <v>0.0011798535481376026</v>
      </c>
      <c r="D557" s="84" t="s">
        <v>6061</v>
      </c>
      <c r="E557" s="84" t="b">
        <v>1</v>
      </c>
      <c r="F557" s="84" t="b">
        <v>0</v>
      </c>
      <c r="G557" s="84" t="b">
        <v>0</v>
      </c>
    </row>
    <row r="558" spans="1:7" ht="15">
      <c r="A558" s="84" t="s">
        <v>5982</v>
      </c>
      <c r="B558" s="84">
        <v>2</v>
      </c>
      <c r="C558" s="118">
        <v>0.0011798535481376026</v>
      </c>
      <c r="D558" s="84" t="s">
        <v>6061</v>
      </c>
      <c r="E558" s="84" t="b">
        <v>0</v>
      </c>
      <c r="F558" s="84" t="b">
        <v>0</v>
      </c>
      <c r="G558" s="84" t="b">
        <v>0</v>
      </c>
    </row>
    <row r="559" spans="1:7" ht="15">
      <c r="A559" s="84" t="s">
        <v>5983</v>
      </c>
      <c r="B559" s="84">
        <v>2</v>
      </c>
      <c r="C559" s="118">
        <v>0.0011798535481376026</v>
      </c>
      <c r="D559" s="84" t="s">
        <v>6061</v>
      </c>
      <c r="E559" s="84" t="b">
        <v>0</v>
      </c>
      <c r="F559" s="84" t="b">
        <v>0</v>
      </c>
      <c r="G559" s="84" t="b">
        <v>0</v>
      </c>
    </row>
    <row r="560" spans="1:7" ht="15">
      <c r="A560" s="84" t="s">
        <v>5984</v>
      </c>
      <c r="B560" s="84">
        <v>2</v>
      </c>
      <c r="C560" s="118">
        <v>0.0011798535481376026</v>
      </c>
      <c r="D560" s="84" t="s">
        <v>6061</v>
      </c>
      <c r="E560" s="84" t="b">
        <v>0</v>
      </c>
      <c r="F560" s="84" t="b">
        <v>0</v>
      </c>
      <c r="G560" s="84" t="b">
        <v>0</v>
      </c>
    </row>
    <row r="561" spans="1:7" ht="15">
      <c r="A561" s="84" t="s">
        <v>5985</v>
      </c>
      <c r="B561" s="84">
        <v>2</v>
      </c>
      <c r="C561" s="118">
        <v>0.0011798535481376026</v>
      </c>
      <c r="D561" s="84" t="s">
        <v>6061</v>
      </c>
      <c r="E561" s="84" t="b">
        <v>0</v>
      </c>
      <c r="F561" s="84" t="b">
        <v>0</v>
      </c>
      <c r="G561" s="84" t="b">
        <v>0</v>
      </c>
    </row>
    <row r="562" spans="1:7" ht="15">
      <c r="A562" s="84" t="s">
        <v>5986</v>
      </c>
      <c r="B562" s="84">
        <v>2</v>
      </c>
      <c r="C562" s="118">
        <v>0.0011798535481376026</v>
      </c>
      <c r="D562" s="84" t="s">
        <v>6061</v>
      </c>
      <c r="E562" s="84" t="b">
        <v>0</v>
      </c>
      <c r="F562" s="84" t="b">
        <v>0</v>
      </c>
      <c r="G562" s="84" t="b">
        <v>0</v>
      </c>
    </row>
    <row r="563" spans="1:7" ht="15">
      <c r="A563" s="84" t="s">
        <v>5987</v>
      </c>
      <c r="B563" s="84">
        <v>2</v>
      </c>
      <c r="C563" s="118">
        <v>0.0011798535481376026</v>
      </c>
      <c r="D563" s="84" t="s">
        <v>6061</v>
      </c>
      <c r="E563" s="84" t="b">
        <v>0</v>
      </c>
      <c r="F563" s="84" t="b">
        <v>0</v>
      </c>
      <c r="G563" s="84" t="b">
        <v>0</v>
      </c>
    </row>
    <row r="564" spans="1:7" ht="15">
      <c r="A564" s="84" t="s">
        <v>5988</v>
      </c>
      <c r="B564" s="84">
        <v>2</v>
      </c>
      <c r="C564" s="118">
        <v>0.0011798535481376026</v>
      </c>
      <c r="D564" s="84" t="s">
        <v>6061</v>
      </c>
      <c r="E564" s="84" t="b">
        <v>0</v>
      </c>
      <c r="F564" s="84" t="b">
        <v>0</v>
      </c>
      <c r="G564" s="84" t="b">
        <v>0</v>
      </c>
    </row>
    <row r="565" spans="1:7" ht="15">
      <c r="A565" s="84" t="s">
        <v>5989</v>
      </c>
      <c r="B565" s="84">
        <v>2</v>
      </c>
      <c r="C565" s="118">
        <v>0.0011798535481376026</v>
      </c>
      <c r="D565" s="84" t="s">
        <v>6061</v>
      </c>
      <c r="E565" s="84" t="b">
        <v>0</v>
      </c>
      <c r="F565" s="84" t="b">
        <v>0</v>
      </c>
      <c r="G565" s="84" t="b">
        <v>0</v>
      </c>
    </row>
    <row r="566" spans="1:7" ht="15">
      <c r="A566" s="84" t="s">
        <v>5990</v>
      </c>
      <c r="B566" s="84">
        <v>2</v>
      </c>
      <c r="C566" s="118">
        <v>0.0011798535481376026</v>
      </c>
      <c r="D566" s="84" t="s">
        <v>6061</v>
      </c>
      <c r="E566" s="84" t="b">
        <v>0</v>
      </c>
      <c r="F566" s="84" t="b">
        <v>0</v>
      </c>
      <c r="G566" s="84" t="b">
        <v>0</v>
      </c>
    </row>
    <row r="567" spans="1:7" ht="15">
      <c r="A567" s="84" t="s">
        <v>5991</v>
      </c>
      <c r="B567" s="84">
        <v>2</v>
      </c>
      <c r="C567" s="118">
        <v>0.0011798535481376026</v>
      </c>
      <c r="D567" s="84" t="s">
        <v>6061</v>
      </c>
      <c r="E567" s="84" t="b">
        <v>0</v>
      </c>
      <c r="F567" s="84" t="b">
        <v>0</v>
      </c>
      <c r="G567" s="84" t="b">
        <v>0</v>
      </c>
    </row>
    <row r="568" spans="1:7" ht="15">
      <c r="A568" s="84" t="s">
        <v>5992</v>
      </c>
      <c r="B568" s="84">
        <v>2</v>
      </c>
      <c r="C568" s="118">
        <v>0.0013413936585019606</v>
      </c>
      <c r="D568" s="84" t="s">
        <v>6061</v>
      </c>
      <c r="E568" s="84" t="b">
        <v>0</v>
      </c>
      <c r="F568" s="84" t="b">
        <v>0</v>
      </c>
      <c r="G568" s="84" t="b">
        <v>0</v>
      </c>
    </row>
    <row r="569" spans="1:7" ht="15">
      <c r="A569" s="84" t="s">
        <v>5993</v>
      </c>
      <c r="B569" s="84">
        <v>2</v>
      </c>
      <c r="C569" s="118">
        <v>0.0011798535481376026</v>
      </c>
      <c r="D569" s="84" t="s">
        <v>6061</v>
      </c>
      <c r="E569" s="84" t="b">
        <v>0</v>
      </c>
      <c r="F569" s="84" t="b">
        <v>0</v>
      </c>
      <c r="G569" s="84" t="b">
        <v>0</v>
      </c>
    </row>
    <row r="570" spans="1:7" ht="15">
      <c r="A570" s="84" t="s">
        <v>5994</v>
      </c>
      <c r="B570" s="84">
        <v>2</v>
      </c>
      <c r="C570" s="118">
        <v>0.0011798535481376026</v>
      </c>
      <c r="D570" s="84" t="s">
        <v>6061</v>
      </c>
      <c r="E570" s="84" t="b">
        <v>0</v>
      </c>
      <c r="F570" s="84" t="b">
        <v>0</v>
      </c>
      <c r="G570" s="84" t="b">
        <v>0</v>
      </c>
    </row>
    <row r="571" spans="1:7" ht="15">
      <c r="A571" s="84" t="s">
        <v>5995</v>
      </c>
      <c r="B571" s="84">
        <v>2</v>
      </c>
      <c r="C571" s="118">
        <v>0.0011798535481376026</v>
      </c>
      <c r="D571" s="84" t="s">
        <v>6061</v>
      </c>
      <c r="E571" s="84" t="b">
        <v>0</v>
      </c>
      <c r="F571" s="84" t="b">
        <v>0</v>
      </c>
      <c r="G571" s="84" t="b">
        <v>0</v>
      </c>
    </row>
    <row r="572" spans="1:7" ht="15">
      <c r="A572" s="84" t="s">
        <v>5996</v>
      </c>
      <c r="B572" s="84">
        <v>2</v>
      </c>
      <c r="C572" s="118">
        <v>0.0011798535481376026</v>
      </c>
      <c r="D572" s="84" t="s">
        <v>6061</v>
      </c>
      <c r="E572" s="84" t="b">
        <v>0</v>
      </c>
      <c r="F572" s="84" t="b">
        <v>0</v>
      </c>
      <c r="G572" s="84" t="b">
        <v>0</v>
      </c>
    </row>
    <row r="573" spans="1:7" ht="15">
      <c r="A573" s="84" t="s">
        <v>5997</v>
      </c>
      <c r="B573" s="84">
        <v>2</v>
      </c>
      <c r="C573" s="118">
        <v>0.0011798535481376026</v>
      </c>
      <c r="D573" s="84" t="s">
        <v>6061</v>
      </c>
      <c r="E573" s="84" t="b">
        <v>0</v>
      </c>
      <c r="F573" s="84" t="b">
        <v>0</v>
      </c>
      <c r="G573" s="84" t="b">
        <v>0</v>
      </c>
    </row>
    <row r="574" spans="1:7" ht="15">
      <c r="A574" s="84" t="s">
        <v>5998</v>
      </c>
      <c r="B574" s="84">
        <v>2</v>
      </c>
      <c r="C574" s="118">
        <v>0.0011798535481376026</v>
      </c>
      <c r="D574" s="84" t="s">
        <v>6061</v>
      </c>
      <c r="E574" s="84" t="b">
        <v>0</v>
      </c>
      <c r="F574" s="84" t="b">
        <v>0</v>
      </c>
      <c r="G574" s="84" t="b">
        <v>0</v>
      </c>
    </row>
    <row r="575" spans="1:7" ht="15">
      <c r="A575" s="84" t="s">
        <v>5999</v>
      </c>
      <c r="B575" s="84">
        <v>2</v>
      </c>
      <c r="C575" s="118">
        <v>0.0011798535481376026</v>
      </c>
      <c r="D575" s="84" t="s">
        <v>6061</v>
      </c>
      <c r="E575" s="84" t="b">
        <v>0</v>
      </c>
      <c r="F575" s="84" t="b">
        <v>0</v>
      </c>
      <c r="G575" s="84" t="b">
        <v>0</v>
      </c>
    </row>
    <row r="576" spans="1:7" ht="15">
      <c r="A576" s="84" t="s">
        <v>6000</v>
      </c>
      <c r="B576" s="84">
        <v>2</v>
      </c>
      <c r="C576" s="118">
        <v>0.0011798535481376026</v>
      </c>
      <c r="D576" s="84" t="s">
        <v>6061</v>
      </c>
      <c r="E576" s="84" t="b">
        <v>0</v>
      </c>
      <c r="F576" s="84" t="b">
        <v>0</v>
      </c>
      <c r="G576" s="84" t="b">
        <v>0</v>
      </c>
    </row>
    <row r="577" spans="1:7" ht="15">
      <c r="A577" s="84" t="s">
        <v>306</v>
      </c>
      <c r="B577" s="84">
        <v>2</v>
      </c>
      <c r="C577" s="118">
        <v>0.0011798535481376026</v>
      </c>
      <c r="D577" s="84" t="s">
        <v>6061</v>
      </c>
      <c r="E577" s="84" t="b">
        <v>0</v>
      </c>
      <c r="F577" s="84" t="b">
        <v>0</v>
      </c>
      <c r="G577" s="84" t="b">
        <v>0</v>
      </c>
    </row>
    <row r="578" spans="1:7" ht="15">
      <c r="A578" s="84" t="s">
        <v>302</v>
      </c>
      <c r="B578" s="84">
        <v>2</v>
      </c>
      <c r="C578" s="118">
        <v>0.0011798535481376026</v>
      </c>
      <c r="D578" s="84" t="s">
        <v>6061</v>
      </c>
      <c r="E578" s="84" t="b">
        <v>0</v>
      </c>
      <c r="F578" s="84" t="b">
        <v>0</v>
      </c>
      <c r="G578" s="84" t="b">
        <v>0</v>
      </c>
    </row>
    <row r="579" spans="1:7" ht="15">
      <c r="A579" s="84" t="s">
        <v>6001</v>
      </c>
      <c r="B579" s="84">
        <v>2</v>
      </c>
      <c r="C579" s="118">
        <v>0.0011798535481376026</v>
      </c>
      <c r="D579" s="84" t="s">
        <v>6061</v>
      </c>
      <c r="E579" s="84" t="b">
        <v>0</v>
      </c>
      <c r="F579" s="84" t="b">
        <v>0</v>
      </c>
      <c r="G579" s="84" t="b">
        <v>0</v>
      </c>
    </row>
    <row r="580" spans="1:7" ht="15">
      <c r="A580" s="84" t="s">
        <v>6002</v>
      </c>
      <c r="B580" s="84">
        <v>2</v>
      </c>
      <c r="C580" s="118">
        <v>0.0011798535481376026</v>
      </c>
      <c r="D580" s="84" t="s">
        <v>6061</v>
      </c>
      <c r="E580" s="84" t="b">
        <v>0</v>
      </c>
      <c r="F580" s="84" t="b">
        <v>0</v>
      </c>
      <c r="G580" s="84" t="b">
        <v>0</v>
      </c>
    </row>
    <row r="581" spans="1:7" ht="15">
      <c r="A581" s="84" t="s">
        <v>6003</v>
      </c>
      <c r="B581" s="84">
        <v>2</v>
      </c>
      <c r="C581" s="118">
        <v>0.0011798535481376026</v>
      </c>
      <c r="D581" s="84" t="s">
        <v>6061</v>
      </c>
      <c r="E581" s="84" t="b">
        <v>0</v>
      </c>
      <c r="F581" s="84" t="b">
        <v>0</v>
      </c>
      <c r="G581" s="84" t="b">
        <v>0</v>
      </c>
    </row>
    <row r="582" spans="1:7" ht="15">
      <c r="A582" s="84" t="s">
        <v>293</v>
      </c>
      <c r="B582" s="84">
        <v>2</v>
      </c>
      <c r="C582" s="118">
        <v>0.0011798535481376026</v>
      </c>
      <c r="D582" s="84" t="s">
        <v>6061</v>
      </c>
      <c r="E582" s="84" t="b">
        <v>0</v>
      </c>
      <c r="F582" s="84" t="b">
        <v>0</v>
      </c>
      <c r="G582" s="84" t="b">
        <v>0</v>
      </c>
    </row>
    <row r="583" spans="1:7" ht="15">
      <c r="A583" s="84" t="s">
        <v>6004</v>
      </c>
      <c r="B583" s="84">
        <v>2</v>
      </c>
      <c r="C583" s="118">
        <v>0.0011798535481376026</v>
      </c>
      <c r="D583" s="84" t="s">
        <v>6061</v>
      </c>
      <c r="E583" s="84" t="b">
        <v>1</v>
      </c>
      <c r="F583" s="84" t="b">
        <v>0</v>
      </c>
      <c r="G583" s="84" t="b">
        <v>0</v>
      </c>
    </row>
    <row r="584" spans="1:7" ht="15">
      <c r="A584" s="84" t="s">
        <v>6005</v>
      </c>
      <c r="B584" s="84">
        <v>2</v>
      </c>
      <c r="C584" s="118">
        <v>0.0011798535481376026</v>
      </c>
      <c r="D584" s="84" t="s">
        <v>6061</v>
      </c>
      <c r="E584" s="84" t="b">
        <v>0</v>
      </c>
      <c r="F584" s="84" t="b">
        <v>0</v>
      </c>
      <c r="G584" s="84" t="b">
        <v>0</v>
      </c>
    </row>
    <row r="585" spans="1:7" ht="15">
      <c r="A585" s="84" t="s">
        <v>6006</v>
      </c>
      <c r="B585" s="84">
        <v>2</v>
      </c>
      <c r="C585" s="118">
        <v>0.0011798535481376026</v>
      </c>
      <c r="D585" s="84" t="s">
        <v>6061</v>
      </c>
      <c r="E585" s="84" t="b">
        <v>0</v>
      </c>
      <c r="F585" s="84" t="b">
        <v>0</v>
      </c>
      <c r="G585" s="84" t="b">
        <v>0</v>
      </c>
    </row>
    <row r="586" spans="1:7" ht="15">
      <c r="A586" s="84" t="s">
        <v>6007</v>
      </c>
      <c r="B586" s="84">
        <v>2</v>
      </c>
      <c r="C586" s="118">
        <v>0.0011798535481376026</v>
      </c>
      <c r="D586" s="84" t="s">
        <v>6061</v>
      </c>
      <c r="E586" s="84" t="b">
        <v>0</v>
      </c>
      <c r="F586" s="84" t="b">
        <v>0</v>
      </c>
      <c r="G586" s="84" t="b">
        <v>0</v>
      </c>
    </row>
    <row r="587" spans="1:7" ht="15">
      <c r="A587" s="84" t="s">
        <v>6008</v>
      </c>
      <c r="B587" s="84">
        <v>2</v>
      </c>
      <c r="C587" s="118">
        <v>0.0011798535481376026</v>
      </c>
      <c r="D587" s="84" t="s">
        <v>6061</v>
      </c>
      <c r="E587" s="84" t="b">
        <v>0</v>
      </c>
      <c r="F587" s="84" t="b">
        <v>0</v>
      </c>
      <c r="G587" s="84" t="b">
        <v>0</v>
      </c>
    </row>
    <row r="588" spans="1:7" ht="15">
      <c r="A588" s="84" t="s">
        <v>6009</v>
      </c>
      <c r="B588" s="84">
        <v>2</v>
      </c>
      <c r="C588" s="118">
        <v>0.0011798535481376026</v>
      </c>
      <c r="D588" s="84" t="s">
        <v>6061</v>
      </c>
      <c r="E588" s="84" t="b">
        <v>0</v>
      </c>
      <c r="F588" s="84" t="b">
        <v>1</v>
      </c>
      <c r="G588" s="84" t="b">
        <v>0</v>
      </c>
    </row>
    <row r="589" spans="1:7" ht="15">
      <c r="A589" s="84" t="s">
        <v>6010</v>
      </c>
      <c r="B589" s="84">
        <v>2</v>
      </c>
      <c r="C589" s="118">
        <v>0.0011798535481376026</v>
      </c>
      <c r="D589" s="84" t="s">
        <v>6061</v>
      </c>
      <c r="E589" s="84" t="b">
        <v>0</v>
      </c>
      <c r="F589" s="84" t="b">
        <v>0</v>
      </c>
      <c r="G589" s="84" t="b">
        <v>0</v>
      </c>
    </row>
    <row r="590" spans="1:7" ht="15">
      <c r="A590" s="84" t="s">
        <v>6011</v>
      </c>
      <c r="B590" s="84">
        <v>2</v>
      </c>
      <c r="C590" s="118">
        <v>0.0011798535481376026</v>
      </c>
      <c r="D590" s="84" t="s">
        <v>6061</v>
      </c>
      <c r="E590" s="84" t="b">
        <v>0</v>
      </c>
      <c r="F590" s="84" t="b">
        <v>0</v>
      </c>
      <c r="G590" s="84" t="b">
        <v>0</v>
      </c>
    </row>
    <row r="591" spans="1:7" ht="15">
      <c r="A591" s="84" t="s">
        <v>6012</v>
      </c>
      <c r="B591" s="84">
        <v>2</v>
      </c>
      <c r="C591" s="118">
        <v>0.0011798535481376026</v>
      </c>
      <c r="D591" s="84" t="s">
        <v>6061</v>
      </c>
      <c r="E591" s="84" t="b">
        <v>0</v>
      </c>
      <c r="F591" s="84" t="b">
        <v>0</v>
      </c>
      <c r="G591" s="84" t="b">
        <v>0</v>
      </c>
    </row>
    <row r="592" spans="1:7" ht="15">
      <c r="A592" s="84" t="s">
        <v>6013</v>
      </c>
      <c r="B592" s="84">
        <v>2</v>
      </c>
      <c r="C592" s="118">
        <v>0.0011798535481376026</v>
      </c>
      <c r="D592" s="84" t="s">
        <v>6061</v>
      </c>
      <c r="E592" s="84" t="b">
        <v>0</v>
      </c>
      <c r="F592" s="84" t="b">
        <v>0</v>
      </c>
      <c r="G592" s="84" t="b">
        <v>0</v>
      </c>
    </row>
    <row r="593" spans="1:7" ht="15">
      <c r="A593" s="84" t="s">
        <v>6014</v>
      </c>
      <c r="B593" s="84">
        <v>2</v>
      </c>
      <c r="C593" s="118">
        <v>0.0011798535481376026</v>
      </c>
      <c r="D593" s="84" t="s">
        <v>6061</v>
      </c>
      <c r="E593" s="84" t="b">
        <v>0</v>
      </c>
      <c r="F593" s="84" t="b">
        <v>0</v>
      </c>
      <c r="G593" s="84" t="b">
        <v>0</v>
      </c>
    </row>
    <row r="594" spans="1:7" ht="15">
      <c r="A594" s="84" t="s">
        <v>6015</v>
      </c>
      <c r="B594" s="84">
        <v>2</v>
      </c>
      <c r="C594" s="118">
        <v>0.0011798535481376026</v>
      </c>
      <c r="D594" s="84" t="s">
        <v>6061</v>
      </c>
      <c r="E594" s="84" t="b">
        <v>0</v>
      </c>
      <c r="F594" s="84" t="b">
        <v>0</v>
      </c>
      <c r="G594" s="84" t="b">
        <v>0</v>
      </c>
    </row>
    <row r="595" spans="1:7" ht="15">
      <c r="A595" s="84" t="s">
        <v>281</v>
      </c>
      <c r="B595" s="84">
        <v>2</v>
      </c>
      <c r="C595" s="118">
        <v>0.0011798535481376026</v>
      </c>
      <c r="D595" s="84" t="s">
        <v>6061</v>
      </c>
      <c r="E595" s="84" t="b">
        <v>0</v>
      </c>
      <c r="F595" s="84" t="b">
        <v>0</v>
      </c>
      <c r="G595" s="84" t="b">
        <v>0</v>
      </c>
    </row>
    <row r="596" spans="1:7" ht="15">
      <c r="A596" s="84" t="s">
        <v>6016</v>
      </c>
      <c r="B596" s="84">
        <v>2</v>
      </c>
      <c r="C596" s="118">
        <v>0.0011798535481376026</v>
      </c>
      <c r="D596" s="84" t="s">
        <v>6061</v>
      </c>
      <c r="E596" s="84" t="b">
        <v>0</v>
      </c>
      <c r="F596" s="84" t="b">
        <v>0</v>
      </c>
      <c r="G596" s="84" t="b">
        <v>0</v>
      </c>
    </row>
    <row r="597" spans="1:7" ht="15">
      <c r="A597" s="84" t="s">
        <v>6017</v>
      </c>
      <c r="B597" s="84">
        <v>2</v>
      </c>
      <c r="C597" s="118">
        <v>0.0011798535481376026</v>
      </c>
      <c r="D597" s="84" t="s">
        <v>6061</v>
      </c>
      <c r="E597" s="84" t="b">
        <v>1</v>
      </c>
      <c r="F597" s="84" t="b">
        <v>0</v>
      </c>
      <c r="G597" s="84" t="b">
        <v>0</v>
      </c>
    </row>
    <row r="598" spans="1:7" ht="15">
      <c r="A598" s="84" t="s">
        <v>6018</v>
      </c>
      <c r="B598" s="84">
        <v>2</v>
      </c>
      <c r="C598" s="118">
        <v>0.0011798535481376026</v>
      </c>
      <c r="D598" s="84" t="s">
        <v>6061</v>
      </c>
      <c r="E598" s="84" t="b">
        <v>0</v>
      </c>
      <c r="F598" s="84" t="b">
        <v>0</v>
      </c>
      <c r="G598" s="84" t="b">
        <v>0</v>
      </c>
    </row>
    <row r="599" spans="1:7" ht="15">
      <c r="A599" s="84" t="s">
        <v>6019</v>
      </c>
      <c r="B599" s="84">
        <v>2</v>
      </c>
      <c r="C599" s="118">
        <v>0.0011798535481376026</v>
      </c>
      <c r="D599" s="84" t="s">
        <v>6061</v>
      </c>
      <c r="E599" s="84" t="b">
        <v>0</v>
      </c>
      <c r="F599" s="84" t="b">
        <v>0</v>
      </c>
      <c r="G599" s="84" t="b">
        <v>0</v>
      </c>
    </row>
    <row r="600" spans="1:7" ht="15">
      <c r="A600" s="84" t="s">
        <v>6020</v>
      </c>
      <c r="B600" s="84">
        <v>2</v>
      </c>
      <c r="C600" s="118">
        <v>0.0011798535481376026</v>
      </c>
      <c r="D600" s="84" t="s">
        <v>6061</v>
      </c>
      <c r="E600" s="84" t="b">
        <v>0</v>
      </c>
      <c r="F600" s="84" t="b">
        <v>0</v>
      </c>
      <c r="G600" s="84" t="b">
        <v>0</v>
      </c>
    </row>
    <row r="601" spans="1:7" ht="15">
      <c r="A601" s="84" t="s">
        <v>212</v>
      </c>
      <c r="B601" s="84">
        <v>2</v>
      </c>
      <c r="C601" s="118">
        <v>0.0011798535481376026</v>
      </c>
      <c r="D601" s="84" t="s">
        <v>6061</v>
      </c>
      <c r="E601" s="84" t="b">
        <v>0</v>
      </c>
      <c r="F601" s="84" t="b">
        <v>0</v>
      </c>
      <c r="G601" s="84" t="b">
        <v>0</v>
      </c>
    </row>
    <row r="602" spans="1:7" ht="15">
      <c r="A602" s="84" t="s">
        <v>445</v>
      </c>
      <c r="B602" s="84">
        <v>2</v>
      </c>
      <c r="C602" s="118">
        <v>0.0011798535481376026</v>
      </c>
      <c r="D602" s="84" t="s">
        <v>6061</v>
      </c>
      <c r="E602" s="84" t="b">
        <v>0</v>
      </c>
      <c r="F602" s="84" t="b">
        <v>0</v>
      </c>
      <c r="G602" s="84" t="b">
        <v>0</v>
      </c>
    </row>
    <row r="603" spans="1:7" ht="15">
      <c r="A603" s="84" t="s">
        <v>6021</v>
      </c>
      <c r="B603" s="84">
        <v>2</v>
      </c>
      <c r="C603" s="118">
        <v>0.0011798535481376026</v>
      </c>
      <c r="D603" s="84" t="s">
        <v>6061</v>
      </c>
      <c r="E603" s="84" t="b">
        <v>0</v>
      </c>
      <c r="F603" s="84" t="b">
        <v>0</v>
      </c>
      <c r="G603" s="84" t="b">
        <v>0</v>
      </c>
    </row>
    <row r="604" spans="1:7" ht="15">
      <c r="A604" s="84" t="s">
        <v>6022</v>
      </c>
      <c r="B604" s="84">
        <v>2</v>
      </c>
      <c r="C604" s="118">
        <v>0.0011798535481376026</v>
      </c>
      <c r="D604" s="84" t="s">
        <v>6061</v>
      </c>
      <c r="E604" s="84" t="b">
        <v>0</v>
      </c>
      <c r="F604" s="84" t="b">
        <v>0</v>
      </c>
      <c r="G604" s="84" t="b">
        <v>0</v>
      </c>
    </row>
    <row r="605" spans="1:7" ht="15">
      <c r="A605" s="84" t="s">
        <v>6023</v>
      </c>
      <c r="B605" s="84">
        <v>2</v>
      </c>
      <c r="C605" s="118">
        <v>0.0011798535481376026</v>
      </c>
      <c r="D605" s="84" t="s">
        <v>6061</v>
      </c>
      <c r="E605" s="84" t="b">
        <v>0</v>
      </c>
      <c r="F605" s="84" t="b">
        <v>0</v>
      </c>
      <c r="G605" s="84" t="b">
        <v>0</v>
      </c>
    </row>
    <row r="606" spans="1:7" ht="15">
      <c r="A606" s="84" t="s">
        <v>6024</v>
      </c>
      <c r="B606" s="84">
        <v>2</v>
      </c>
      <c r="C606" s="118">
        <v>0.0011798535481376026</v>
      </c>
      <c r="D606" s="84" t="s">
        <v>6061</v>
      </c>
      <c r="E606" s="84" t="b">
        <v>0</v>
      </c>
      <c r="F606" s="84" t="b">
        <v>0</v>
      </c>
      <c r="G606" s="84" t="b">
        <v>0</v>
      </c>
    </row>
    <row r="607" spans="1:7" ht="15">
      <c r="A607" s="84" t="s">
        <v>6025</v>
      </c>
      <c r="B607" s="84">
        <v>2</v>
      </c>
      <c r="C607" s="118">
        <v>0.0011798535481376026</v>
      </c>
      <c r="D607" s="84" t="s">
        <v>6061</v>
      </c>
      <c r="E607" s="84" t="b">
        <v>0</v>
      </c>
      <c r="F607" s="84" t="b">
        <v>0</v>
      </c>
      <c r="G607" s="84" t="b">
        <v>0</v>
      </c>
    </row>
    <row r="608" spans="1:7" ht="15">
      <c r="A608" s="84" t="s">
        <v>6026</v>
      </c>
      <c r="B608" s="84">
        <v>2</v>
      </c>
      <c r="C608" s="118">
        <v>0.0011798535481376026</v>
      </c>
      <c r="D608" s="84" t="s">
        <v>6061</v>
      </c>
      <c r="E608" s="84" t="b">
        <v>0</v>
      </c>
      <c r="F608" s="84" t="b">
        <v>0</v>
      </c>
      <c r="G608" s="84" t="b">
        <v>0</v>
      </c>
    </row>
    <row r="609" spans="1:7" ht="15">
      <c r="A609" s="84" t="s">
        <v>6027</v>
      </c>
      <c r="B609" s="84">
        <v>2</v>
      </c>
      <c r="C609" s="118">
        <v>0.0011798535481376026</v>
      </c>
      <c r="D609" s="84" t="s">
        <v>6061</v>
      </c>
      <c r="E609" s="84" t="b">
        <v>0</v>
      </c>
      <c r="F609" s="84" t="b">
        <v>0</v>
      </c>
      <c r="G609" s="84" t="b">
        <v>0</v>
      </c>
    </row>
    <row r="610" spans="1:7" ht="15">
      <c r="A610" s="84" t="s">
        <v>6028</v>
      </c>
      <c r="B610" s="84">
        <v>2</v>
      </c>
      <c r="C610" s="118">
        <v>0.0011798535481376026</v>
      </c>
      <c r="D610" s="84" t="s">
        <v>6061</v>
      </c>
      <c r="E610" s="84" t="b">
        <v>0</v>
      </c>
      <c r="F610" s="84" t="b">
        <v>0</v>
      </c>
      <c r="G610" s="84" t="b">
        <v>0</v>
      </c>
    </row>
    <row r="611" spans="1:7" ht="15">
      <c r="A611" s="84" t="s">
        <v>6029</v>
      </c>
      <c r="B611" s="84">
        <v>2</v>
      </c>
      <c r="C611" s="118">
        <v>0.0011798535481376026</v>
      </c>
      <c r="D611" s="84" t="s">
        <v>6061</v>
      </c>
      <c r="E611" s="84" t="b">
        <v>0</v>
      </c>
      <c r="F611" s="84" t="b">
        <v>0</v>
      </c>
      <c r="G611" s="84" t="b">
        <v>0</v>
      </c>
    </row>
    <row r="612" spans="1:7" ht="15">
      <c r="A612" s="84" t="s">
        <v>6030</v>
      </c>
      <c r="B612" s="84">
        <v>2</v>
      </c>
      <c r="C612" s="118">
        <v>0.0011798535481376026</v>
      </c>
      <c r="D612" s="84" t="s">
        <v>6061</v>
      </c>
      <c r="E612" s="84" t="b">
        <v>0</v>
      </c>
      <c r="F612" s="84" t="b">
        <v>1</v>
      </c>
      <c r="G612" s="84" t="b">
        <v>0</v>
      </c>
    </row>
    <row r="613" spans="1:7" ht="15">
      <c r="A613" s="84" t="s">
        <v>6031</v>
      </c>
      <c r="B613" s="84">
        <v>2</v>
      </c>
      <c r="C613" s="118">
        <v>0.0011798535481376026</v>
      </c>
      <c r="D613" s="84" t="s">
        <v>6061</v>
      </c>
      <c r="E613" s="84" t="b">
        <v>0</v>
      </c>
      <c r="F613" s="84" t="b">
        <v>0</v>
      </c>
      <c r="G613" s="84" t="b">
        <v>0</v>
      </c>
    </row>
    <row r="614" spans="1:7" ht="15">
      <c r="A614" s="84" t="s">
        <v>467</v>
      </c>
      <c r="B614" s="84">
        <v>2</v>
      </c>
      <c r="C614" s="118">
        <v>0.0011798535481376026</v>
      </c>
      <c r="D614" s="84" t="s">
        <v>6061</v>
      </c>
      <c r="E614" s="84" t="b">
        <v>0</v>
      </c>
      <c r="F614" s="84" t="b">
        <v>0</v>
      </c>
      <c r="G614" s="84" t="b">
        <v>0</v>
      </c>
    </row>
    <row r="615" spans="1:7" ht="15">
      <c r="A615" s="84" t="s">
        <v>6032</v>
      </c>
      <c r="B615" s="84">
        <v>2</v>
      </c>
      <c r="C615" s="118">
        <v>0.0011798535481376026</v>
      </c>
      <c r="D615" s="84" t="s">
        <v>6061</v>
      </c>
      <c r="E615" s="84" t="b">
        <v>0</v>
      </c>
      <c r="F615" s="84" t="b">
        <v>0</v>
      </c>
      <c r="G615" s="84" t="b">
        <v>0</v>
      </c>
    </row>
    <row r="616" spans="1:7" ht="15">
      <c r="A616" s="84" t="s">
        <v>6033</v>
      </c>
      <c r="B616" s="84">
        <v>2</v>
      </c>
      <c r="C616" s="118">
        <v>0.0011798535481376026</v>
      </c>
      <c r="D616" s="84" t="s">
        <v>6061</v>
      </c>
      <c r="E616" s="84" t="b">
        <v>0</v>
      </c>
      <c r="F616" s="84" t="b">
        <v>0</v>
      </c>
      <c r="G616" s="84" t="b">
        <v>0</v>
      </c>
    </row>
    <row r="617" spans="1:7" ht="15">
      <c r="A617" s="84" t="s">
        <v>6034</v>
      </c>
      <c r="B617" s="84">
        <v>2</v>
      </c>
      <c r="C617" s="118">
        <v>0.0011798535481376026</v>
      </c>
      <c r="D617" s="84" t="s">
        <v>6061</v>
      </c>
      <c r="E617" s="84" t="b">
        <v>0</v>
      </c>
      <c r="F617" s="84" t="b">
        <v>0</v>
      </c>
      <c r="G617" s="84" t="b">
        <v>0</v>
      </c>
    </row>
    <row r="618" spans="1:7" ht="15">
      <c r="A618" s="84" t="s">
        <v>6035</v>
      </c>
      <c r="B618" s="84">
        <v>2</v>
      </c>
      <c r="C618" s="118">
        <v>0.0011798535481376026</v>
      </c>
      <c r="D618" s="84" t="s">
        <v>6061</v>
      </c>
      <c r="E618" s="84" t="b">
        <v>0</v>
      </c>
      <c r="F618" s="84" t="b">
        <v>0</v>
      </c>
      <c r="G618" s="84" t="b">
        <v>0</v>
      </c>
    </row>
    <row r="619" spans="1:7" ht="15">
      <c r="A619" s="84" t="s">
        <v>6036</v>
      </c>
      <c r="B619" s="84">
        <v>2</v>
      </c>
      <c r="C619" s="118">
        <v>0.0011798535481376026</v>
      </c>
      <c r="D619" s="84" t="s">
        <v>6061</v>
      </c>
      <c r="E619" s="84" t="b">
        <v>0</v>
      </c>
      <c r="F619" s="84" t="b">
        <v>0</v>
      </c>
      <c r="G619" s="84" t="b">
        <v>0</v>
      </c>
    </row>
    <row r="620" spans="1:7" ht="15">
      <c r="A620" s="84" t="s">
        <v>6037</v>
      </c>
      <c r="B620" s="84">
        <v>2</v>
      </c>
      <c r="C620" s="118">
        <v>0.0011798535481376026</v>
      </c>
      <c r="D620" s="84" t="s">
        <v>6061</v>
      </c>
      <c r="E620" s="84" t="b">
        <v>0</v>
      </c>
      <c r="F620" s="84" t="b">
        <v>0</v>
      </c>
      <c r="G620" s="84" t="b">
        <v>0</v>
      </c>
    </row>
    <row r="621" spans="1:7" ht="15">
      <c r="A621" s="84" t="s">
        <v>6038</v>
      </c>
      <c r="B621" s="84">
        <v>2</v>
      </c>
      <c r="C621" s="118">
        <v>0.0011798535481376026</v>
      </c>
      <c r="D621" s="84" t="s">
        <v>6061</v>
      </c>
      <c r="E621" s="84" t="b">
        <v>0</v>
      </c>
      <c r="F621" s="84" t="b">
        <v>0</v>
      </c>
      <c r="G621" s="84" t="b">
        <v>0</v>
      </c>
    </row>
    <row r="622" spans="1:7" ht="15">
      <c r="A622" s="84" t="s">
        <v>6039</v>
      </c>
      <c r="B622" s="84">
        <v>2</v>
      </c>
      <c r="C622" s="118">
        <v>0.0011798535481376026</v>
      </c>
      <c r="D622" s="84" t="s">
        <v>6061</v>
      </c>
      <c r="E622" s="84" t="b">
        <v>0</v>
      </c>
      <c r="F622" s="84" t="b">
        <v>0</v>
      </c>
      <c r="G622" s="84" t="b">
        <v>0</v>
      </c>
    </row>
    <row r="623" spans="1:7" ht="15">
      <c r="A623" s="84" t="s">
        <v>6040</v>
      </c>
      <c r="B623" s="84">
        <v>2</v>
      </c>
      <c r="C623" s="118">
        <v>0.0011798535481376026</v>
      </c>
      <c r="D623" s="84" t="s">
        <v>6061</v>
      </c>
      <c r="E623" s="84" t="b">
        <v>0</v>
      </c>
      <c r="F623" s="84" t="b">
        <v>0</v>
      </c>
      <c r="G623" s="84" t="b">
        <v>0</v>
      </c>
    </row>
    <row r="624" spans="1:7" ht="15">
      <c r="A624" s="84" t="s">
        <v>464</v>
      </c>
      <c r="B624" s="84">
        <v>2</v>
      </c>
      <c r="C624" s="118">
        <v>0.0011798535481376026</v>
      </c>
      <c r="D624" s="84" t="s">
        <v>6061</v>
      </c>
      <c r="E624" s="84" t="b">
        <v>0</v>
      </c>
      <c r="F624" s="84" t="b">
        <v>0</v>
      </c>
      <c r="G624" s="84" t="b">
        <v>0</v>
      </c>
    </row>
    <row r="625" spans="1:7" ht="15">
      <c r="A625" s="84" t="s">
        <v>463</v>
      </c>
      <c r="B625" s="84">
        <v>2</v>
      </c>
      <c r="C625" s="118">
        <v>0.0011798535481376026</v>
      </c>
      <c r="D625" s="84" t="s">
        <v>6061</v>
      </c>
      <c r="E625" s="84" t="b">
        <v>0</v>
      </c>
      <c r="F625" s="84" t="b">
        <v>0</v>
      </c>
      <c r="G625" s="84" t="b">
        <v>0</v>
      </c>
    </row>
    <row r="626" spans="1:7" ht="15">
      <c r="A626" s="84" t="s">
        <v>462</v>
      </c>
      <c r="B626" s="84">
        <v>2</v>
      </c>
      <c r="C626" s="118">
        <v>0.0011798535481376026</v>
      </c>
      <c r="D626" s="84" t="s">
        <v>6061</v>
      </c>
      <c r="E626" s="84" t="b">
        <v>0</v>
      </c>
      <c r="F626" s="84" t="b">
        <v>0</v>
      </c>
      <c r="G626" s="84" t="b">
        <v>0</v>
      </c>
    </row>
    <row r="627" spans="1:7" ht="15">
      <c r="A627" s="84" t="s">
        <v>6041</v>
      </c>
      <c r="B627" s="84">
        <v>2</v>
      </c>
      <c r="C627" s="118">
        <v>0.0011798535481376026</v>
      </c>
      <c r="D627" s="84" t="s">
        <v>6061</v>
      </c>
      <c r="E627" s="84" t="b">
        <v>0</v>
      </c>
      <c r="F627" s="84" t="b">
        <v>0</v>
      </c>
      <c r="G627" s="84" t="b">
        <v>0</v>
      </c>
    </row>
    <row r="628" spans="1:7" ht="15">
      <c r="A628" s="84" t="s">
        <v>6042</v>
      </c>
      <c r="B628" s="84">
        <v>2</v>
      </c>
      <c r="C628" s="118">
        <v>0.0011798535481376026</v>
      </c>
      <c r="D628" s="84" t="s">
        <v>6061</v>
      </c>
      <c r="E628" s="84" t="b">
        <v>0</v>
      </c>
      <c r="F628" s="84" t="b">
        <v>0</v>
      </c>
      <c r="G628" s="84" t="b">
        <v>0</v>
      </c>
    </row>
    <row r="629" spans="1:7" ht="15">
      <c r="A629" s="84" t="s">
        <v>6043</v>
      </c>
      <c r="B629" s="84">
        <v>2</v>
      </c>
      <c r="C629" s="118">
        <v>0.0011798535481376026</v>
      </c>
      <c r="D629" s="84" t="s">
        <v>6061</v>
      </c>
      <c r="E629" s="84" t="b">
        <v>0</v>
      </c>
      <c r="F629" s="84" t="b">
        <v>0</v>
      </c>
      <c r="G629" s="84" t="b">
        <v>0</v>
      </c>
    </row>
    <row r="630" spans="1:7" ht="15">
      <c r="A630" s="84" t="s">
        <v>6044</v>
      </c>
      <c r="B630" s="84">
        <v>2</v>
      </c>
      <c r="C630" s="118">
        <v>0.0011798535481376026</v>
      </c>
      <c r="D630" s="84" t="s">
        <v>6061</v>
      </c>
      <c r="E630" s="84" t="b">
        <v>0</v>
      </c>
      <c r="F630" s="84" t="b">
        <v>0</v>
      </c>
      <c r="G630" s="84" t="b">
        <v>0</v>
      </c>
    </row>
    <row r="631" spans="1:7" ht="15">
      <c r="A631" s="84" t="s">
        <v>6045</v>
      </c>
      <c r="B631" s="84">
        <v>2</v>
      </c>
      <c r="C631" s="118">
        <v>0.0011798535481376026</v>
      </c>
      <c r="D631" s="84" t="s">
        <v>6061</v>
      </c>
      <c r="E631" s="84" t="b">
        <v>0</v>
      </c>
      <c r="F631" s="84" t="b">
        <v>0</v>
      </c>
      <c r="G631" s="84" t="b">
        <v>0</v>
      </c>
    </row>
    <row r="632" spans="1:7" ht="15">
      <c r="A632" s="84" t="s">
        <v>6046</v>
      </c>
      <c r="B632" s="84">
        <v>2</v>
      </c>
      <c r="C632" s="118">
        <v>0.0011798535481376026</v>
      </c>
      <c r="D632" s="84" t="s">
        <v>6061</v>
      </c>
      <c r="E632" s="84" t="b">
        <v>0</v>
      </c>
      <c r="F632" s="84" t="b">
        <v>0</v>
      </c>
      <c r="G632" s="84" t="b">
        <v>0</v>
      </c>
    </row>
    <row r="633" spans="1:7" ht="15">
      <c r="A633" s="84" t="s">
        <v>6047</v>
      </c>
      <c r="B633" s="84">
        <v>2</v>
      </c>
      <c r="C633" s="118">
        <v>0.0011798535481376026</v>
      </c>
      <c r="D633" s="84" t="s">
        <v>6061</v>
      </c>
      <c r="E633" s="84" t="b">
        <v>0</v>
      </c>
      <c r="F633" s="84" t="b">
        <v>0</v>
      </c>
      <c r="G633" s="84" t="b">
        <v>0</v>
      </c>
    </row>
    <row r="634" spans="1:7" ht="15">
      <c r="A634" s="84" t="s">
        <v>6048</v>
      </c>
      <c r="B634" s="84">
        <v>2</v>
      </c>
      <c r="C634" s="118">
        <v>0.0011798535481376026</v>
      </c>
      <c r="D634" s="84" t="s">
        <v>6061</v>
      </c>
      <c r="E634" s="84" t="b">
        <v>0</v>
      </c>
      <c r="F634" s="84" t="b">
        <v>0</v>
      </c>
      <c r="G634" s="84" t="b">
        <v>0</v>
      </c>
    </row>
    <row r="635" spans="1:7" ht="15">
      <c r="A635" s="84" t="s">
        <v>6049</v>
      </c>
      <c r="B635" s="84">
        <v>2</v>
      </c>
      <c r="C635" s="118">
        <v>0.0011798535481376026</v>
      </c>
      <c r="D635" s="84" t="s">
        <v>6061</v>
      </c>
      <c r="E635" s="84" t="b">
        <v>0</v>
      </c>
      <c r="F635" s="84" t="b">
        <v>0</v>
      </c>
      <c r="G635" s="84" t="b">
        <v>0</v>
      </c>
    </row>
    <row r="636" spans="1:7" ht="15">
      <c r="A636" s="84" t="s">
        <v>6050</v>
      </c>
      <c r="B636" s="84">
        <v>2</v>
      </c>
      <c r="C636" s="118">
        <v>0.0011798535481376026</v>
      </c>
      <c r="D636" s="84" t="s">
        <v>6061</v>
      </c>
      <c r="E636" s="84" t="b">
        <v>0</v>
      </c>
      <c r="F636" s="84" t="b">
        <v>0</v>
      </c>
      <c r="G636" s="84" t="b">
        <v>0</v>
      </c>
    </row>
    <row r="637" spans="1:7" ht="15">
      <c r="A637" s="84" t="s">
        <v>6051</v>
      </c>
      <c r="B637" s="84">
        <v>2</v>
      </c>
      <c r="C637" s="118">
        <v>0.0011798535481376026</v>
      </c>
      <c r="D637" s="84" t="s">
        <v>6061</v>
      </c>
      <c r="E637" s="84" t="b">
        <v>0</v>
      </c>
      <c r="F637" s="84" t="b">
        <v>0</v>
      </c>
      <c r="G637" s="84" t="b">
        <v>0</v>
      </c>
    </row>
    <row r="638" spans="1:7" ht="15">
      <c r="A638" s="84" t="s">
        <v>6052</v>
      </c>
      <c r="B638" s="84">
        <v>2</v>
      </c>
      <c r="C638" s="118">
        <v>0.0011798535481376026</v>
      </c>
      <c r="D638" s="84" t="s">
        <v>6061</v>
      </c>
      <c r="E638" s="84" t="b">
        <v>0</v>
      </c>
      <c r="F638" s="84" t="b">
        <v>0</v>
      </c>
      <c r="G638" s="84" t="b">
        <v>0</v>
      </c>
    </row>
    <row r="639" spans="1:7" ht="15">
      <c r="A639" s="84" t="s">
        <v>6053</v>
      </c>
      <c r="B639" s="84">
        <v>2</v>
      </c>
      <c r="C639" s="118">
        <v>0.0011798535481376026</v>
      </c>
      <c r="D639" s="84" t="s">
        <v>6061</v>
      </c>
      <c r="E639" s="84" t="b">
        <v>0</v>
      </c>
      <c r="F639" s="84" t="b">
        <v>0</v>
      </c>
      <c r="G639" s="84" t="b">
        <v>0</v>
      </c>
    </row>
    <row r="640" spans="1:7" ht="15">
      <c r="A640" s="84" t="s">
        <v>6054</v>
      </c>
      <c r="B640" s="84">
        <v>2</v>
      </c>
      <c r="C640" s="118">
        <v>0.0011798535481376026</v>
      </c>
      <c r="D640" s="84" t="s">
        <v>6061</v>
      </c>
      <c r="E640" s="84" t="b">
        <v>0</v>
      </c>
      <c r="F640" s="84" t="b">
        <v>0</v>
      </c>
      <c r="G640" s="84" t="b">
        <v>0</v>
      </c>
    </row>
    <row r="641" spans="1:7" ht="15">
      <c r="A641" s="84" t="s">
        <v>6055</v>
      </c>
      <c r="B641" s="84">
        <v>2</v>
      </c>
      <c r="C641" s="118">
        <v>0.0011798535481376026</v>
      </c>
      <c r="D641" s="84" t="s">
        <v>6061</v>
      </c>
      <c r="E641" s="84" t="b">
        <v>0</v>
      </c>
      <c r="F641" s="84" t="b">
        <v>0</v>
      </c>
      <c r="G641" s="84" t="b">
        <v>0</v>
      </c>
    </row>
    <row r="642" spans="1:7" ht="15">
      <c r="A642" s="84" t="s">
        <v>6056</v>
      </c>
      <c r="B642" s="84">
        <v>2</v>
      </c>
      <c r="C642" s="118">
        <v>0.0011798535481376026</v>
      </c>
      <c r="D642" s="84" t="s">
        <v>6061</v>
      </c>
      <c r="E642" s="84" t="b">
        <v>0</v>
      </c>
      <c r="F642" s="84" t="b">
        <v>0</v>
      </c>
      <c r="G642" s="84" t="b">
        <v>0</v>
      </c>
    </row>
    <row r="643" spans="1:7" ht="15">
      <c r="A643" s="84" t="s">
        <v>6057</v>
      </c>
      <c r="B643" s="84">
        <v>2</v>
      </c>
      <c r="C643" s="118">
        <v>0.0013413936585019606</v>
      </c>
      <c r="D643" s="84" t="s">
        <v>6061</v>
      </c>
      <c r="E643" s="84" t="b">
        <v>1</v>
      </c>
      <c r="F643" s="84" t="b">
        <v>0</v>
      </c>
      <c r="G643" s="84" t="b">
        <v>0</v>
      </c>
    </row>
    <row r="644" spans="1:7" ht="15">
      <c r="A644" s="84" t="s">
        <v>4850</v>
      </c>
      <c r="B644" s="84">
        <v>2</v>
      </c>
      <c r="C644" s="118">
        <v>0.0013413936585019606</v>
      </c>
      <c r="D644" s="84" t="s">
        <v>6061</v>
      </c>
      <c r="E644" s="84" t="b">
        <v>0</v>
      </c>
      <c r="F644" s="84" t="b">
        <v>0</v>
      </c>
      <c r="G644" s="84" t="b">
        <v>0</v>
      </c>
    </row>
    <row r="645" spans="1:7" ht="15">
      <c r="A645" s="84" t="s">
        <v>6058</v>
      </c>
      <c r="B645" s="84">
        <v>2</v>
      </c>
      <c r="C645" s="118">
        <v>0.0011798535481376026</v>
      </c>
      <c r="D645" s="84" t="s">
        <v>6061</v>
      </c>
      <c r="E645" s="84" t="b">
        <v>0</v>
      </c>
      <c r="F645" s="84" t="b">
        <v>0</v>
      </c>
      <c r="G645" s="84" t="b">
        <v>0</v>
      </c>
    </row>
    <row r="646" spans="1:7" ht="15">
      <c r="A646" s="84" t="s">
        <v>444</v>
      </c>
      <c r="B646" s="84">
        <v>2</v>
      </c>
      <c r="C646" s="118">
        <v>0.0013413936585019606</v>
      </c>
      <c r="D646" s="84" t="s">
        <v>6061</v>
      </c>
      <c r="E646" s="84" t="b">
        <v>0</v>
      </c>
      <c r="F646" s="84" t="b">
        <v>0</v>
      </c>
      <c r="G646" s="84" t="b">
        <v>0</v>
      </c>
    </row>
    <row r="647" spans="1:7" ht="15">
      <c r="A647" s="84" t="s">
        <v>443</v>
      </c>
      <c r="B647" s="84">
        <v>2</v>
      </c>
      <c r="C647" s="118">
        <v>0.0013413936585019606</v>
      </c>
      <c r="D647" s="84" t="s">
        <v>6061</v>
      </c>
      <c r="E647" s="84" t="b">
        <v>0</v>
      </c>
      <c r="F647" s="84" t="b">
        <v>0</v>
      </c>
      <c r="G647" s="84" t="b">
        <v>0</v>
      </c>
    </row>
    <row r="648" spans="1:7" ht="15">
      <c r="A648" s="84" t="s">
        <v>4851</v>
      </c>
      <c r="B648" s="84">
        <v>2</v>
      </c>
      <c r="C648" s="118">
        <v>0.0013413936585019606</v>
      </c>
      <c r="D648" s="84" t="s">
        <v>6061</v>
      </c>
      <c r="E648" s="84" t="b">
        <v>0</v>
      </c>
      <c r="F648" s="84" t="b">
        <v>0</v>
      </c>
      <c r="G648" s="84" t="b">
        <v>0</v>
      </c>
    </row>
    <row r="649" spans="1:7" ht="15">
      <c r="A649" s="84" t="s">
        <v>951</v>
      </c>
      <c r="B649" s="84">
        <v>74</v>
      </c>
      <c r="C649" s="118">
        <v>0.004773307428217465</v>
      </c>
      <c r="D649" s="84" t="s">
        <v>4553</v>
      </c>
      <c r="E649" s="84" t="b">
        <v>0</v>
      </c>
      <c r="F649" s="84" t="b">
        <v>0</v>
      </c>
      <c r="G649" s="84" t="b">
        <v>0</v>
      </c>
    </row>
    <row r="650" spans="1:7" ht="15">
      <c r="A650" s="84" t="s">
        <v>4741</v>
      </c>
      <c r="B650" s="84">
        <v>14</v>
      </c>
      <c r="C650" s="118">
        <v>0.011528166672350277</v>
      </c>
      <c r="D650" s="84" t="s">
        <v>4553</v>
      </c>
      <c r="E650" s="84" t="b">
        <v>0</v>
      </c>
      <c r="F650" s="84" t="b">
        <v>0</v>
      </c>
      <c r="G650" s="84" t="b">
        <v>0</v>
      </c>
    </row>
    <row r="651" spans="1:7" ht="15">
      <c r="A651" s="84" t="s">
        <v>4745</v>
      </c>
      <c r="B651" s="84">
        <v>14</v>
      </c>
      <c r="C651" s="118">
        <v>0.011528166672350277</v>
      </c>
      <c r="D651" s="84" t="s">
        <v>4553</v>
      </c>
      <c r="E651" s="84" t="b">
        <v>0</v>
      </c>
      <c r="F651" s="84" t="b">
        <v>0</v>
      </c>
      <c r="G651" s="84" t="b">
        <v>0</v>
      </c>
    </row>
    <row r="652" spans="1:7" ht="15">
      <c r="A652" s="84" t="s">
        <v>4746</v>
      </c>
      <c r="B652" s="84">
        <v>14</v>
      </c>
      <c r="C652" s="118">
        <v>0.011528166672350277</v>
      </c>
      <c r="D652" s="84" t="s">
        <v>4553</v>
      </c>
      <c r="E652" s="84" t="b">
        <v>0</v>
      </c>
      <c r="F652" s="84" t="b">
        <v>0</v>
      </c>
      <c r="G652" s="84" t="b">
        <v>0</v>
      </c>
    </row>
    <row r="653" spans="1:7" ht="15">
      <c r="A653" s="84" t="s">
        <v>4747</v>
      </c>
      <c r="B653" s="84">
        <v>14</v>
      </c>
      <c r="C653" s="118">
        <v>0.011528166672350277</v>
      </c>
      <c r="D653" s="84" t="s">
        <v>4553</v>
      </c>
      <c r="E653" s="84" t="b">
        <v>0</v>
      </c>
      <c r="F653" s="84" t="b">
        <v>0</v>
      </c>
      <c r="G653" s="84" t="b">
        <v>0</v>
      </c>
    </row>
    <row r="654" spans="1:7" ht="15">
      <c r="A654" s="84" t="s">
        <v>4748</v>
      </c>
      <c r="B654" s="84">
        <v>14</v>
      </c>
      <c r="C654" s="118">
        <v>0.011528166672350277</v>
      </c>
      <c r="D654" s="84" t="s">
        <v>4553</v>
      </c>
      <c r="E654" s="84" t="b">
        <v>0</v>
      </c>
      <c r="F654" s="84" t="b">
        <v>0</v>
      </c>
      <c r="G654" s="84" t="b">
        <v>0</v>
      </c>
    </row>
    <row r="655" spans="1:7" ht="15">
      <c r="A655" s="84" t="s">
        <v>4740</v>
      </c>
      <c r="B655" s="84">
        <v>13</v>
      </c>
      <c r="C655" s="118">
        <v>0.012145529959521202</v>
      </c>
      <c r="D655" s="84" t="s">
        <v>4553</v>
      </c>
      <c r="E655" s="84" t="b">
        <v>0</v>
      </c>
      <c r="F655" s="84" t="b">
        <v>0</v>
      </c>
      <c r="G655" s="84" t="b">
        <v>0</v>
      </c>
    </row>
    <row r="656" spans="1:7" ht="15">
      <c r="A656" s="84" t="s">
        <v>4703</v>
      </c>
      <c r="B656" s="84">
        <v>12</v>
      </c>
      <c r="C656" s="118">
        <v>0.01073140368272072</v>
      </c>
      <c r="D656" s="84" t="s">
        <v>4553</v>
      </c>
      <c r="E656" s="84" t="b">
        <v>0</v>
      </c>
      <c r="F656" s="84" t="b">
        <v>0</v>
      </c>
      <c r="G656" s="84" t="b">
        <v>0</v>
      </c>
    </row>
    <row r="657" spans="1:7" ht="15">
      <c r="A657" s="84" t="s">
        <v>4749</v>
      </c>
      <c r="B657" s="84">
        <v>8</v>
      </c>
      <c r="C657" s="118">
        <v>0.008644988775195244</v>
      </c>
      <c r="D657" s="84" t="s">
        <v>4553</v>
      </c>
      <c r="E657" s="84" t="b">
        <v>0</v>
      </c>
      <c r="F657" s="84" t="b">
        <v>0</v>
      </c>
      <c r="G657" s="84" t="b">
        <v>0</v>
      </c>
    </row>
    <row r="658" spans="1:7" ht="15">
      <c r="A658" s="84" t="s">
        <v>4750</v>
      </c>
      <c r="B658" s="84">
        <v>6</v>
      </c>
      <c r="C658" s="118">
        <v>0.007277003401131669</v>
      </c>
      <c r="D658" s="84" t="s">
        <v>4553</v>
      </c>
      <c r="E658" s="84" t="b">
        <v>0</v>
      </c>
      <c r="F658" s="84" t="b">
        <v>0</v>
      </c>
      <c r="G658" s="84" t="b">
        <v>0</v>
      </c>
    </row>
    <row r="659" spans="1:7" ht="15">
      <c r="A659" s="84" t="s">
        <v>5554</v>
      </c>
      <c r="B659" s="84">
        <v>6</v>
      </c>
      <c r="C659" s="118">
        <v>0.007277003401131669</v>
      </c>
      <c r="D659" s="84" t="s">
        <v>4553</v>
      </c>
      <c r="E659" s="84" t="b">
        <v>0</v>
      </c>
      <c r="F659" s="84" t="b">
        <v>0</v>
      </c>
      <c r="G659" s="84" t="b">
        <v>0</v>
      </c>
    </row>
    <row r="660" spans="1:7" ht="15">
      <c r="A660" s="84" t="s">
        <v>5557</v>
      </c>
      <c r="B660" s="84">
        <v>6</v>
      </c>
      <c r="C660" s="118">
        <v>0.00777974147127532</v>
      </c>
      <c r="D660" s="84" t="s">
        <v>4553</v>
      </c>
      <c r="E660" s="84" t="b">
        <v>0</v>
      </c>
      <c r="F660" s="84" t="b">
        <v>0</v>
      </c>
      <c r="G660" s="84" t="b">
        <v>0</v>
      </c>
    </row>
    <row r="661" spans="1:7" ht="15">
      <c r="A661" s="84" t="s">
        <v>5576</v>
      </c>
      <c r="B661" s="84">
        <v>5</v>
      </c>
      <c r="C661" s="118">
        <v>0.006483117892729433</v>
      </c>
      <c r="D661" s="84" t="s">
        <v>4553</v>
      </c>
      <c r="E661" s="84" t="b">
        <v>0</v>
      </c>
      <c r="F661" s="84" t="b">
        <v>0</v>
      </c>
      <c r="G661" s="84" t="b">
        <v>0</v>
      </c>
    </row>
    <row r="662" spans="1:7" ht="15">
      <c r="A662" s="84" t="s">
        <v>5588</v>
      </c>
      <c r="B662" s="84">
        <v>5</v>
      </c>
      <c r="C662" s="118">
        <v>0.008588620584115875</v>
      </c>
      <c r="D662" s="84" t="s">
        <v>4553</v>
      </c>
      <c r="E662" s="84" t="b">
        <v>0</v>
      </c>
      <c r="F662" s="84" t="b">
        <v>0</v>
      </c>
      <c r="G662" s="84" t="b">
        <v>0</v>
      </c>
    </row>
    <row r="663" spans="1:7" ht="15">
      <c r="A663" s="84" t="s">
        <v>4743</v>
      </c>
      <c r="B663" s="84">
        <v>4</v>
      </c>
      <c r="C663" s="118">
        <v>0.005596695427445161</v>
      </c>
      <c r="D663" s="84" t="s">
        <v>4553</v>
      </c>
      <c r="E663" s="84" t="b">
        <v>0</v>
      </c>
      <c r="F663" s="84" t="b">
        <v>0</v>
      </c>
      <c r="G663" s="84" t="b">
        <v>0</v>
      </c>
    </row>
    <row r="664" spans="1:7" ht="15">
      <c r="A664" s="84" t="s">
        <v>5605</v>
      </c>
      <c r="B664" s="84">
        <v>4</v>
      </c>
      <c r="C664" s="118">
        <v>0.005596695427445161</v>
      </c>
      <c r="D664" s="84" t="s">
        <v>4553</v>
      </c>
      <c r="E664" s="84" t="b">
        <v>0</v>
      </c>
      <c r="F664" s="84" t="b">
        <v>0</v>
      </c>
      <c r="G664" s="84" t="b">
        <v>0</v>
      </c>
    </row>
    <row r="665" spans="1:7" ht="15">
      <c r="A665" s="84" t="s">
        <v>5598</v>
      </c>
      <c r="B665" s="84">
        <v>4</v>
      </c>
      <c r="C665" s="118">
        <v>0.005596695427445161</v>
      </c>
      <c r="D665" s="84" t="s">
        <v>4553</v>
      </c>
      <c r="E665" s="84" t="b">
        <v>0</v>
      </c>
      <c r="F665" s="84" t="b">
        <v>0</v>
      </c>
      <c r="G665" s="84" t="b">
        <v>0</v>
      </c>
    </row>
    <row r="666" spans="1:7" ht="15">
      <c r="A666" s="84" t="s">
        <v>5594</v>
      </c>
      <c r="B666" s="84">
        <v>4</v>
      </c>
      <c r="C666" s="118">
        <v>0.005596695427445161</v>
      </c>
      <c r="D666" s="84" t="s">
        <v>4553</v>
      </c>
      <c r="E666" s="84" t="b">
        <v>0</v>
      </c>
      <c r="F666" s="84" t="b">
        <v>0</v>
      </c>
      <c r="G666" s="84" t="b">
        <v>0</v>
      </c>
    </row>
    <row r="667" spans="1:7" ht="15">
      <c r="A667" s="84" t="s">
        <v>5571</v>
      </c>
      <c r="B667" s="84">
        <v>4</v>
      </c>
      <c r="C667" s="118">
        <v>0.005596695427445161</v>
      </c>
      <c r="D667" s="84" t="s">
        <v>4553</v>
      </c>
      <c r="E667" s="84" t="b">
        <v>1</v>
      </c>
      <c r="F667" s="84" t="b">
        <v>0</v>
      </c>
      <c r="G667" s="84" t="b">
        <v>0</v>
      </c>
    </row>
    <row r="668" spans="1:7" ht="15">
      <c r="A668" s="84" t="s">
        <v>5553</v>
      </c>
      <c r="B668" s="84">
        <v>4</v>
      </c>
      <c r="C668" s="118">
        <v>0.005596695427445161</v>
      </c>
      <c r="D668" s="84" t="s">
        <v>4553</v>
      </c>
      <c r="E668" s="84" t="b">
        <v>0</v>
      </c>
      <c r="F668" s="84" t="b">
        <v>0</v>
      </c>
      <c r="G668" s="84" t="b">
        <v>0</v>
      </c>
    </row>
    <row r="669" spans="1:7" ht="15">
      <c r="A669" s="84" t="s">
        <v>5636</v>
      </c>
      <c r="B669" s="84">
        <v>4</v>
      </c>
      <c r="C669" s="118">
        <v>0.005596695427445161</v>
      </c>
      <c r="D669" s="84" t="s">
        <v>4553</v>
      </c>
      <c r="E669" s="84" t="b">
        <v>0</v>
      </c>
      <c r="F669" s="84" t="b">
        <v>0</v>
      </c>
      <c r="G669" s="84" t="b">
        <v>0</v>
      </c>
    </row>
    <row r="670" spans="1:7" ht="15">
      <c r="A670" s="84" t="s">
        <v>5610</v>
      </c>
      <c r="B670" s="84">
        <v>3</v>
      </c>
      <c r="C670" s="118">
        <v>0.004594152480451489</v>
      </c>
      <c r="D670" s="84" t="s">
        <v>4553</v>
      </c>
      <c r="E670" s="84" t="b">
        <v>1</v>
      </c>
      <c r="F670" s="84" t="b">
        <v>0</v>
      </c>
      <c r="G670" s="84" t="b">
        <v>0</v>
      </c>
    </row>
    <row r="671" spans="1:7" ht="15">
      <c r="A671" s="84" t="s">
        <v>4722</v>
      </c>
      <c r="B671" s="84">
        <v>3</v>
      </c>
      <c r="C671" s="118">
        <v>0.004594152480451489</v>
      </c>
      <c r="D671" s="84" t="s">
        <v>4553</v>
      </c>
      <c r="E671" s="84" t="b">
        <v>0</v>
      </c>
      <c r="F671" s="84" t="b">
        <v>0</v>
      </c>
      <c r="G671" s="84" t="b">
        <v>0</v>
      </c>
    </row>
    <row r="672" spans="1:7" ht="15">
      <c r="A672" s="84" t="s">
        <v>4778</v>
      </c>
      <c r="B672" s="84">
        <v>3</v>
      </c>
      <c r="C672" s="118">
        <v>0.004594152480451489</v>
      </c>
      <c r="D672" s="84" t="s">
        <v>4553</v>
      </c>
      <c r="E672" s="84" t="b">
        <v>0</v>
      </c>
      <c r="F672" s="84" t="b">
        <v>0</v>
      </c>
      <c r="G672" s="84" t="b">
        <v>0</v>
      </c>
    </row>
    <row r="673" spans="1:7" ht="15">
      <c r="A673" s="84" t="s">
        <v>5655</v>
      </c>
      <c r="B673" s="84">
        <v>3</v>
      </c>
      <c r="C673" s="118">
        <v>0.004594152480451489</v>
      </c>
      <c r="D673" s="84" t="s">
        <v>4553</v>
      </c>
      <c r="E673" s="84" t="b">
        <v>0</v>
      </c>
      <c r="F673" s="84" t="b">
        <v>0</v>
      </c>
      <c r="G673" s="84" t="b">
        <v>0</v>
      </c>
    </row>
    <row r="674" spans="1:7" ht="15">
      <c r="A674" s="84" t="s">
        <v>5640</v>
      </c>
      <c r="B674" s="84">
        <v>3</v>
      </c>
      <c r="C674" s="118">
        <v>0.004594152480451489</v>
      </c>
      <c r="D674" s="84" t="s">
        <v>4553</v>
      </c>
      <c r="E674" s="84" t="b">
        <v>0</v>
      </c>
      <c r="F674" s="84" t="b">
        <v>0</v>
      </c>
      <c r="G674" s="84" t="b">
        <v>0</v>
      </c>
    </row>
    <row r="675" spans="1:7" ht="15">
      <c r="A675" s="84" t="s">
        <v>5613</v>
      </c>
      <c r="B675" s="84">
        <v>3</v>
      </c>
      <c r="C675" s="118">
        <v>0.004594152480451489</v>
      </c>
      <c r="D675" s="84" t="s">
        <v>4553</v>
      </c>
      <c r="E675" s="84" t="b">
        <v>1</v>
      </c>
      <c r="F675" s="84" t="b">
        <v>0</v>
      </c>
      <c r="G675" s="84" t="b">
        <v>0</v>
      </c>
    </row>
    <row r="676" spans="1:7" ht="15">
      <c r="A676" s="84" t="s">
        <v>5563</v>
      </c>
      <c r="B676" s="84">
        <v>3</v>
      </c>
      <c r="C676" s="118">
        <v>0.004594152480451489</v>
      </c>
      <c r="D676" s="84" t="s">
        <v>4553</v>
      </c>
      <c r="E676" s="84" t="b">
        <v>0</v>
      </c>
      <c r="F676" s="84" t="b">
        <v>0</v>
      </c>
      <c r="G676" s="84" t="b">
        <v>0</v>
      </c>
    </row>
    <row r="677" spans="1:7" ht="15">
      <c r="A677" s="84" t="s">
        <v>5761</v>
      </c>
      <c r="B677" s="84">
        <v>3</v>
      </c>
      <c r="C677" s="118">
        <v>0.004594152480451489</v>
      </c>
      <c r="D677" s="84" t="s">
        <v>4553</v>
      </c>
      <c r="E677" s="84" t="b">
        <v>0</v>
      </c>
      <c r="F677" s="84" t="b">
        <v>0</v>
      </c>
      <c r="G677" s="84" t="b">
        <v>0</v>
      </c>
    </row>
    <row r="678" spans="1:7" ht="15">
      <c r="A678" s="84" t="s">
        <v>5790</v>
      </c>
      <c r="B678" s="84">
        <v>3</v>
      </c>
      <c r="C678" s="118">
        <v>0.00610882313035518</v>
      </c>
      <c r="D678" s="84" t="s">
        <v>4553</v>
      </c>
      <c r="E678" s="84" t="b">
        <v>0</v>
      </c>
      <c r="F678" s="84" t="b">
        <v>0</v>
      </c>
      <c r="G678" s="84" t="b">
        <v>0</v>
      </c>
    </row>
    <row r="679" spans="1:7" ht="15">
      <c r="A679" s="84" t="s">
        <v>5791</v>
      </c>
      <c r="B679" s="84">
        <v>3</v>
      </c>
      <c r="C679" s="118">
        <v>0.00610882313035518</v>
      </c>
      <c r="D679" s="84" t="s">
        <v>4553</v>
      </c>
      <c r="E679" s="84" t="b">
        <v>0</v>
      </c>
      <c r="F679" s="84" t="b">
        <v>0</v>
      </c>
      <c r="G679" s="84" t="b">
        <v>0</v>
      </c>
    </row>
    <row r="680" spans="1:7" ht="15">
      <c r="A680" s="84" t="s">
        <v>5748</v>
      </c>
      <c r="B680" s="84">
        <v>3</v>
      </c>
      <c r="C680" s="118">
        <v>0.004594152480451489</v>
      </c>
      <c r="D680" s="84" t="s">
        <v>4553</v>
      </c>
      <c r="E680" s="84" t="b">
        <v>0</v>
      </c>
      <c r="F680" s="84" t="b">
        <v>0</v>
      </c>
      <c r="G680" s="84" t="b">
        <v>0</v>
      </c>
    </row>
    <row r="681" spans="1:7" ht="15">
      <c r="A681" s="84" t="s">
        <v>5670</v>
      </c>
      <c r="B681" s="84">
        <v>3</v>
      </c>
      <c r="C681" s="118">
        <v>0.005153172350469526</v>
      </c>
      <c r="D681" s="84" t="s">
        <v>4553</v>
      </c>
      <c r="E681" s="84" t="b">
        <v>0</v>
      </c>
      <c r="F681" s="84" t="b">
        <v>0</v>
      </c>
      <c r="G681" s="84" t="b">
        <v>0</v>
      </c>
    </row>
    <row r="682" spans="1:7" ht="15">
      <c r="A682" s="84" t="s">
        <v>5572</v>
      </c>
      <c r="B682" s="84">
        <v>3</v>
      </c>
      <c r="C682" s="118">
        <v>0.005153172350469526</v>
      </c>
      <c r="D682" s="84" t="s">
        <v>4553</v>
      </c>
      <c r="E682" s="84" t="b">
        <v>0</v>
      </c>
      <c r="F682" s="84" t="b">
        <v>0</v>
      </c>
      <c r="G682" s="84" t="b">
        <v>0</v>
      </c>
    </row>
    <row r="683" spans="1:7" ht="15">
      <c r="A683" s="84" t="s">
        <v>4848</v>
      </c>
      <c r="B683" s="84">
        <v>3</v>
      </c>
      <c r="C683" s="118">
        <v>0.004594152480451489</v>
      </c>
      <c r="D683" s="84" t="s">
        <v>4553</v>
      </c>
      <c r="E683" s="84" t="b">
        <v>0</v>
      </c>
      <c r="F683" s="84" t="b">
        <v>0</v>
      </c>
      <c r="G683" s="84" t="b">
        <v>0</v>
      </c>
    </row>
    <row r="684" spans="1:7" ht="15">
      <c r="A684" s="84" t="s">
        <v>5671</v>
      </c>
      <c r="B684" s="84">
        <v>3</v>
      </c>
      <c r="C684" s="118">
        <v>0.004594152480451489</v>
      </c>
      <c r="D684" s="84" t="s">
        <v>4553</v>
      </c>
      <c r="E684" s="84" t="b">
        <v>1</v>
      </c>
      <c r="F684" s="84" t="b">
        <v>0</v>
      </c>
      <c r="G684" s="84" t="b">
        <v>0</v>
      </c>
    </row>
    <row r="685" spans="1:7" ht="15">
      <c r="A685" s="84" t="s">
        <v>5706</v>
      </c>
      <c r="B685" s="84">
        <v>3</v>
      </c>
      <c r="C685" s="118">
        <v>0.004594152480451489</v>
      </c>
      <c r="D685" s="84" t="s">
        <v>4553</v>
      </c>
      <c r="E685" s="84" t="b">
        <v>0</v>
      </c>
      <c r="F685" s="84" t="b">
        <v>0</v>
      </c>
      <c r="G685" s="84" t="b">
        <v>0</v>
      </c>
    </row>
    <row r="686" spans="1:7" ht="15">
      <c r="A686" s="84" t="s">
        <v>4803</v>
      </c>
      <c r="B686" s="84">
        <v>3</v>
      </c>
      <c r="C686" s="118">
        <v>0.004594152480451489</v>
      </c>
      <c r="D686" s="84" t="s">
        <v>4553</v>
      </c>
      <c r="E686" s="84" t="b">
        <v>0</v>
      </c>
      <c r="F686" s="84" t="b">
        <v>0</v>
      </c>
      <c r="G686" s="84" t="b">
        <v>0</v>
      </c>
    </row>
    <row r="687" spans="1:7" ht="15">
      <c r="A687" s="84" t="s">
        <v>5759</v>
      </c>
      <c r="B687" s="84">
        <v>3</v>
      </c>
      <c r="C687" s="118">
        <v>0.004594152480451489</v>
      </c>
      <c r="D687" s="84" t="s">
        <v>4553</v>
      </c>
      <c r="E687" s="84" t="b">
        <v>0</v>
      </c>
      <c r="F687" s="84" t="b">
        <v>0</v>
      </c>
      <c r="G687" s="84" t="b">
        <v>0</v>
      </c>
    </row>
    <row r="688" spans="1:7" ht="15">
      <c r="A688" s="84" t="s">
        <v>5580</v>
      </c>
      <c r="B688" s="84">
        <v>3</v>
      </c>
      <c r="C688" s="118">
        <v>0.005153172350469526</v>
      </c>
      <c r="D688" s="84" t="s">
        <v>4553</v>
      </c>
      <c r="E688" s="84" t="b">
        <v>0</v>
      </c>
      <c r="F688" s="84" t="b">
        <v>0</v>
      </c>
      <c r="G688" s="84" t="b">
        <v>0</v>
      </c>
    </row>
    <row r="689" spans="1:7" ht="15">
      <c r="A689" s="84" t="s">
        <v>5633</v>
      </c>
      <c r="B689" s="84">
        <v>3</v>
      </c>
      <c r="C689" s="118">
        <v>0.005153172350469526</v>
      </c>
      <c r="D689" s="84" t="s">
        <v>4553</v>
      </c>
      <c r="E689" s="84" t="b">
        <v>0</v>
      </c>
      <c r="F689" s="84" t="b">
        <v>0</v>
      </c>
      <c r="G689" s="84" t="b">
        <v>0</v>
      </c>
    </row>
    <row r="690" spans="1:7" ht="15">
      <c r="A690" s="84" t="s">
        <v>5555</v>
      </c>
      <c r="B690" s="84">
        <v>3</v>
      </c>
      <c r="C690" s="118">
        <v>0.004594152480451489</v>
      </c>
      <c r="D690" s="84" t="s">
        <v>4553</v>
      </c>
      <c r="E690" s="84" t="b">
        <v>0</v>
      </c>
      <c r="F690" s="84" t="b">
        <v>0</v>
      </c>
      <c r="G690" s="84" t="b">
        <v>0</v>
      </c>
    </row>
    <row r="691" spans="1:7" ht="15">
      <c r="A691" s="84" t="s">
        <v>5695</v>
      </c>
      <c r="B691" s="84">
        <v>3</v>
      </c>
      <c r="C691" s="118">
        <v>0.005153172350469526</v>
      </c>
      <c r="D691" s="84" t="s">
        <v>4553</v>
      </c>
      <c r="E691" s="84" t="b">
        <v>0</v>
      </c>
      <c r="F691" s="84" t="b">
        <v>0</v>
      </c>
      <c r="G691" s="84" t="b">
        <v>0</v>
      </c>
    </row>
    <row r="692" spans="1:7" ht="15">
      <c r="A692" s="84" t="s">
        <v>5562</v>
      </c>
      <c r="B692" s="84">
        <v>3</v>
      </c>
      <c r="C692" s="118">
        <v>0.004594152480451489</v>
      </c>
      <c r="D692" s="84" t="s">
        <v>4553</v>
      </c>
      <c r="E692" s="84" t="b">
        <v>0</v>
      </c>
      <c r="F692" s="84" t="b">
        <v>0</v>
      </c>
      <c r="G692" s="84" t="b">
        <v>0</v>
      </c>
    </row>
    <row r="693" spans="1:7" ht="15">
      <c r="A693" s="84" t="s">
        <v>5593</v>
      </c>
      <c r="B693" s="84">
        <v>3</v>
      </c>
      <c r="C693" s="118">
        <v>0.004594152480451489</v>
      </c>
      <c r="D693" s="84" t="s">
        <v>4553</v>
      </c>
      <c r="E693" s="84" t="b">
        <v>0</v>
      </c>
      <c r="F693" s="84" t="b">
        <v>0</v>
      </c>
      <c r="G693" s="84" t="b">
        <v>0</v>
      </c>
    </row>
    <row r="694" spans="1:7" ht="15">
      <c r="A694" s="84" t="s">
        <v>5632</v>
      </c>
      <c r="B694" s="84">
        <v>2</v>
      </c>
      <c r="C694" s="118">
        <v>0.0034354482336463508</v>
      </c>
      <c r="D694" s="84" t="s">
        <v>4553</v>
      </c>
      <c r="E694" s="84" t="b">
        <v>0</v>
      </c>
      <c r="F694" s="84" t="b">
        <v>0</v>
      </c>
      <c r="G694" s="84" t="b">
        <v>0</v>
      </c>
    </row>
    <row r="695" spans="1:7" ht="15">
      <c r="A695" s="84" t="s">
        <v>5573</v>
      </c>
      <c r="B695" s="84">
        <v>2</v>
      </c>
      <c r="C695" s="118">
        <v>0.0034354482336463508</v>
      </c>
      <c r="D695" s="84" t="s">
        <v>4553</v>
      </c>
      <c r="E695" s="84" t="b">
        <v>0</v>
      </c>
      <c r="F695" s="84" t="b">
        <v>0</v>
      </c>
      <c r="G695" s="84" t="b">
        <v>0</v>
      </c>
    </row>
    <row r="696" spans="1:7" ht="15">
      <c r="A696" s="84" t="s">
        <v>5750</v>
      </c>
      <c r="B696" s="84">
        <v>2</v>
      </c>
      <c r="C696" s="118">
        <v>0.0034354482336463508</v>
      </c>
      <c r="D696" s="84" t="s">
        <v>4553</v>
      </c>
      <c r="E696" s="84" t="b">
        <v>0</v>
      </c>
      <c r="F696" s="84" t="b">
        <v>0</v>
      </c>
      <c r="G696" s="84" t="b">
        <v>0</v>
      </c>
    </row>
    <row r="697" spans="1:7" ht="15">
      <c r="A697" s="84" t="s">
        <v>5651</v>
      </c>
      <c r="B697" s="84">
        <v>2</v>
      </c>
      <c r="C697" s="118">
        <v>0.0034354482336463508</v>
      </c>
      <c r="D697" s="84" t="s">
        <v>4553</v>
      </c>
      <c r="E697" s="84" t="b">
        <v>0</v>
      </c>
      <c r="F697" s="84" t="b">
        <v>0</v>
      </c>
      <c r="G697" s="84" t="b">
        <v>0</v>
      </c>
    </row>
    <row r="698" spans="1:7" ht="15">
      <c r="A698" s="84" t="s">
        <v>4785</v>
      </c>
      <c r="B698" s="84">
        <v>2</v>
      </c>
      <c r="C698" s="118">
        <v>0.0034354482336463508</v>
      </c>
      <c r="D698" s="84" t="s">
        <v>4553</v>
      </c>
      <c r="E698" s="84" t="b">
        <v>1</v>
      </c>
      <c r="F698" s="84" t="b">
        <v>0</v>
      </c>
      <c r="G698" s="84" t="b">
        <v>0</v>
      </c>
    </row>
    <row r="699" spans="1:7" ht="15">
      <c r="A699" s="84" t="s">
        <v>5660</v>
      </c>
      <c r="B699" s="84">
        <v>2</v>
      </c>
      <c r="C699" s="118">
        <v>0.0034354482336463508</v>
      </c>
      <c r="D699" s="84" t="s">
        <v>4553</v>
      </c>
      <c r="E699" s="84" t="b">
        <v>0</v>
      </c>
      <c r="F699" s="84" t="b">
        <v>0</v>
      </c>
      <c r="G699" s="84" t="b">
        <v>0</v>
      </c>
    </row>
    <row r="700" spans="1:7" ht="15">
      <c r="A700" s="84" t="s">
        <v>5567</v>
      </c>
      <c r="B700" s="84">
        <v>2</v>
      </c>
      <c r="C700" s="118">
        <v>0.0034354482336463508</v>
      </c>
      <c r="D700" s="84" t="s">
        <v>4553</v>
      </c>
      <c r="E700" s="84" t="b">
        <v>0</v>
      </c>
      <c r="F700" s="84" t="b">
        <v>0</v>
      </c>
      <c r="G700" s="84" t="b">
        <v>0</v>
      </c>
    </row>
    <row r="701" spans="1:7" ht="15">
      <c r="A701" s="84" t="s">
        <v>5974</v>
      </c>
      <c r="B701" s="84">
        <v>2</v>
      </c>
      <c r="C701" s="118">
        <v>0.0034354482336463508</v>
      </c>
      <c r="D701" s="84" t="s">
        <v>4553</v>
      </c>
      <c r="E701" s="84" t="b">
        <v>0</v>
      </c>
      <c r="F701" s="84" t="b">
        <v>0</v>
      </c>
      <c r="G701" s="84" t="b">
        <v>0</v>
      </c>
    </row>
    <row r="702" spans="1:7" ht="15">
      <c r="A702" s="84" t="s">
        <v>5924</v>
      </c>
      <c r="B702" s="84">
        <v>2</v>
      </c>
      <c r="C702" s="118">
        <v>0.0034354482336463508</v>
      </c>
      <c r="D702" s="84" t="s">
        <v>4553</v>
      </c>
      <c r="E702" s="84" t="b">
        <v>0</v>
      </c>
      <c r="F702" s="84" t="b">
        <v>0</v>
      </c>
      <c r="G702" s="84" t="b">
        <v>0</v>
      </c>
    </row>
    <row r="703" spans="1:7" ht="15">
      <c r="A703" s="84" t="s">
        <v>6057</v>
      </c>
      <c r="B703" s="84">
        <v>2</v>
      </c>
      <c r="C703" s="118">
        <v>0.00407254875357012</v>
      </c>
      <c r="D703" s="84" t="s">
        <v>4553</v>
      </c>
      <c r="E703" s="84" t="b">
        <v>1</v>
      </c>
      <c r="F703" s="84" t="b">
        <v>0</v>
      </c>
      <c r="G703" s="84" t="b">
        <v>0</v>
      </c>
    </row>
    <row r="704" spans="1:7" ht="15">
      <c r="A704" s="84" t="s">
        <v>4715</v>
      </c>
      <c r="B704" s="84">
        <v>2</v>
      </c>
      <c r="C704" s="118">
        <v>0.0034354482336463508</v>
      </c>
      <c r="D704" s="84" t="s">
        <v>4553</v>
      </c>
      <c r="E704" s="84" t="b">
        <v>0</v>
      </c>
      <c r="F704" s="84" t="b">
        <v>0</v>
      </c>
      <c r="G704" s="84" t="b">
        <v>0</v>
      </c>
    </row>
    <row r="705" spans="1:7" ht="15">
      <c r="A705" s="84" t="s">
        <v>6013</v>
      </c>
      <c r="B705" s="84">
        <v>2</v>
      </c>
      <c r="C705" s="118">
        <v>0.0034354482336463508</v>
      </c>
      <c r="D705" s="84" t="s">
        <v>4553</v>
      </c>
      <c r="E705" s="84" t="b">
        <v>0</v>
      </c>
      <c r="F705" s="84" t="b">
        <v>0</v>
      </c>
      <c r="G705" s="84" t="b">
        <v>0</v>
      </c>
    </row>
    <row r="706" spans="1:7" ht="15">
      <c r="A706" s="84" t="s">
        <v>6017</v>
      </c>
      <c r="B706" s="84">
        <v>2</v>
      </c>
      <c r="C706" s="118">
        <v>0.0034354482336463508</v>
      </c>
      <c r="D706" s="84" t="s">
        <v>4553</v>
      </c>
      <c r="E706" s="84" t="b">
        <v>1</v>
      </c>
      <c r="F706" s="84" t="b">
        <v>0</v>
      </c>
      <c r="G706" s="84" t="b">
        <v>0</v>
      </c>
    </row>
    <row r="707" spans="1:7" ht="15">
      <c r="A707" s="84" t="s">
        <v>5746</v>
      </c>
      <c r="B707" s="84">
        <v>2</v>
      </c>
      <c r="C707" s="118">
        <v>0.0034354482336463508</v>
      </c>
      <c r="D707" s="84" t="s">
        <v>4553</v>
      </c>
      <c r="E707" s="84" t="b">
        <v>0</v>
      </c>
      <c r="F707" s="84" t="b">
        <v>1</v>
      </c>
      <c r="G707" s="84" t="b">
        <v>0</v>
      </c>
    </row>
    <row r="708" spans="1:7" ht="15">
      <c r="A708" s="84" t="s">
        <v>5764</v>
      </c>
      <c r="B708" s="84">
        <v>2</v>
      </c>
      <c r="C708" s="118">
        <v>0.0034354482336463508</v>
      </c>
      <c r="D708" s="84" t="s">
        <v>4553</v>
      </c>
      <c r="E708" s="84" t="b">
        <v>0</v>
      </c>
      <c r="F708" s="84" t="b">
        <v>0</v>
      </c>
      <c r="G708" s="84" t="b">
        <v>0</v>
      </c>
    </row>
    <row r="709" spans="1:7" ht="15">
      <c r="A709" s="84" t="s">
        <v>5758</v>
      </c>
      <c r="B709" s="84">
        <v>2</v>
      </c>
      <c r="C709" s="118">
        <v>0.0034354482336463508</v>
      </c>
      <c r="D709" s="84" t="s">
        <v>4553</v>
      </c>
      <c r="E709" s="84" t="b">
        <v>0</v>
      </c>
      <c r="F709" s="84" t="b">
        <v>0</v>
      </c>
      <c r="G709" s="84" t="b">
        <v>0</v>
      </c>
    </row>
    <row r="710" spans="1:7" ht="15">
      <c r="A710" s="84" t="s">
        <v>5787</v>
      </c>
      <c r="B710" s="84">
        <v>2</v>
      </c>
      <c r="C710" s="118">
        <v>0.00407254875357012</v>
      </c>
      <c r="D710" s="84" t="s">
        <v>4553</v>
      </c>
      <c r="E710" s="84" t="b">
        <v>0</v>
      </c>
      <c r="F710" s="84" t="b">
        <v>0</v>
      </c>
      <c r="G710" s="84" t="b">
        <v>0</v>
      </c>
    </row>
    <row r="711" spans="1:7" ht="15">
      <c r="A711" s="84" t="s">
        <v>5565</v>
      </c>
      <c r="B711" s="84">
        <v>2</v>
      </c>
      <c r="C711" s="118">
        <v>0.0034354482336463508</v>
      </c>
      <c r="D711" s="84" t="s">
        <v>4553</v>
      </c>
      <c r="E711" s="84" t="b">
        <v>0</v>
      </c>
      <c r="F711" s="84" t="b">
        <v>0</v>
      </c>
      <c r="G711" s="84" t="b">
        <v>0</v>
      </c>
    </row>
    <row r="712" spans="1:7" ht="15">
      <c r="A712" s="84" t="s">
        <v>5574</v>
      </c>
      <c r="B712" s="84">
        <v>2</v>
      </c>
      <c r="C712" s="118">
        <v>0.0034354482336463508</v>
      </c>
      <c r="D712" s="84" t="s">
        <v>4553</v>
      </c>
      <c r="E712" s="84" t="b">
        <v>0</v>
      </c>
      <c r="F712" s="84" t="b">
        <v>0</v>
      </c>
      <c r="G712" s="84" t="b">
        <v>0</v>
      </c>
    </row>
    <row r="713" spans="1:7" ht="15">
      <c r="A713" s="84" t="s">
        <v>5596</v>
      </c>
      <c r="B713" s="84">
        <v>2</v>
      </c>
      <c r="C713" s="118">
        <v>0.0034354482336463508</v>
      </c>
      <c r="D713" s="84" t="s">
        <v>4553</v>
      </c>
      <c r="E713" s="84" t="b">
        <v>0</v>
      </c>
      <c r="F713" s="84" t="b">
        <v>0</v>
      </c>
      <c r="G713" s="84" t="b">
        <v>0</v>
      </c>
    </row>
    <row r="714" spans="1:7" ht="15">
      <c r="A714" s="84" t="s">
        <v>5928</v>
      </c>
      <c r="B714" s="84">
        <v>2</v>
      </c>
      <c r="C714" s="118">
        <v>0.0034354482336463508</v>
      </c>
      <c r="D714" s="84" t="s">
        <v>4553</v>
      </c>
      <c r="E714" s="84" t="b">
        <v>0</v>
      </c>
      <c r="F714" s="84" t="b">
        <v>0</v>
      </c>
      <c r="G714" s="84" t="b">
        <v>0</v>
      </c>
    </row>
    <row r="715" spans="1:7" ht="15">
      <c r="A715" s="84" t="s">
        <v>5713</v>
      </c>
      <c r="B715" s="84">
        <v>2</v>
      </c>
      <c r="C715" s="118">
        <v>0.0034354482336463508</v>
      </c>
      <c r="D715" s="84" t="s">
        <v>4553</v>
      </c>
      <c r="E715" s="84" t="b">
        <v>0</v>
      </c>
      <c r="F715" s="84" t="b">
        <v>0</v>
      </c>
      <c r="G715" s="84" t="b">
        <v>0</v>
      </c>
    </row>
    <row r="716" spans="1:7" ht="15">
      <c r="A716" s="84" t="s">
        <v>5765</v>
      </c>
      <c r="B716" s="84">
        <v>2</v>
      </c>
      <c r="C716" s="118">
        <v>0.0034354482336463508</v>
      </c>
      <c r="D716" s="84" t="s">
        <v>4553</v>
      </c>
      <c r="E716" s="84" t="b">
        <v>1</v>
      </c>
      <c r="F716" s="84" t="b">
        <v>0</v>
      </c>
      <c r="G716" s="84" t="b">
        <v>0</v>
      </c>
    </row>
    <row r="717" spans="1:7" ht="15">
      <c r="A717" s="84" t="s">
        <v>5618</v>
      </c>
      <c r="B717" s="84">
        <v>2</v>
      </c>
      <c r="C717" s="118">
        <v>0.00407254875357012</v>
      </c>
      <c r="D717" s="84" t="s">
        <v>4553</v>
      </c>
      <c r="E717" s="84" t="b">
        <v>0</v>
      </c>
      <c r="F717" s="84" t="b">
        <v>0</v>
      </c>
      <c r="G717" s="84" t="b">
        <v>0</v>
      </c>
    </row>
    <row r="718" spans="1:7" ht="15">
      <c r="A718" s="84" t="s">
        <v>5575</v>
      </c>
      <c r="B718" s="84">
        <v>2</v>
      </c>
      <c r="C718" s="118">
        <v>0.0034354482336463508</v>
      </c>
      <c r="D718" s="84" t="s">
        <v>4553</v>
      </c>
      <c r="E718" s="84" t="b">
        <v>0</v>
      </c>
      <c r="F718" s="84" t="b">
        <v>0</v>
      </c>
      <c r="G718" s="84" t="b">
        <v>0</v>
      </c>
    </row>
    <row r="719" spans="1:7" ht="15">
      <c r="A719" s="84" t="s">
        <v>5993</v>
      </c>
      <c r="B719" s="84">
        <v>2</v>
      </c>
      <c r="C719" s="118">
        <v>0.0034354482336463508</v>
      </c>
      <c r="D719" s="84" t="s">
        <v>4553</v>
      </c>
      <c r="E719" s="84" t="b">
        <v>0</v>
      </c>
      <c r="F719" s="84" t="b">
        <v>0</v>
      </c>
      <c r="G719" s="84" t="b">
        <v>0</v>
      </c>
    </row>
    <row r="720" spans="1:7" ht="15">
      <c r="A720" s="84" t="s">
        <v>5556</v>
      </c>
      <c r="B720" s="84">
        <v>2</v>
      </c>
      <c r="C720" s="118">
        <v>0.0034354482336463508</v>
      </c>
      <c r="D720" s="84" t="s">
        <v>4553</v>
      </c>
      <c r="E720" s="84" t="b">
        <v>0</v>
      </c>
      <c r="F720" s="84" t="b">
        <v>0</v>
      </c>
      <c r="G720" s="84" t="b">
        <v>0</v>
      </c>
    </row>
    <row r="721" spans="1:7" ht="15">
      <c r="A721" s="84" t="s">
        <v>5994</v>
      </c>
      <c r="B721" s="84">
        <v>2</v>
      </c>
      <c r="C721" s="118">
        <v>0.0034354482336463508</v>
      </c>
      <c r="D721" s="84" t="s">
        <v>4553</v>
      </c>
      <c r="E721" s="84" t="b">
        <v>0</v>
      </c>
      <c r="F721" s="84" t="b">
        <v>0</v>
      </c>
      <c r="G721" s="84" t="b">
        <v>0</v>
      </c>
    </row>
    <row r="722" spans="1:7" ht="15">
      <c r="A722" s="84" t="s">
        <v>5995</v>
      </c>
      <c r="B722" s="84">
        <v>2</v>
      </c>
      <c r="C722" s="118">
        <v>0.0034354482336463508</v>
      </c>
      <c r="D722" s="84" t="s">
        <v>4553</v>
      </c>
      <c r="E722" s="84" t="b">
        <v>0</v>
      </c>
      <c r="F722" s="84" t="b">
        <v>0</v>
      </c>
      <c r="G722" s="84" t="b">
        <v>0</v>
      </c>
    </row>
    <row r="723" spans="1:7" ht="15">
      <c r="A723" s="84" t="s">
        <v>5996</v>
      </c>
      <c r="B723" s="84">
        <v>2</v>
      </c>
      <c r="C723" s="118">
        <v>0.0034354482336463508</v>
      </c>
      <c r="D723" s="84" t="s">
        <v>4553</v>
      </c>
      <c r="E723" s="84" t="b">
        <v>0</v>
      </c>
      <c r="F723" s="84" t="b">
        <v>0</v>
      </c>
      <c r="G723" s="84" t="b">
        <v>0</v>
      </c>
    </row>
    <row r="724" spans="1:7" ht="15">
      <c r="A724" s="84" t="s">
        <v>5767</v>
      </c>
      <c r="B724" s="84">
        <v>2</v>
      </c>
      <c r="C724" s="118">
        <v>0.0034354482336463508</v>
      </c>
      <c r="D724" s="84" t="s">
        <v>4553</v>
      </c>
      <c r="E724" s="84" t="b">
        <v>0</v>
      </c>
      <c r="F724" s="84" t="b">
        <v>0</v>
      </c>
      <c r="G724" s="84" t="b">
        <v>0</v>
      </c>
    </row>
    <row r="725" spans="1:7" ht="15">
      <c r="A725" s="84" t="s">
        <v>5997</v>
      </c>
      <c r="B725" s="84">
        <v>2</v>
      </c>
      <c r="C725" s="118">
        <v>0.0034354482336463508</v>
      </c>
      <c r="D725" s="84" t="s">
        <v>4553</v>
      </c>
      <c r="E725" s="84" t="b">
        <v>0</v>
      </c>
      <c r="F725" s="84" t="b">
        <v>0</v>
      </c>
      <c r="G725" s="84" t="b">
        <v>0</v>
      </c>
    </row>
    <row r="726" spans="1:7" ht="15">
      <c r="A726" s="84" t="s">
        <v>5637</v>
      </c>
      <c r="B726" s="84">
        <v>2</v>
      </c>
      <c r="C726" s="118">
        <v>0.0034354482336463508</v>
      </c>
      <c r="D726" s="84" t="s">
        <v>4553</v>
      </c>
      <c r="E726" s="84" t="b">
        <v>0</v>
      </c>
      <c r="F726" s="84" t="b">
        <v>0</v>
      </c>
      <c r="G726" s="84" t="b">
        <v>0</v>
      </c>
    </row>
    <row r="727" spans="1:7" ht="15">
      <c r="A727" s="84" t="s">
        <v>5768</v>
      </c>
      <c r="B727" s="84">
        <v>2</v>
      </c>
      <c r="C727" s="118">
        <v>0.0034354482336463508</v>
      </c>
      <c r="D727" s="84" t="s">
        <v>4553</v>
      </c>
      <c r="E727" s="84" t="b">
        <v>1</v>
      </c>
      <c r="F727" s="84" t="b">
        <v>0</v>
      </c>
      <c r="G727" s="84" t="b">
        <v>0</v>
      </c>
    </row>
    <row r="728" spans="1:7" ht="15">
      <c r="A728" s="84" t="s">
        <v>5998</v>
      </c>
      <c r="B728" s="84">
        <v>2</v>
      </c>
      <c r="C728" s="118">
        <v>0.0034354482336463508</v>
      </c>
      <c r="D728" s="84" t="s">
        <v>4553</v>
      </c>
      <c r="E728" s="84" t="b">
        <v>0</v>
      </c>
      <c r="F728" s="84" t="b">
        <v>0</v>
      </c>
      <c r="G728" s="84" t="b">
        <v>0</v>
      </c>
    </row>
    <row r="729" spans="1:7" ht="15">
      <c r="A729" s="84" t="s">
        <v>5757</v>
      </c>
      <c r="B729" s="84">
        <v>2</v>
      </c>
      <c r="C729" s="118">
        <v>0.0034354482336463508</v>
      </c>
      <c r="D729" s="84" t="s">
        <v>4553</v>
      </c>
      <c r="E729" s="84" t="b">
        <v>0</v>
      </c>
      <c r="F729" s="84" t="b">
        <v>0</v>
      </c>
      <c r="G729" s="84" t="b">
        <v>0</v>
      </c>
    </row>
    <row r="730" spans="1:7" ht="15">
      <c r="A730" s="84" t="s">
        <v>5999</v>
      </c>
      <c r="B730" s="84">
        <v>2</v>
      </c>
      <c r="C730" s="118">
        <v>0.0034354482336463508</v>
      </c>
      <c r="D730" s="84" t="s">
        <v>4553</v>
      </c>
      <c r="E730" s="84" t="b">
        <v>0</v>
      </c>
      <c r="F730" s="84" t="b">
        <v>0</v>
      </c>
      <c r="G730" s="84" t="b">
        <v>0</v>
      </c>
    </row>
    <row r="731" spans="1:7" ht="15">
      <c r="A731" s="84" t="s">
        <v>6000</v>
      </c>
      <c r="B731" s="84">
        <v>2</v>
      </c>
      <c r="C731" s="118">
        <v>0.0034354482336463508</v>
      </c>
      <c r="D731" s="84" t="s">
        <v>4553</v>
      </c>
      <c r="E731" s="84" t="b">
        <v>0</v>
      </c>
      <c r="F731" s="84" t="b">
        <v>0</v>
      </c>
      <c r="G731" s="84" t="b">
        <v>0</v>
      </c>
    </row>
    <row r="732" spans="1:7" ht="15">
      <c r="A732" s="84" t="s">
        <v>5992</v>
      </c>
      <c r="B732" s="84">
        <v>2</v>
      </c>
      <c r="C732" s="118">
        <v>0.00407254875357012</v>
      </c>
      <c r="D732" s="84" t="s">
        <v>4553</v>
      </c>
      <c r="E732" s="84" t="b">
        <v>0</v>
      </c>
      <c r="F732" s="84" t="b">
        <v>0</v>
      </c>
      <c r="G732" s="84" t="b">
        <v>0</v>
      </c>
    </row>
    <row r="733" spans="1:7" ht="15">
      <c r="A733" s="84" t="s">
        <v>5712</v>
      </c>
      <c r="B733" s="84">
        <v>2</v>
      </c>
      <c r="C733" s="118">
        <v>0.00407254875357012</v>
      </c>
      <c r="D733" s="84" t="s">
        <v>4553</v>
      </c>
      <c r="E733" s="84" t="b">
        <v>0</v>
      </c>
      <c r="F733" s="84" t="b">
        <v>0</v>
      </c>
      <c r="G733" s="84" t="b">
        <v>0</v>
      </c>
    </row>
    <row r="734" spans="1:7" ht="15">
      <c r="A734" s="84" t="s">
        <v>5619</v>
      </c>
      <c r="B734" s="84">
        <v>2</v>
      </c>
      <c r="C734" s="118">
        <v>0.0034354482336463508</v>
      </c>
      <c r="D734" s="84" t="s">
        <v>4553</v>
      </c>
      <c r="E734" s="84" t="b">
        <v>0</v>
      </c>
      <c r="F734" s="84" t="b">
        <v>0</v>
      </c>
      <c r="G734" s="84" t="b">
        <v>0</v>
      </c>
    </row>
    <row r="735" spans="1:7" ht="15">
      <c r="A735" s="84" t="s">
        <v>5657</v>
      </c>
      <c r="B735" s="84">
        <v>2</v>
      </c>
      <c r="C735" s="118">
        <v>0.0034354482336463508</v>
      </c>
      <c r="D735" s="84" t="s">
        <v>4553</v>
      </c>
      <c r="E735" s="84" t="b">
        <v>0</v>
      </c>
      <c r="F735" s="84" t="b">
        <v>0</v>
      </c>
      <c r="G735" s="84" t="b">
        <v>0</v>
      </c>
    </row>
    <row r="736" spans="1:7" ht="15">
      <c r="A736" s="84" t="s">
        <v>5975</v>
      </c>
      <c r="B736" s="84">
        <v>2</v>
      </c>
      <c r="C736" s="118">
        <v>0.0034354482336463508</v>
      </c>
      <c r="D736" s="84" t="s">
        <v>4553</v>
      </c>
      <c r="E736" s="84" t="b">
        <v>0</v>
      </c>
      <c r="F736" s="84" t="b">
        <v>0</v>
      </c>
      <c r="G736" s="84" t="b">
        <v>0</v>
      </c>
    </row>
    <row r="737" spans="1:7" ht="15">
      <c r="A737" s="84" t="s">
        <v>5976</v>
      </c>
      <c r="B737" s="84">
        <v>2</v>
      </c>
      <c r="C737" s="118">
        <v>0.0034354482336463508</v>
      </c>
      <c r="D737" s="84" t="s">
        <v>4553</v>
      </c>
      <c r="E737" s="84" t="b">
        <v>0</v>
      </c>
      <c r="F737" s="84" t="b">
        <v>0</v>
      </c>
      <c r="G737" s="84" t="b">
        <v>0</v>
      </c>
    </row>
    <row r="738" spans="1:7" ht="15">
      <c r="A738" s="84" t="s">
        <v>5977</v>
      </c>
      <c r="B738" s="84">
        <v>2</v>
      </c>
      <c r="C738" s="118">
        <v>0.0034354482336463508</v>
      </c>
      <c r="D738" s="84" t="s">
        <v>4553</v>
      </c>
      <c r="E738" s="84" t="b">
        <v>0</v>
      </c>
      <c r="F738" s="84" t="b">
        <v>0</v>
      </c>
      <c r="G738" s="84" t="b">
        <v>0</v>
      </c>
    </row>
    <row r="739" spans="1:7" ht="15">
      <c r="A739" s="84" t="s">
        <v>5978</v>
      </c>
      <c r="B739" s="84">
        <v>2</v>
      </c>
      <c r="C739" s="118">
        <v>0.0034354482336463508</v>
      </c>
      <c r="D739" s="84" t="s">
        <v>4553</v>
      </c>
      <c r="E739" s="84" t="b">
        <v>0</v>
      </c>
      <c r="F739" s="84" t="b">
        <v>0</v>
      </c>
      <c r="G739" s="84" t="b">
        <v>0</v>
      </c>
    </row>
    <row r="740" spans="1:7" ht="15">
      <c r="A740" s="84" t="s">
        <v>5979</v>
      </c>
      <c r="B740" s="84">
        <v>2</v>
      </c>
      <c r="C740" s="118">
        <v>0.0034354482336463508</v>
      </c>
      <c r="D740" s="84" t="s">
        <v>4553</v>
      </c>
      <c r="E740" s="84" t="b">
        <v>0</v>
      </c>
      <c r="F740" s="84" t="b">
        <v>0</v>
      </c>
      <c r="G740" s="84" t="b">
        <v>0</v>
      </c>
    </row>
    <row r="741" spans="1:7" ht="15">
      <c r="A741" s="84" t="s">
        <v>5980</v>
      </c>
      <c r="B741" s="84">
        <v>2</v>
      </c>
      <c r="C741" s="118">
        <v>0.0034354482336463508</v>
      </c>
      <c r="D741" s="84" t="s">
        <v>4553</v>
      </c>
      <c r="E741" s="84" t="b">
        <v>0</v>
      </c>
      <c r="F741" s="84" t="b">
        <v>0</v>
      </c>
      <c r="G741" s="84" t="b">
        <v>0</v>
      </c>
    </row>
    <row r="742" spans="1:7" ht="15">
      <c r="A742" s="84" t="s">
        <v>5981</v>
      </c>
      <c r="B742" s="84">
        <v>2</v>
      </c>
      <c r="C742" s="118">
        <v>0.0034354482336463508</v>
      </c>
      <c r="D742" s="84" t="s">
        <v>4553</v>
      </c>
      <c r="E742" s="84" t="b">
        <v>1</v>
      </c>
      <c r="F742" s="84" t="b">
        <v>0</v>
      </c>
      <c r="G742" s="84" t="b">
        <v>0</v>
      </c>
    </row>
    <row r="743" spans="1:7" ht="15">
      <c r="A743" s="84" t="s">
        <v>5982</v>
      </c>
      <c r="B743" s="84">
        <v>2</v>
      </c>
      <c r="C743" s="118">
        <v>0.0034354482336463508</v>
      </c>
      <c r="D743" s="84" t="s">
        <v>4553</v>
      </c>
      <c r="E743" s="84" t="b">
        <v>0</v>
      </c>
      <c r="F743" s="84" t="b">
        <v>0</v>
      </c>
      <c r="G743" s="84" t="b">
        <v>0</v>
      </c>
    </row>
    <row r="744" spans="1:7" ht="15">
      <c r="A744" s="84" t="s">
        <v>5983</v>
      </c>
      <c r="B744" s="84">
        <v>2</v>
      </c>
      <c r="C744" s="118">
        <v>0.0034354482336463508</v>
      </c>
      <c r="D744" s="84" t="s">
        <v>4553</v>
      </c>
      <c r="E744" s="84" t="b">
        <v>0</v>
      </c>
      <c r="F744" s="84" t="b">
        <v>0</v>
      </c>
      <c r="G744" s="84" t="b">
        <v>0</v>
      </c>
    </row>
    <row r="745" spans="1:7" ht="15">
      <c r="A745" s="84" t="s">
        <v>5984</v>
      </c>
      <c r="B745" s="84">
        <v>2</v>
      </c>
      <c r="C745" s="118">
        <v>0.0034354482336463508</v>
      </c>
      <c r="D745" s="84" t="s">
        <v>4553</v>
      </c>
      <c r="E745" s="84" t="b">
        <v>0</v>
      </c>
      <c r="F745" s="84" t="b">
        <v>0</v>
      </c>
      <c r="G745" s="84" t="b">
        <v>0</v>
      </c>
    </row>
    <row r="746" spans="1:7" ht="15">
      <c r="A746" s="84" t="s">
        <v>5985</v>
      </c>
      <c r="B746" s="84">
        <v>2</v>
      </c>
      <c r="C746" s="118">
        <v>0.0034354482336463508</v>
      </c>
      <c r="D746" s="84" t="s">
        <v>4553</v>
      </c>
      <c r="E746" s="84" t="b">
        <v>0</v>
      </c>
      <c r="F746" s="84" t="b">
        <v>0</v>
      </c>
      <c r="G746" s="84" t="b">
        <v>0</v>
      </c>
    </row>
    <row r="747" spans="1:7" ht="15">
      <c r="A747" s="84" t="s">
        <v>5986</v>
      </c>
      <c r="B747" s="84">
        <v>2</v>
      </c>
      <c r="C747" s="118">
        <v>0.0034354482336463508</v>
      </c>
      <c r="D747" s="84" t="s">
        <v>4553</v>
      </c>
      <c r="E747" s="84" t="b">
        <v>0</v>
      </c>
      <c r="F747" s="84" t="b">
        <v>0</v>
      </c>
      <c r="G747" s="84" t="b">
        <v>0</v>
      </c>
    </row>
    <row r="748" spans="1:7" ht="15">
      <c r="A748" s="84" t="s">
        <v>5987</v>
      </c>
      <c r="B748" s="84">
        <v>2</v>
      </c>
      <c r="C748" s="118">
        <v>0.0034354482336463508</v>
      </c>
      <c r="D748" s="84" t="s">
        <v>4553</v>
      </c>
      <c r="E748" s="84" t="b">
        <v>0</v>
      </c>
      <c r="F748" s="84" t="b">
        <v>0</v>
      </c>
      <c r="G748" s="84" t="b">
        <v>0</v>
      </c>
    </row>
    <row r="749" spans="1:7" ht="15">
      <c r="A749" s="84" t="s">
        <v>5988</v>
      </c>
      <c r="B749" s="84">
        <v>2</v>
      </c>
      <c r="C749" s="118">
        <v>0.0034354482336463508</v>
      </c>
      <c r="D749" s="84" t="s">
        <v>4553</v>
      </c>
      <c r="E749" s="84" t="b">
        <v>0</v>
      </c>
      <c r="F749" s="84" t="b">
        <v>0</v>
      </c>
      <c r="G749" s="84" t="b">
        <v>0</v>
      </c>
    </row>
    <row r="750" spans="1:7" ht="15">
      <c r="A750" s="84" t="s">
        <v>5989</v>
      </c>
      <c r="B750" s="84">
        <v>2</v>
      </c>
      <c r="C750" s="118">
        <v>0.0034354482336463508</v>
      </c>
      <c r="D750" s="84" t="s">
        <v>4553</v>
      </c>
      <c r="E750" s="84" t="b">
        <v>0</v>
      </c>
      <c r="F750" s="84" t="b">
        <v>0</v>
      </c>
      <c r="G750" s="84" t="b">
        <v>0</v>
      </c>
    </row>
    <row r="751" spans="1:7" ht="15">
      <c r="A751" s="84" t="s">
        <v>5990</v>
      </c>
      <c r="B751" s="84">
        <v>2</v>
      </c>
      <c r="C751" s="118">
        <v>0.0034354482336463508</v>
      </c>
      <c r="D751" s="84" t="s">
        <v>4553</v>
      </c>
      <c r="E751" s="84" t="b">
        <v>0</v>
      </c>
      <c r="F751" s="84" t="b">
        <v>0</v>
      </c>
      <c r="G751" s="84" t="b">
        <v>0</v>
      </c>
    </row>
    <row r="752" spans="1:7" ht="15">
      <c r="A752" s="84" t="s">
        <v>5991</v>
      </c>
      <c r="B752" s="84">
        <v>2</v>
      </c>
      <c r="C752" s="118">
        <v>0.0034354482336463508</v>
      </c>
      <c r="D752" s="84" t="s">
        <v>4553</v>
      </c>
      <c r="E752" s="84" t="b">
        <v>0</v>
      </c>
      <c r="F752" s="84" t="b">
        <v>0</v>
      </c>
      <c r="G752" s="84" t="b">
        <v>0</v>
      </c>
    </row>
    <row r="753" spans="1:7" ht="15">
      <c r="A753" s="84" t="s">
        <v>5747</v>
      </c>
      <c r="B753" s="84">
        <v>2</v>
      </c>
      <c r="C753" s="118">
        <v>0.0034354482336463508</v>
      </c>
      <c r="D753" s="84" t="s">
        <v>4553</v>
      </c>
      <c r="E753" s="84" t="b">
        <v>0</v>
      </c>
      <c r="F753" s="84" t="b">
        <v>0</v>
      </c>
      <c r="G753" s="84" t="b">
        <v>0</v>
      </c>
    </row>
    <row r="754" spans="1:7" ht="15">
      <c r="A754" s="84" t="s">
        <v>5956</v>
      </c>
      <c r="B754" s="84">
        <v>2</v>
      </c>
      <c r="C754" s="118">
        <v>0.0034354482336463508</v>
      </c>
      <c r="D754" s="84" t="s">
        <v>4553</v>
      </c>
      <c r="E754" s="84" t="b">
        <v>0</v>
      </c>
      <c r="F754" s="84" t="b">
        <v>0</v>
      </c>
      <c r="G754" s="84" t="b">
        <v>0</v>
      </c>
    </row>
    <row r="755" spans="1:7" ht="15">
      <c r="A755" s="84" t="s">
        <v>5957</v>
      </c>
      <c r="B755" s="84">
        <v>2</v>
      </c>
      <c r="C755" s="118">
        <v>0.0034354482336463508</v>
      </c>
      <c r="D755" s="84" t="s">
        <v>4553</v>
      </c>
      <c r="E755" s="84" t="b">
        <v>0</v>
      </c>
      <c r="F755" s="84" t="b">
        <v>0</v>
      </c>
      <c r="G755" s="84" t="b">
        <v>0</v>
      </c>
    </row>
    <row r="756" spans="1:7" ht="15">
      <c r="A756" s="84" t="s">
        <v>5958</v>
      </c>
      <c r="B756" s="84">
        <v>2</v>
      </c>
      <c r="C756" s="118">
        <v>0.0034354482336463508</v>
      </c>
      <c r="D756" s="84" t="s">
        <v>4553</v>
      </c>
      <c r="E756" s="84" t="b">
        <v>0</v>
      </c>
      <c r="F756" s="84" t="b">
        <v>0</v>
      </c>
      <c r="G756" s="84" t="b">
        <v>0</v>
      </c>
    </row>
    <row r="757" spans="1:7" ht="15">
      <c r="A757" s="84" t="s">
        <v>5959</v>
      </c>
      <c r="B757" s="84">
        <v>2</v>
      </c>
      <c r="C757" s="118">
        <v>0.0034354482336463508</v>
      </c>
      <c r="D757" s="84" t="s">
        <v>4553</v>
      </c>
      <c r="E757" s="84" t="b">
        <v>0</v>
      </c>
      <c r="F757" s="84" t="b">
        <v>0</v>
      </c>
      <c r="G757" s="84" t="b">
        <v>0</v>
      </c>
    </row>
    <row r="758" spans="1:7" ht="15">
      <c r="A758" s="84" t="s">
        <v>5814</v>
      </c>
      <c r="B758" s="84">
        <v>2</v>
      </c>
      <c r="C758" s="118">
        <v>0.0034354482336463508</v>
      </c>
      <c r="D758" s="84" t="s">
        <v>4553</v>
      </c>
      <c r="E758" s="84" t="b">
        <v>0</v>
      </c>
      <c r="F758" s="84" t="b">
        <v>1</v>
      </c>
      <c r="G758" s="84" t="b">
        <v>0</v>
      </c>
    </row>
    <row r="759" spans="1:7" ht="15">
      <c r="A759" s="84" t="s">
        <v>5926</v>
      </c>
      <c r="B759" s="84">
        <v>2</v>
      </c>
      <c r="C759" s="118">
        <v>0.0034354482336463508</v>
      </c>
      <c r="D759" s="84" t="s">
        <v>4553</v>
      </c>
      <c r="E759" s="84" t="b">
        <v>0</v>
      </c>
      <c r="F759" s="84" t="b">
        <v>0</v>
      </c>
      <c r="G759" s="84" t="b">
        <v>0</v>
      </c>
    </row>
    <row r="760" spans="1:7" ht="15">
      <c r="A760" s="84" t="s">
        <v>5955</v>
      </c>
      <c r="B760" s="84">
        <v>2</v>
      </c>
      <c r="C760" s="118">
        <v>0.00407254875357012</v>
      </c>
      <c r="D760" s="84" t="s">
        <v>4553</v>
      </c>
      <c r="E760" s="84" t="b">
        <v>0</v>
      </c>
      <c r="F760" s="84" t="b">
        <v>0</v>
      </c>
      <c r="G760" s="84" t="b">
        <v>0</v>
      </c>
    </row>
    <row r="761" spans="1:7" ht="15">
      <c r="A761" s="84" t="s">
        <v>5943</v>
      </c>
      <c r="B761" s="84">
        <v>2</v>
      </c>
      <c r="C761" s="118">
        <v>0.00407254875357012</v>
      </c>
      <c r="D761" s="84" t="s">
        <v>4553</v>
      </c>
      <c r="E761" s="84" t="b">
        <v>0</v>
      </c>
      <c r="F761" s="84" t="b">
        <v>0</v>
      </c>
      <c r="G761" s="84" t="b">
        <v>0</v>
      </c>
    </row>
    <row r="762" spans="1:7" ht="15">
      <c r="A762" s="84" t="s">
        <v>5937</v>
      </c>
      <c r="B762" s="84">
        <v>2</v>
      </c>
      <c r="C762" s="118">
        <v>0.0034354482336463508</v>
      </c>
      <c r="D762" s="84" t="s">
        <v>4553</v>
      </c>
      <c r="E762" s="84" t="b">
        <v>0</v>
      </c>
      <c r="F762" s="84" t="b">
        <v>0</v>
      </c>
      <c r="G762" s="84" t="b">
        <v>0</v>
      </c>
    </row>
    <row r="763" spans="1:7" ht="15">
      <c r="A763" s="84" t="s">
        <v>5938</v>
      </c>
      <c r="B763" s="84">
        <v>2</v>
      </c>
      <c r="C763" s="118">
        <v>0.0034354482336463508</v>
      </c>
      <c r="D763" s="84" t="s">
        <v>4553</v>
      </c>
      <c r="E763" s="84" t="b">
        <v>0</v>
      </c>
      <c r="F763" s="84" t="b">
        <v>0</v>
      </c>
      <c r="G763" s="84" t="b">
        <v>0</v>
      </c>
    </row>
    <row r="764" spans="1:7" ht="15">
      <c r="A764" s="84" t="s">
        <v>5726</v>
      </c>
      <c r="B764" s="84">
        <v>2</v>
      </c>
      <c r="C764" s="118">
        <v>0.0034354482336463508</v>
      </c>
      <c r="D764" s="84" t="s">
        <v>4553</v>
      </c>
      <c r="E764" s="84" t="b">
        <v>0</v>
      </c>
      <c r="F764" s="84" t="b">
        <v>0</v>
      </c>
      <c r="G764" s="84" t="b">
        <v>0</v>
      </c>
    </row>
    <row r="765" spans="1:7" ht="15">
      <c r="A765" s="84" t="s">
        <v>5939</v>
      </c>
      <c r="B765" s="84">
        <v>2</v>
      </c>
      <c r="C765" s="118">
        <v>0.0034354482336463508</v>
      </c>
      <c r="D765" s="84" t="s">
        <v>4553</v>
      </c>
      <c r="E765" s="84" t="b">
        <v>0</v>
      </c>
      <c r="F765" s="84" t="b">
        <v>0</v>
      </c>
      <c r="G765" s="84" t="b">
        <v>0</v>
      </c>
    </row>
    <row r="766" spans="1:7" ht="15">
      <c r="A766" s="84" t="s">
        <v>5940</v>
      </c>
      <c r="B766" s="84">
        <v>2</v>
      </c>
      <c r="C766" s="118">
        <v>0.0034354482336463508</v>
      </c>
      <c r="D766" s="84" t="s">
        <v>4553</v>
      </c>
      <c r="E766" s="84" t="b">
        <v>0</v>
      </c>
      <c r="F766" s="84" t="b">
        <v>0</v>
      </c>
      <c r="G766" s="84" t="b">
        <v>0</v>
      </c>
    </row>
    <row r="767" spans="1:7" ht="15">
      <c r="A767" s="84" t="s">
        <v>5941</v>
      </c>
      <c r="B767" s="84">
        <v>2</v>
      </c>
      <c r="C767" s="118">
        <v>0.0034354482336463508</v>
      </c>
      <c r="D767" s="84" t="s">
        <v>4553</v>
      </c>
      <c r="E767" s="84" t="b">
        <v>0</v>
      </c>
      <c r="F767" s="84" t="b">
        <v>0</v>
      </c>
      <c r="G767" s="84" t="b">
        <v>0</v>
      </c>
    </row>
    <row r="768" spans="1:7" ht="15">
      <c r="A768" s="84" t="s">
        <v>5942</v>
      </c>
      <c r="B768" s="84">
        <v>2</v>
      </c>
      <c r="C768" s="118">
        <v>0.0034354482336463508</v>
      </c>
      <c r="D768" s="84" t="s">
        <v>4553</v>
      </c>
      <c r="E768" s="84" t="b">
        <v>0</v>
      </c>
      <c r="F768" s="84" t="b">
        <v>0</v>
      </c>
      <c r="G768" s="84" t="b">
        <v>0</v>
      </c>
    </row>
    <row r="769" spans="1:7" ht="15">
      <c r="A769" s="84" t="s">
        <v>5696</v>
      </c>
      <c r="B769" s="84">
        <v>2</v>
      </c>
      <c r="C769" s="118">
        <v>0.0034354482336463508</v>
      </c>
      <c r="D769" s="84" t="s">
        <v>4553</v>
      </c>
      <c r="E769" s="84" t="b">
        <v>0</v>
      </c>
      <c r="F769" s="84" t="b">
        <v>0</v>
      </c>
      <c r="G769" s="84" t="b">
        <v>0</v>
      </c>
    </row>
    <row r="770" spans="1:7" ht="15">
      <c r="A770" s="84" t="s">
        <v>5927</v>
      </c>
      <c r="B770" s="84">
        <v>2</v>
      </c>
      <c r="C770" s="118">
        <v>0.00407254875357012</v>
      </c>
      <c r="D770" s="84" t="s">
        <v>4553</v>
      </c>
      <c r="E770" s="84" t="b">
        <v>1</v>
      </c>
      <c r="F770" s="84" t="b">
        <v>0</v>
      </c>
      <c r="G770" s="84" t="b">
        <v>0</v>
      </c>
    </row>
    <row r="771" spans="1:7" ht="15">
      <c r="A771" s="84" t="s">
        <v>5652</v>
      </c>
      <c r="B771" s="84">
        <v>2</v>
      </c>
      <c r="C771" s="118">
        <v>0.0034354482336463508</v>
      </c>
      <c r="D771" s="84" t="s">
        <v>4553</v>
      </c>
      <c r="E771" s="84" t="b">
        <v>0</v>
      </c>
      <c r="F771" s="84" t="b">
        <v>0</v>
      </c>
      <c r="G771" s="84" t="b">
        <v>0</v>
      </c>
    </row>
    <row r="772" spans="1:7" ht="15">
      <c r="A772" s="84" t="s">
        <v>5654</v>
      </c>
      <c r="B772" s="84">
        <v>2</v>
      </c>
      <c r="C772" s="118">
        <v>0.0034354482336463508</v>
      </c>
      <c r="D772" s="84" t="s">
        <v>4553</v>
      </c>
      <c r="E772" s="84" t="b">
        <v>0</v>
      </c>
      <c r="F772" s="84" t="b">
        <v>0</v>
      </c>
      <c r="G772" s="84" t="b">
        <v>0</v>
      </c>
    </row>
    <row r="773" spans="1:7" ht="15">
      <c r="A773" s="84" t="s">
        <v>5903</v>
      </c>
      <c r="B773" s="84">
        <v>2</v>
      </c>
      <c r="C773" s="118">
        <v>0.0034354482336463508</v>
      </c>
      <c r="D773" s="84" t="s">
        <v>4553</v>
      </c>
      <c r="E773" s="84" t="b">
        <v>0</v>
      </c>
      <c r="F773" s="84" t="b">
        <v>0</v>
      </c>
      <c r="G773" s="84" t="b">
        <v>0</v>
      </c>
    </row>
    <row r="774" spans="1:7" ht="15">
      <c r="A774" s="84" t="s">
        <v>4790</v>
      </c>
      <c r="B774" s="84">
        <v>2</v>
      </c>
      <c r="C774" s="118">
        <v>0.00407254875357012</v>
      </c>
      <c r="D774" s="84" t="s">
        <v>4553</v>
      </c>
      <c r="E774" s="84" t="b">
        <v>0</v>
      </c>
      <c r="F774" s="84" t="b">
        <v>0</v>
      </c>
      <c r="G774" s="84" t="b">
        <v>0</v>
      </c>
    </row>
    <row r="775" spans="1:7" ht="15">
      <c r="A775" s="84" t="s">
        <v>5561</v>
      </c>
      <c r="B775" s="84">
        <v>2</v>
      </c>
      <c r="C775" s="118">
        <v>0.0034354482336463508</v>
      </c>
      <c r="D775" s="84" t="s">
        <v>4553</v>
      </c>
      <c r="E775" s="84" t="b">
        <v>0</v>
      </c>
      <c r="F775" s="84" t="b">
        <v>0</v>
      </c>
      <c r="G775" s="84" t="b">
        <v>0</v>
      </c>
    </row>
    <row r="776" spans="1:7" ht="15">
      <c r="A776" s="84" t="s">
        <v>5887</v>
      </c>
      <c r="B776" s="84">
        <v>2</v>
      </c>
      <c r="C776" s="118">
        <v>0.0034354482336463508</v>
      </c>
      <c r="D776" s="84" t="s">
        <v>4553</v>
      </c>
      <c r="E776" s="84" t="b">
        <v>0</v>
      </c>
      <c r="F776" s="84" t="b">
        <v>0</v>
      </c>
      <c r="G776" s="84" t="b">
        <v>0</v>
      </c>
    </row>
    <row r="777" spans="1:7" ht="15">
      <c r="A777" s="84" t="s">
        <v>5886</v>
      </c>
      <c r="B777" s="84">
        <v>2</v>
      </c>
      <c r="C777" s="118">
        <v>0.00407254875357012</v>
      </c>
      <c r="D777" s="84" t="s">
        <v>4553</v>
      </c>
      <c r="E777" s="84" t="b">
        <v>0</v>
      </c>
      <c r="F777" s="84" t="b">
        <v>0</v>
      </c>
      <c r="G777" s="84" t="b">
        <v>0</v>
      </c>
    </row>
    <row r="778" spans="1:7" ht="15">
      <c r="A778" s="84" t="s">
        <v>5888</v>
      </c>
      <c r="B778" s="84">
        <v>2</v>
      </c>
      <c r="C778" s="118">
        <v>0.00407254875357012</v>
      </c>
      <c r="D778" s="84" t="s">
        <v>4553</v>
      </c>
      <c r="E778" s="84" t="b">
        <v>0</v>
      </c>
      <c r="F778" s="84" t="b">
        <v>0</v>
      </c>
      <c r="G778" s="84" t="b">
        <v>0</v>
      </c>
    </row>
    <row r="779" spans="1:7" ht="15">
      <c r="A779" s="84" t="s">
        <v>5826</v>
      </c>
      <c r="B779" s="84">
        <v>2</v>
      </c>
      <c r="C779" s="118">
        <v>0.0034354482336463508</v>
      </c>
      <c r="D779" s="84" t="s">
        <v>4553</v>
      </c>
      <c r="E779" s="84" t="b">
        <v>0</v>
      </c>
      <c r="F779" s="84" t="b">
        <v>0</v>
      </c>
      <c r="G779" s="84" t="b">
        <v>0</v>
      </c>
    </row>
    <row r="780" spans="1:7" ht="15">
      <c r="A780" s="84" t="s">
        <v>5694</v>
      </c>
      <c r="B780" s="84">
        <v>2</v>
      </c>
      <c r="C780" s="118">
        <v>0.00407254875357012</v>
      </c>
      <c r="D780" s="84" t="s">
        <v>4553</v>
      </c>
      <c r="E780" s="84" t="b">
        <v>0</v>
      </c>
      <c r="F780" s="84" t="b">
        <v>0</v>
      </c>
      <c r="G780" s="84" t="b">
        <v>0</v>
      </c>
    </row>
    <row r="781" spans="1:7" ht="15">
      <c r="A781" s="84" t="s">
        <v>5809</v>
      </c>
      <c r="B781" s="84">
        <v>2</v>
      </c>
      <c r="C781" s="118">
        <v>0.00407254875357012</v>
      </c>
      <c r="D781" s="84" t="s">
        <v>4553</v>
      </c>
      <c r="E781" s="84" t="b">
        <v>0</v>
      </c>
      <c r="F781" s="84" t="b">
        <v>0</v>
      </c>
      <c r="G781" s="84" t="b">
        <v>0</v>
      </c>
    </row>
    <row r="782" spans="1:7" ht="15">
      <c r="A782" s="84" t="s">
        <v>5810</v>
      </c>
      <c r="B782" s="84">
        <v>2</v>
      </c>
      <c r="C782" s="118">
        <v>0.00407254875357012</v>
      </c>
      <c r="D782" s="84" t="s">
        <v>4553</v>
      </c>
      <c r="E782" s="84" t="b">
        <v>0</v>
      </c>
      <c r="F782" s="84" t="b">
        <v>0</v>
      </c>
      <c r="G782" s="84" t="b">
        <v>0</v>
      </c>
    </row>
    <row r="783" spans="1:7" ht="15">
      <c r="A783" s="84" t="s">
        <v>477</v>
      </c>
      <c r="B783" s="84">
        <v>4</v>
      </c>
      <c r="C783" s="118">
        <v>0.002655068849535792</v>
      </c>
      <c r="D783" s="84" t="s">
        <v>4554</v>
      </c>
      <c r="E783" s="84" t="b">
        <v>0</v>
      </c>
      <c r="F783" s="84" t="b">
        <v>0</v>
      </c>
      <c r="G783" s="84" t="b">
        <v>0</v>
      </c>
    </row>
    <row r="784" spans="1:7" ht="15">
      <c r="A784" s="84" t="s">
        <v>476</v>
      </c>
      <c r="B784" s="84">
        <v>4</v>
      </c>
      <c r="C784" s="118">
        <v>0.002655068849535792</v>
      </c>
      <c r="D784" s="84" t="s">
        <v>4554</v>
      </c>
      <c r="E784" s="84" t="b">
        <v>0</v>
      </c>
      <c r="F784" s="84" t="b">
        <v>0</v>
      </c>
      <c r="G784" s="84" t="b">
        <v>0</v>
      </c>
    </row>
    <row r="785" spans="1:7" ht="15">
      <c r="A785" s="84" t="s">
        <v>4752</v>
      </c>
      <c r="B785" s="84">
        <v>3</v>
      </c>
      <c r="C785" s="118">
        <v>0.004558535951021021</v>
      </c>
      <c r="D785" s="84" t="s">
        <v>4554</v>
      </c>
      <c r="E785" s="84" t="b">
        <v>0</v>
      </c>
      <c r="F785" s="84" t="b">
        <v>0</v>
      </c>
      <c r="G785" s="84" t="b">
        <v>0</v>
      </c>
    </row>
    <row r="786" spans="1:7" ht="15">
      <c r="A786" s="84" t="s">
        <v>4753</v>
      </c>
      <c r="B786" s="84">
        <v>2</v>
      </c>
      <c r="C786" s="118">
        <v>0.005451232995507364</v>
      </c>
      <c r="D786" s="84" t="s">
        <v>4554</v>
      </c>
      <c r="E786" s="84" t="b">
        <v>0</v>
      </c>
      <c r="F786" s="84" t="b">
        <v>0</v>
      </c>
      <c r="G786" s="84" t="b">
        <v>0</v>
      </c>
    </row>
    <row r="787" spans="1:7" ht="15">
      <c r="A787" s="84" t="s">
        <v>951</v>
      </c>
      <c r="B787" s="84">
        <v>2</v>
      </c>
      <c r="C787" s="118">
        <v>0.005451232995507364</v>
      </c>
      <c r="D787" s="84" t="s">
        <v>4554</v>
      </c>
      <c r="E787" s="84" t="b">
        <v>0</v>
      </c>
      <c r="F787" s="84" t="b">
        <v>0</v>
      </c>
      <c r="G787" s="84" t="b">
        <v>0</v>
      </c>
    </row>
    <row r="788" spans="1:7" ht="15">
      <c r="A788" s="84" t="s">
        <v>4754</v>
      </c>
      <c r="B788" s="84">
        <v>2</v>
      </c>
      <c r="C788" s="118">
        <v>0.005451232995507364</v>
      </c>
      <c r="D788" s="84" t="s">
        <v>4554</v>
      </c>
      <c r="E788" s="84" t="b">
        <v>0</v>
      </c>
      <c r="F788" s="84" t="b">
        <v>0</v>
      </c>
      <c r="G788" s="84" t="b">
        <v>0</v>
      </c>
    </row>
    <row r="789" spans="1:7" ht="15">
      <c r="A789" s="84" t="s">
        <v>4755</v>
      </c>
      <c r="B789" s="84">
        <v>2</v>
      </c>
      <c r="C789" s="118">
        <v>0.005451232995507364</v>
      </c>
      <c r="D789" s="84" t="s">
        <v>4554</v>
      </c>
      <c r="E789" s="84" t="b">
        <v>0</v>
      </c>
      <c r="F789" s="84" t="b">
        <v>0</v>
      </c>
      <c r="G789" s="84" t="b">
        <v>0</v>
      </c>
    </row>
    <row r="790" spans="1:7" ht="15">
      <c r="A790" s="84" t="s">
        <v>4756</v>
      </c>
      <c r="B790" s="84">
        <v>2</v>
      </c>
      <c r="C790" s="118">
        <v>0.009574931566246832</v>
      </c>
      <c r="D790" s="84" t="s">
        <v>4554</v>
      </c>
      <c r="E790" s="84" t="b">
        <v>0</v>
      </c>
      <c r="F790" s="84" t="b">
        <v>1</v>
      </c>
      <c r="G790" s="84" t="b">
        <v>0</v>
      </c>
    </row>
    <row r="791" spans="1:7" ht="15">
      <c r="A791" s="84" t="s">
        <v>475</v>
      </c>
      <c r="B791" s="84">
        <v>2</v>
      </c>
      <c r="C791" s="118">
        <v>0.005451232995507364</v>
      </c>
      <c r="D791" s="84" t="s">
        <v>4554</v>
      </c>
      <c r="E791" s="84" t="b">
        <v>0</v>
      </c>
      <c r="F791" s="84" t="b">
        <v>0</v>
      </c>
      <c r="G791" s="84" t="b">
        <v>0</v>
      </c>
    </row>
    <row r="792" spans="1:7" ht="15">
      <c r="A792" s="84" t="s">
        <v>474</v>
      </c>
      <c r="B792" s="84">
        <v>2</v>
      </c>
      <c r="C792" s="118">
        <v>0.005451232995507364</v>
      </c>
      <c r="D792" s="84" t="s">
        <v>4554</v>
      </c>
      <c r="E792" s="84" t="b">
        <v>0</v>
      </c>
      <c r="F792" s="84" t="b">
        <v>0</v>
      </c>
      <c r="G792" s="84" t="b">
        <v>0</v>
      </c>
    </row>
    <row r="793" spans="1:7" ht="15">
      <c r="A793" s="84" t="s">
        <v>473</v>
      </c>
      <c r="B793" s="84">
        <v>2</v>
      </c>
      <c r="C793" s="118">
        <v>0.005451232995507364</v>
      </c>
      <c r="D793" s="84" t="s">
        <v>4554</v>
      </c>
      <c r="E793" s="84" t="b">
        <v>0</v>
      </c>
      <c r="F793" s="84" t="b">
        <v>0</v>
      </c>
      <c r="G793" s="84" t="b">
        <v>0</v>
      </c>
    </row>
    <row r="794" spans="1:7" ht="15">
      <c r="A794" s="84" t="s">
        <v>472</v>
      </c>
      <c r="B794" s="84">
        <v>2</v>
      </c>
      <c r="C794" s="118">
        <v>0.005451232995507364</v>
      </c>
      <c r="D794" s="84" t="s">
        <v>4554</v>
      </c>
      <c r="E794" s="84" t="b">
        <v>0</v>
      </c>
      <c r="F794" s="84" t="b">
        <v>0</v>
      </c>
      <c r="G794" s="84" t="b">
        <v>0</v>
      </c>
    </row>
    <row r="795" spans="1:7" ht="15">
      <c r="A795" s="84" t="s">
        <v>471</v>
      </c>
      <c r="B795" s="84">
        <v>2</v>
      </c>
      <c r="C795" s="118">
        <v>0.005451232995507364</v>
      </c>
      <c r="D795" s="84" t="s">
        <v>4554</v>
      </c>
      <c r="E795" s="84" t="b">
        <v>0</v>
      </c>
      <c r="F795" s="84" t="b">
        <v>0</v>
      </c>
      <c r="G795" s="84" t="b">
        <v>0</v>
      </c>
    </row>
    <row r="796" spans="1:7" ht="15">
      <c r="A796" s="84" t="s">
        <v>470</v>
      </c>
      <c r="B796" s="84">
        <v>2</v>
      </c>
      <c r="C796" s="118">
        <v>0.005451232995507364</v>
      </c>
      <c r="D796" s="84" t="s">
        <v>4554</v>
      </c>
      <c r="E796" s="84" t="b">
        <v>0</v>
      </c>
      <c r="F796" s="84" t="b">
        <v>0</v>
      </c>
      <c r="G796" s="84" t="b">
        <v>0</v>
      </c>
    </row>
    <row r="797" spans="1:7" ht="15">
      <c r="A797" s="84" t="s">
        <v>469</v>
      </c>
      <c r="B797" s="84">
        <v>2</v>
      </c>
      <c r="C797" s="118">
        <v>0.005451232995507364</v>
      </c>
      <c r="D797" s="84" t="s">
        <v>4554</v>
      </c>
      <c r="E797" s="84" t="b">
        <v>0</v>
      </c>
      <c r="F797" s="84" t="b">
        <v>0</v>
      </c>
      <c r="G797" s="84" t="b">
        <v>0</v>
      </c>
    </row>
    <row r="798" spans="1:7" ht="15">
      <c r="A798" s="84" t="s">
        <v>5800</v>
      </c>
      <c r="B798" s="84">
        <v>2</v>
      </c>
      <c r="C798" s="118">
        <v>0.005451232995507364</v>
      </c>
      <c r="D798" s="84" t="s">
        <v>4554</v>
      </c>
      <c r="E798" s="84" t="b">
        <v>0</v>
      </c>
      <c r="F798" s="84" t="b">
        <v>0</v>
      </c>
      <c r="G798" s="84" t="b">
        <v>0</v>
      </c>
    </row>
    <row r="799" spans="1:7" ht="15">
      <c r="A799" s="84" t="s">
        <v>5805</v>
      </c>
      <c r="B799" s="84">
        <v>2</v>
      </c>
      <c r="C799" s="118">
        <v>0.009574931566246832</v>
      </c>
      <c r="D799" s="84" t="s">
        <v>4554</v>
      </c>
      <c r="E799" s="84" t="b">
        <v>0</v>
      </c>
      <c r="F799" s="84" t="b">
        <v>0</v>
      </c>
      <c r="G799" s="84" t="b">
        <v>0</v>
      </c>
    </row>
    <row r="800" spans="1:7" ht="15">
      <c r="A800" s="84" t="s">
        <v>5798</v>
      </c>
      <c r="B800" s="84">
        <v>2</v>
      </c>
      <c r="C800" s="118">
        <v>0.005451232995507364</v>
      </c>
      <c r="D800" s="84" t="s">
        <v>4554</v>
      </c>
      <c r="E800" s="84" t="b">
        <v>0</v>
      </c>
      <c r="F800" s="84" t="b">
        <v>0</v>
      </c>
      <c r="G800" s="84" t="b">
        <v>0</v>
      </c>
    </row>
    <row r="801" spans="1:7" ht="15">
      <c r="A801" s="84" t="s">
        <v>5692</v>
      </c>
      <c r="B801" s="84">
        <v>2</v>
      </c>
      <c r="C801" s="118">
        <v>0.005451232995507364</v>
      </c>
      <c r="D801" s="84" t="s">
        <v>4554</v>
      </c>
      <c r="E801" s="84" t="b">
        <v>0</v>
      </c>
      <c r="F801" s="84" t="b">
        <v>0</v>
      </c>
      <c r="G801" s="84" t="b">
        <v>0</v>
      </c>
    </row>
    <row r="802" spans="1:7" ht="15">
      <c r="A802" s="84" t="s">
        <v>5801</v>
      </c>
      <c r="B802" s="84">
        <v>2</v>
      </c>
      <c r="C802" s="118">
        <v>0.005451232995507364</v>
      </c>
      <c r="D802" s="84" t="s">
        <v>4554</v>
      </c>
      <c r="E802" s="84" t="b">
        <v>0</v>
      </c>
      <c r="F802" s="84" t="b">
        <v>0</v>
      </c>
      <c r="G802" s="84" t="b">
        <v>0</v>
      </c>
    </row>
    <row r="803" spans="1:7" ht="15">
      <c r="A803" s="84" t="s">
        <v>580</v>
      </c>
      <c r="B803" s="84">
        <v>2</v>
      </c>
      <c r="C803" s="118">
        <v>0.005451232995507364</v>
      </c>
      <c r="D803" s="84" t="s">
        <v>4554</v>
      </c>
      <c r="E803" s="84" t="b">
        <v>0</v>
      </c>
      <c r="F803" s="84" t="b">
        <v>0</v>
      </c>
      <c r="G803" s="84" t="b">
        <v>0</v>
      </c>
    </row>
    <row r="804" spans="1:7" ht="15">
      <c r="A804" s="84" t="s">
        <v>5578</v>
      </c>
      <c r="B804" s="84">
        <v>2</v>
      </c>
      <c r="C804" s="118">
        <v>0.005451232995507364</v>
      </c>
      <c r="D804" s="84" t="s">
        <v>4554</v>
      </c>
      <c r="E804" s="84" t="b">
        <v>0</v>
      </c>
      <c r="F804" s="84" t="b">
        <v>0</v>
      </c>
      <c r="G804" s="84" t="b">
        <v>0</v>
      </c>
    </row>
    <row r="805" spans="1:7" ht="15">
      <c r="A805" s="84" t="s">
        <v>579</v>
      </c>
      <c r="B805" s="84">
        <v>2</v>
      </c>
      <c r="C805" s="118">
        <v>0.005451232995507364</v>
      </c>
      <c r="D805" s="84" t="s">
        <v>4554</v>
      </c>
      <c r="E805" s="84" t="b">
        <v>0</v>
      </c>
      <c r="F805" s="84" t="b">
        <v>0</v>
      </c>
      <c r="G805" s="84" t="b">
        <v>0</v>
      </c>
    </row>
    <row r="806" spans="1:7" ht="15">
      <c r="A806" s="84" t="s">
        <v>5590</v>
      </c>
      <c r="B806" s="84">
        <v>2</v>
      </c>
      <c r="C806" s="118">
        <v>0.009574931566246832</v>
      </c>
      <c r="D806" s="84" t="s">
        <v>4554</v>
      </c>
      <c r="E806" s="84" t="b">
        <v>0</v>
      </c>
      <c r="F806" s="84" t="b">
        <v>0</v>
      </c>
      <c r="G806" s="84" t="b">
        <v>0</v>
      </c>
    </row>
    <row r="807" spans="1:7" ht="15">
      <c r="A807" s="84" t="s">
        <v>4758</v>
      </c>
      <c r="B807" s="84">
        <v>17</v>
      </c>
      <c r="C807" s="118">
        <v>0</v>
      </c>
      <c r="D807" s="84" t="s">
        <v>4555</v>
      </c>
      <c r="E807" s="84" t="b">
        <v>1</v>
      </c>
      <c r="F807" s="84" t="b">
        <v>0</v>
      </c>
      <c r="G807" s="84" t="b">
        <v>0</v>
      </c>
    </row>
    <row r="808" spans="1:7" ht="15">
      <c r="A808" s="84" t="s">
        <v>951</v>
      </c>
      <c r="B808" s="84">
        <v>17</v>
      </c>
      <c r="C808" s="118">
        <v>0</v>
      </c>
      <c r="D808" s="84" t="s">
        <v>4555</v>
      </c>
      <c r="E808" s="84" t="b">
        <v>0</v>
      </c>
      <c r="F808" s="84" t="b">
        <v>0</v>
      </c>
      <c r="G808" s="84" t="b">
        <v>0</v>
      </c>
    </row>
    <row r="809" spans="1:7" ht="15">
      <c r="A809" s="84" t="s">
        <v>372</v>
      </c>
      <c r="B809" s="84">
        <v>16</v>
      </c>
      <c r="C809" s="118">
        <v>0.0021493011201917673</v>
      </c>
      <c r="D809" s="84" t="s">
        <v>4555</v>
      </c>
      <c r="E809" s="84" t="b">
        <v>0</v>
      </c>
      <c r="F809" s="84" t="b">
        <v>0</v>
      </c>
      <c r="G809" s="84" t="b">
        <v>0</v>
      </c>
    </row>
    <row r="810" spans="1:7" ht="15">
      <c r="A810" s="84" t="s">
        <v>373</v>
      </c>
      <c r="B810" s="84">
        <v>15</v>
      </c>
      <c r="C810" s="118">
        <v>0.00416002517774944</v>
      </c>
      <c r="D810" s="84" t="s">
        <v>4555</v>
      </c>
      <c r="E810" s="84" t="b">
        <v>0</v>
      </c>
      <c r="F810" s="84" t="b">
        <v>0</v>
      </c>
      <c r="G810" s="84" t="b">
        <v>0</v>
      </c>
    </row>
    <row r="811" spans="1:7" ht="15">
      <c r="A811" s="84" t="s">
        <v>4759</v>
      </c>
      <c r="B811" s="84">
        <v>11</v>
      </c>
      <c r="C811" s="118">
        <v>0.010610298971533356</v>
      </c>
      <c r="D811" s="84" t="s">
        <v>4555</v>
      </c>
      <c r="E811" s="84" t="b">
        <v>0</v>
      </c>
      <c r="F811" s="84" t="b">
        <v>0</v>
      </c>
      <c r="G811" s="84" t="b">
        <v>0</v>
      </c>
    </row>
    <row r="812" spans="1:7" ht="15">
      <c r="A812" s="84" t="s">
        <v>4760</v>
      </c>
      <c r="B812" s="84">
        <v>11</v>
      </c>
      <c r="C812" s="118">
        <v>0.010610298971533356</v>
      </c>
      <c r="D812" s="84" t="s">
        <v>4555</v>
      </c>
      <c r="E812" s="84" t="b">
        <v>0</v>
      </c>
      <c r="F812" s="84" t="b">
        <v>1</v>
      </c>
      <c r="G812" s="84" t="b">
        <v>0</v>
      </c>
    </row>
    <row r="813" spans="1:7" ht="15">
      <c r="A813" s="84" t="s">
        <v>4761</v>
      </c>
      <c r="B813" s="84">
        <v>11</v>
      </c>
      <c r="C813" s="118">
        <v>0.010610298971533356</v>
      </c>
      <c r="D813" s="84" t="s">
        <v>4555</v>
      </c>
      <c r="E813" s="84" t="b">
        <v>0</v>
      </c>
      <c r="F813" s="84" t="b">
        <v>0</v>
      </c>
      <c r="G813" s="84" t="b">
        <v>0</v>
      </c>
    </row>
    <row r="814" spans="1:7" ht="15">
      <c r="A814" s="84" t="s">
        <v>4762</v>
      </c>
      <c r="B814" s="84">
        <v>11</v>
      </c>
      <c r="C814" s="118">
        <v>0.010610298971533356</v>
      </c>
      <c r="D814" s="84" t="s">
        <v>4555</v>
      </c>
      <c r="E814" s="84" t="b">
        <v>0</v>
      </c>
      <c r="F814" s="84" t="b">
        <v>0</v>
      </c>
      <c r="G814" s="84" t="b">
        <v>0</v>
      </c>
    </row>
    <row r="815" spans="1:7" ht="15">
      <c r="A815" s="84" t="s">
        <v>4763</v>
      </c>
      <c r="B815" s="84">
        <v>11</v>
      </c>
      <c r="C815" s="118">
        <v>0.010610298971533356</v>
      </c>
      <c r="D815" s="84" t="s">
        <v>4555</v>
      </c>
      <c r="E815" s="84" t="b">
        <v>1</v>
      </c>
      <c r="F815" s="84" t="b">
        <v>0</v>
      </c>
      <c r="G815" s="84" t="b">
        <v>0</v>
      </c>
    </row>
    <row r="816" spans="1:7" ht="15">
      <c r="A816" s="84" t="s">
        <v>4764</v>
      </c>
      <c r="B816" s="84">
        <v>11</v>
      </c>
      <c r="C816" s="118">
        <v>0.010610298971533356</v>
      </c>
      <c r="D816" s="84" t="s">
        <v>4555</v>
      </c>
      <c r="E816" s="84" t="b">
        <v>0</v>
      </c>
      <c r="F816" s="84" t="b">
        <v>0</v>
      </c>
      <c r="G816" s="84" t="b">
        <v>0</v>
      </c>
    </row>
    <row r="817" spans="1:7" ht="15">
      <c r="A817" s="84" t="s">
        <v>4742</v>
      </c>
      <c r="B817" s="84">
        <v>11</v>
      </c>
      <c r="C817" s="118">
        <v>0.010610298971533356</v>
      </c>
      <c r="D817" s="84" t="s">
        <v>4555</v>
      </c>
      <c r="E817" s="84" t="b">
        <v>0</v>
      </c>
      <c r="F817" s="84" t="b">
        <v>0</v>
      </c>
      <c r="G817" s="84" t="b">
        <v>0</v>
      </c>
    </row>
    <row r="818" spans="1:7" ht="15">
      <c r="A818" s="84" t="s">
        <v>5556</v>
      </c>
      <c r="B818" s="84">
        <v>11</v>
      </c>
      <c r="C818" s="118">
        <v>0.010610298971533356</v>
      </c>
      <c r="D818" s="84" t="s">
        <v>4555</v>
      </c>
      <c r="E818" s="84" t="b">
        <v>0</v>
      </c>
      <c r="F818" s="84" t="b">
        <v>0</v>
      </c>
      <c r="G818" s="84" t="b">
        <v>0</v>
      </c>
    </row>
    <row r="819" spans="1:7" ht="15">
      <c r="A819" s="84" t="s">
        <v>5558</v>
      </c>
      <c r="B819" s="84">
        <v>11</v>
      </c>
      <c r="C819" s="118">
        <v>0.010610298971533356</v>
      </c>
      <c r="D819" s="84" t="s">
        <v>4555</v>
      </c>
      <c r="E819" s="84" t="b">
        <v>0</v>
      </c>
      <c r="F819" s="84" t="b">
        <v>0</v>
      </c>
      <c r="G819" s="84" t="b">
        <v>0</v>
      </c>
    </row>
    <row r="820" spans="1:7" ht="15">
      <c r="A820" s="84" t="s">
        <v>5585</v>
      </c>
      <c r="B820" s="84">
        <v>6</v>
      </c>
      <c r="C820" s="118">
        <v>0.013845847071264192</v>
      </c>
      <c r="D820" s="84" t="s">
        <v>4555</v>
      </c>
      <c r="E820" s="84" t="b">
        <v>0</v>
      </c>
      <c r="F820" s="84" t="b">
        <v>0</v>
      </c>
      <c r="G820" s="84" t="b">
        <v>0</v>
      </c>
    </row>
    <row r="821" spans="1:7" ht="15">
      <c r="A821" s="84" t="s">
        <v>5586</v>
      </c>
      <c r="B821" s="84">
        <v>6</v>
      </c>
      <c r="C821" s="118">
        <v>0.013845847071264192</v>
      </c>
      <c r="D821" s="84" t="s">
        <v>4555</v>
      </c>
      <c r="E821" s="84" t="b">
        <v>0</v>
      </c>
      <c r="F821" s="84" t="b">
        <v>0</v>
      </c>
      <c r="G821" s="84" t="b">
        <v>0</v>
      </c>
    </row>
    <row r="822" spans="1:7" ht="15">
      <c r="A822" s="84" t="s">
        <v>5569</v>
      </c>
      <c r="B822" s="84">
        <v>6</v>
      </c>
      <c r="C822" s="118">
        <v>0.013845847071264192</v>
      </c>
      <c r="D822" s="84" t="s">
        <v>4555</v>
      </c>
      <c r="E822" s="84" t="b">
        <v>0</v>
      </c>
      <c r="F822" s="84" t="b">
        <v>0</v>
      </c>
      <c r="G822" s="84" t="b">
        <v>0</v>
      </c>
    </row>
    <row r="823" spans="1:7" ht="15">
      <c r="A823" s="84" t="s">
        <v>5566</v>
      </c>
      <c r="B823" s="84">
        <v>6</v>
      </c>
      <c r="C823" s="118">
        <v>0.013845847071264192</v>
      </c>
      <c r="D823" s="84" t="s">
        <v>4555</v>
      </c>
      <c r="E823" s="84" t="b">
        <v>0</v>
      </c>
      <c r="F823" s="84" t="b">
        <v>0</v>
      </c>
      <c r="G823" s="84" t="b">
        <v>0</v>
      </c>
    </row>
    <row r="824" spans="1:7" ht="15">
      <c r="A824" s="84" t="s">
        <v>4766</v>
      </c>
      <c r="B824" s="84">
        <v>17</v>
      </c>
      <c r="C824" s="118">
        <v>0.02660205056888871</v>
      </c>
      <c r="D824" s="84" t="s">
        <v>4556</v>
      </c>
      <c r="E824" s="84" t="b">
        <v>0</v>
      </c>
      <c r="F824" s="84" t="b">
        <v>0</v>
      </c>
      <c r="G824" s="84" t="b">
        <v>0</v>
      </c>
    </row>
    <row r="825" spans="1:7" ht="15">
      <c r="A825" s="84" t="s">
        <v>4767</v>
      </c>
      <c r="B825" s="84">
        <v>7</v>
      </c>
      <c r="C825" s="118">
        <v>0.020355964382215343</v>
      </c>
      <c r="D825" s="84" t="s">
        <v>4556</v>
      </c>
      <c r="E825" s="84" t="b">
        <v>0</v>
      </c>
      <c r="F825" s="84" t="b">
        <v>0</v>
      </c>
      <c r="G825" s="84" t="b">
        <v>0</v>
      </c>
    </row>
    <row r="826" spans="1:7" ht="15">
      <c r="A826" s="84" t="s">
        <v>4768</v>
      </c>
      <c r="B826" s="84">
        <v>6</v>
      </c>
      <c r="C826" s="118">
        <v>0.021674159687806647</v>
      </c>
      <c r="D826" s="84" t="s">
        <v>4556</v>
      </c>
      <c r="E826" s="84" t="b">
        <v>0</v>
      </c>
      <c r="F826" s="84" t="b">
        <v>0</v>
      </c>
      <c r="G826" s="84" t="b">
        <v>0</v>
      </c>
    </row>
    <row r="827" spans="1:7" ht="15">
      <c r="A827" s="84" t="s">
        <v>4769</v>
      </c>
      <c r="B827" s="84">
        <v>6</v>
      </c>
      <c r="C827" s="118">
        <v>0.017447969470470295</v>
      </c>
      <c r="D827" s="84" t="s">
        <v>4556</v>
      </c>
      <c r="E827" s="84" t="b">
        <v>0</v>
      </c>
      <c r="F827" s="84" t="b">
        <v>0</v>
      </c>
      <c r="G827" s="84" t="b">
        <v>0</v>
      </c>
    </row>
    <row r="828" spans="1:7" ht="15">
      <c r="A828" s="84" t="s">
        <v>418</v>
      </c>
      <c r="B828" s="84">
        <v>5</v>
      </c>
      <c r="C828" s="118">
        <v>0.016123599479677744</v>
      </c>
      <c r="D828" s="84" t="s">
        <v>4556</v>
      </c>
      <c r="E828" s="84" t="b">
        <v>0</v>
      </c>
      <c r="F828" s="84" t="b">
        <v>0</v>
      </c>
      <c r="G828" s="84" t="b">
        <v>0</v>
      </c>
    </row>
    <row r="829" spans="1:7" ht="15">
      <c r="A829" s="84" t="s">
        <v>4770</v>
      </c>
      <c r="B829" s="84">
        <v>4</v>
      </c>
      <c r="C829" s="118">
        <v>0.014449439791871096</v>
      </c>
      <c r="D829" s="84" t="s">
        <v>4556</v>
      </c>
      <c r="E829" s="84" t="b">
        <v>0</v>
      </c>
      <c r="F829" s="84" t="b">
        <v>0</v>
      </c>
      <c r="G829" s="84" t="b">
        <v>0</v>
      </c>
    </row>
    <row r="830" spans="1:7" ht="15">
      <c r="A830" s="84" t="s">
        <v>4771</v>
      </c>
      <c r="B830" s="84">
        <v>4</v>
      </c>
      <c r="C830" s="118">
        <v>0.014449439791871096</v>
      </c>
      <c r="D830" s="84" t="s">
        <v>4556</v>
      </c>
      <c r="E830" s="84" t="b">
        <v>0</v>
      </c>
      <c r="F830" s="84" t="b">
        <v>0</v>
      </c>
      <c r="G830" s="84" t="b">
        <v>0</v>
      </c>
    </row>
    <row r="831" spans="1:7" ht="15">
      <c r="A831" s="84" t="s">
        <v>4772</v>
      </c>
      <c r="B831" s="84">
        <v>4</v>
      </c>
      <c r="C831" s="118">
        <v>0.014449439791871096</v>
      </c>
      <c r="D831" s="84" t="s">
        <v>4556</v>
      </c>
      <c r="E831" s="84" t="b">
        <v>0</v>
      </c>
      <c r="F831" s="84" t="b">
        <v>0</v>
      </c>
      <c r="G831" s="84" t="b">
        <v>0</v>
      </c>
    </row>
    <row r="832" spans="1:7" ht="15">
      <c r="A832" s="84" t="s">
        <v>4773</v>
      </c>
      <c r="B832" s="84">
        <v>4</v>
      </c>
      <c r="C832" s="118">
        <v>0.014449439791871096</v>
      </c>
      <c r="D832" s="84" t="s">
        <v>4556</v>
      </c>
      <c r="E832" s="84" t="b">
        <v>0</v>
      </c>
      <c r="F832" s="84" t="b">
        <v>0</v>
      </c>
      <c r="G832" s="84" t="b">
        <v>0</v>
      </c>
    </row>
    <row r="833" spans="1:7" ht="15">
      <c r="A833" s="84" t="s">
        <v>4774</v>
      </c>
      <c r="B833" s="84">
        <v>4</v>
      </c>
      <c r="C833" s="118">
        <v>0.014449439791871096</v>
      </c>
      <c r="D833" s="84" t="s">
        <v>4556</v>
      </c>
      <c r="E833" s="84" t="b">
        <v>0</v>
      </c>
      <c r="F833" s="84" t="b">
        <v>0</v>
      </c>
      <c r="G833" s="84" t="b">
        <v>0</v>
      </c>
    </row>
    <row r="834" spans="1:7" ht="15">
      <c r="A834" s="84" t="s">
        <v>5601</v>
      </c>
      <c r="B834" s="84">
        <v>4</v>
      </c>
      <c r="C834" s="118">
        <v>0.014449439791871096</v>
      </c>
      <c r="D834" s="84" t="s">
        <v>4556</v>
      </c>
      <c r="E834" s="84" t="b">
        <v>0</v>
      </c>
      <c r="F834" s="84" t="b">
        <v>0</v>
      </c>
      <c r="G834" s="84" t="b">
        <v>0</v>
      </c>
    </row>
    <row r="835" spans="1:7" ht="15">
      <c r="A835" s="84" t="s">
        <v>5650</v>
      </c>
      <c r="B835" s="84">
        <v>4</v>
      </c>
      <c r="C835" s="118">
        <v>0.019265919722494796</v>
      </c>
      <c r="D835" s="84" t="s">
        <v>4556</v>
      </c>
      <c r="E835" s="84" t="b">
        <v>0</v>
      </c>
      <c r="F835" s="84" t="b">
        <v>0</v>
      </c>
      <c r="G835" s="84" t="b">
        <v>0</v>
      </c>
    </row>
    <row r="836" spans="1:7" ht="15">
      <c r="A836" s="84" t="s">
        <v>5648</v>
      </c>
      <c r="B836" s="84">
        <v>4</v>
      </c>
      <c r="C836" s="118">
        <v>0.016448459577603894</v>
      </c>
      <c r="D836" s="84" t="s">
        <v>4556</v>
      </c>
      <c r="E836" s="84" t="b">
        <v>0</v>
      </c>
      <c r="F836" s="84" t="b">
        <v>0</v>
      </c>
      <c r="G836" s="84" t="b">
        <v>0</v>
      </c>
    </row>
    <row r="837" spans="1:7" ht="15">
      <c r="A837" s="84" t="s">
        <v>5647</v>
      </c>
      <c r="B837" s="84">
        <v>4</v>
      </c>
      <c r="C837" s="118">
        <v>0.019265919722494796</v>
      </c>
      <c r="D837" s="84" t="s">
        <v>4556</v>
      </c>
      <c r="E837" s="84" t="b">
        <v>0</v>
      </c>
      <c r="F837" s="84" t="b">
        <v>0</v>
      </c>
      <c r="G837" s="84" t="b">
        <v>0</v>
      </c>
    </row>
    <row r="838" spans="1:7" ht="15">
      <c r="A838" s="84" t="s">
        <v>5644</v>
      </c>
      <c r="B838" s="84">
        <v>4</v>
      </c>
      <c r="C838" s="118">
        <v>0.014449439791871096</v>
      </c>
      <c r="D838" s="84" t="s">
        <v>4556</v>
      </c>
      <c r="E838" s="84" t="b">
        <v>0</v>
      </c>
      <c r="F838" s="84" t="b">
        <v>0</v>
      </c>
      <c r="G838" s="84" t="b">
        <v>0</v>
      </c>
    </row>
    <row r="839" spans="1:7" ht="15">
      <c r="A839" s="84" t="s">
        <v>414</v>
      </c>
      <c r="B839" s="84">
        <v>3</v>
      </c>
      <c r="C839" s="118">
        <v>0.012336344683202922</v>
      </c>
      <c r="D839" s="84" t="s">
        <v>4556</v>
      </c>
      <c r="E839" s="84" t="b">
        <v>0</v>
      </c>
      <c r="F839" s="84" t="b">
        <v>0</v>
      </c>
      <c r="G839" s="84" t="b">
        <v>0</v>
      </c>
    </row>
    <row r="840" spans="1:7" ht="15">
      <c r="A840" s="84" t="s">
        <v>5645</v>
      </c>
      <c r="B840" s="84">
        <v>3</v>
      </c>
      <c r="C840" s="118">
        <v>0.012336344683202922</v>
      </c>
      <c r="D840" s="84" t="s">
        <v>4556</v>
      </c>
      <c r="E840" s="84" t="b">
        <v>0</v>
      </c>
      <c r="F840" s="84" t="b">
        <v>0</v>
      </c>
      <c r="G840" s="84" t="b">
        <v>0</v>
      </c>
    </row>
    <row r="841" spans="1:7" ht="15">
      <c r="A841" s="84" t="s">
        <v>5841</v>
      </c>
      <c r="B841" s="84">
        <v>2</v>
      </c>
      <c r="C841" s="118">
        <v>0.009632959861247398</v>
      </c>
      <c r="D841" s="84" t="s">
        <v>4556</v>
      </c>
      <c r="E841" s="84" t="b">
        <v>0</v>
      </c>
      <c r="F841" s="84" t="b">
        <v>0</v>
      </c>
      <c r="G841" s="84" t="b">
        <v>0</v>
      </c>
    </row>
    <row r="842" spans="1:7" ht="15">
      <c r="A842" s="84" t="s">
        <v>5700</v>
      </c>
      <c r="B842" s="84">
        <v>2</v>
      </c>
      <c r="C842" s="118">
        <v>0.009632959861247398</v>
      </c>
      <c r="D842" s="84" t="s">
        <v>4556</v>
      </c>
      <c r="E842" s="84" t="b">
        <v>0</v>
      </c>
      <c r="F842" s="84" t="b">
        <v>0</v>
      </c>
      <c r="G842" s="84" t="b">
        <v>0</v>
      </c>
    </row>
    <row r="843" spans="1:7" ht="15">
      <c r="A843" s="84" t="s">
        <v>5716</v>
      </c>
      <c r="B843" s="84">
        <v>2</v>
      </c>
      <c r="C843" s="118">
        <v>0.009632959861247398</v>
      </c>
      <c r="D843" s="84" t="s">
        <v>4556</v>
      </c>
      <c r="E843" s="84" t="b">
        <v>0</v>
      </c>
      <c r="F843" s="84" t="b">
        <v>0</v>
      </c>
      <c r="G843" s="84" t="b">
        <v>0</v>
      </c>
    </row>
    <row r="844" spans="1:7" ht="15">
      <c r="A844" s="84" t="s">
        <v>5842</v>
      </c>
      <c r="B844" s="84">
        <v>2</v>
      </c>
      <c r="C844" s="118">
        <v>0.009632959861247398</v>
      </c>
      <c r="D844" s="84" t="s">
        <v>4556</v>
      </c>
      <c r="E844" s="84" t="b">
        <v>0</v>
      </c>
      <c r="F844" s="84" t="b">
        <v>0</v>
      </c>
      <c r="G844" s="84" t="b">
        <v>0</v>
      </c>
    </row>
    <row r="845" spans="1:7" ht="15">
      <c r="A845" s="84" t="s">
        <v>5843</v>
      </c>
      <c r="B845" s="84">
        <v>2</v>
      </c>
      <c r="C845" s="118">
        <v>0.009632959861247398</v>
      </c>
      <c r="D845" s="84" t="s">
        <v>4556</v>
      </c>
      <c r="E845" s="84" t="b">
        <v>0</v>
      </c>
      <c r="F845" s="84" t="b">
        <v>0</v>
      </c>
      <c r="G845" s="84" t="b">
        <v>0</v>
      </c>
    </row>
    <row r="846" spans="1:7" ht="15">
      <c r="A846" s="84" t="s">
        <v>5844</v>
      </c>
      <c r="B846" s="84">
        <v>2</v>
      </c>
      <c r="C846" s="118">
        <v>0.009632959861247398</v>
      </c>
      <c r="D846" s="84" t="s">
        <v>4556</v>
      </c>
      <c r="E846" s="84" t="b">
        <v>0</v>
      </c>
      <c r="F846" s="84" t="b">
        <v>0</v>
      </c>
      <c r="G846" s="84" t="b">
        <v>0</v>
      </c>
    </row>
    <row r="847" spans="1:7" ht="15">
      <c r="A847" s="84" t="s">
        <v>5883</v>
      </c>
      <c r="B847" s="84">
        <v>2</v>
      </c>
      <c r="C847" s="118">
        <v>0.009632959861247398</v>
      </c>
      <c r="D847" s="84" t="s">
        <v>4556</v>
      </c>
      <c r="E847" s="84" t="b">
        <v>0</v>
      </c>
      <c r="F847" s="84" t="b">
        <v>0</v>
      </c>
      <c r="G847" s="84" t="b">
        <v>0</v>
      </c>
    </row>
    <row r="848" spans="1:7" ht="15">
      <c r="A848" s="84" t="s">
        <v>5884</v>
      </c>
      <c r="B848" s="84">
        <v>2</v>
      </c>
      <c r="C848" s="118">
        <v>0.009632959861247398</v>
      </c>
      <c r="D848" s="84" t="s">
        <v>4556</v>
      </c>
      <c r="E848" s="84" t="b">
        <v>1</v>
      </c>
      <c r="F848" s="84" t="b">
        <v>0</v>
      </c>
      <c r="G848" s="84" t="b">
        <v>0</v>
      </c>
    </row>
    <row r="849" spans="1:7" ht="15">
      <c r="A849" s="84" t="s">
        <v>5885</v>
      </c>
      <c r="B849" s="84">
        <v>2</v>
      </c>
      <c r="C849" s="118">
        <v>0.009632959861247398</v>
      </c>
      <c r="D849" s="84" t="s">
        <v>4556</v>
      </c>
      <c r="E849" s="84" t="b">
        <v>0</v>
      </c>
      <c r="F849" s="84" t="b">
        <v>0</v>
      </c>
      <c r="G849" s="84" t="b">
        <v>0</v>
      </c>
    </row>
    <row r="850" spans="1:7" ht="15">
      <c r="A850" s="84" t="s">
        <v>5881</v>
      </c>
      <c r="B850" s="84">
        <v>2</v>
      </c>
      <c r="C850" s="118">
        <v>0.009632959861247398</v>
      </c>
      <c r="D850" s="84" t="s">
        <v>4556</v>
      </c>
      <c r="E850" s="84" t="b">
        <v>0</v>
      </c>
      <c r="F850" s="84" t="b">
        <v>0</v>
      </c>
      <c r="G850" s="84" t="b">
        <v>0</v>
      </c>
    </row>
    <row r="851" spans="1:7" ht="15">
      <c r="A851" s="84" t="s">
        <v>5704</v>
      </c>
      <c r="B851" s="84">
        <v>2</v>
      </c>
      <c r="C851" s="118">
        <v>0.009632959861247398</v>
      </c>
      <c r="D851" s="84" t="s">
        <v>4556</v>
      </c>
      <c r="E851" s="84" t="b">
        <v>0</v>
      </c>
      <c r="F851" s="84" t="b">
        <v>0</v>
      </c>
      <c r="G851" s="84" t="b">
        <v>0</v>
      </c>
    </row>
    <row r="852" spans="1:7" ht="15">
      <c r="A852" s="84" t="s">
        <v>5882</v>
      </c>
      <c r="B852" s="84">
        <v>2</v>
      </c>
      <c r="C852" s="118">
        <v>0.009632959861247398</v>
      </c>
      <c r="D852" s="84" t="s">
        <v>4556</v>
      </c>
      <c r="E852" s="84" t="b">
        <v>1</v>
      </c>
      <c r="F852" s="84" t="b">
        <v>0</v>
      </c>
      <c r="G852" s="84" t="b">
        <v>0</v>
      </c>
    </row>
    <row r="853" spans="1:7" ht="15">
      <c r="A853" s="84" t="s">
        <v>5719</v>
      </c>
      <c r="B853" s="84">
        <v>2</v>
      </c>
      <c r="C853" s="118">
        <v>0.009632959861247398</v>
      </c>
      <c r="D853" s="84" t="s">
        <v>4556</v>
      </c>
      <c r="E853" s="84" t="b">
        <v>0</v>
      </c>
      <c r="F853" s="84" t="b">
        <v>0</v>
      </c>
      <c r="G853" s="84" t="b">
        <v>0</v>
      </c>
    </row>
    <row r="854" spans="1:7" ht="15">
      <c r="A854" s="84" t="s">
        <v>4832</v>
      </c>
      <c r="B854" s="84">
        <v>2</v>
      </c>
      <c r="C854" s="118">
        <v>0.009632959861247398</v>
      </c>
      <c r="D854" s="84" t="s">
        <v>4556</v>
      </c>
      <c r="E854" s="84" t="b">
        <v>0</v>
      </c>
      <c r="F854" s="84" t="b">
        <v>0</v>
      </c>
      <c r="G854" s="84" t="b">
        <v>0</v>
      </c>
    </row>
    <row r="855" spans="1:7" ht="15">
      <c r="A855" s="84" t="s">
        <v>5880</v>
      </c>
      <c r="B855" s="84">
        <v>2</v>
      </c>
      <c r="C855" s="118">
        <v>0.009632959861247398</v>
      </c>
      <c r="D855" s="84" t="s">
        <v>4556</v>
      </c>
      <c r="E855" s="84" t="b">
        <v>0</v>
      </c>
      <c r="F855" s="84" t="b">
        <v>0</v>
      </c>
      <c r="G855" s="84" t="b">
        <v>0</v>
      </c>
    </row>
    <row r="856" spans="1:7" ht="15">
      <c r="A856" s="84" t="s">
        <v>5718</v>
      </c>
      <c r="B856" s="84">
        <v>2</v>
      </c>
      <c r="C856" s="118">
        <v>0.009632959861247398</v>
      </c>
      <c r="D856" s="84" t="s">
        <v>4556</v>
      </c>
      <c r="E856" s="84" t="b">
        <v>0</v>
      </c>
      <c r="F856" s="84" t="b">
        <v>0</v>
      </c>
      <c r="G856" s="84" t="b">
        <v>0</v>
      </c>
    </row>
    <row r="857" spans="1:7" ht="15">
      <c r="A857" s="84" t="s">
        <v>5603</v>
      </c>
      <c r="B857" s="84">
        <v>2</v>
      </c>
      <c r="C857" s="118">
        <v>0.009632959861247398</v>
      </c>
      <c r="D857" s="84" t="s">
        <v>4556</v>
      </c>
      <c r="E857" s="84" t="b">
        <v>0</v>
      </c>
      <c r="F857" s="84" t="b">
        <v>0</v>
      </c>
      <c r="G857" s="84" t="b">
        <v>0</v>
      </c>
    </row>
    <row r="858" spans="1:7" ht="15">
      <c r="A858" s="84" t="s">
        <v>5876</v>
      </c>
      <c r="B858" s="84">
        <v>2</v>
      </c>
      <c r="C858" s="118">
        <v>0.009632959861247398</v>
      </c>
      <c r="D858" s="84" t="s">
        <v>4556</v>
      </c>
      <c r="E858" s="84" t="b">
        <v>0</v>
      </c>
      <c r="F858" s="84" t="b">
        <v>0</v>
      </c>
      <c r="G858" s="84" t="b">
        <v>0</v>
      </c>
    </row>
    <row r="859" spans="1:7" ht="15">
      <c r="A859" s="84" t="s">
        <v>5877</v>
      </c>
      <c r="B859" s="84">
        <v>2</v>
      </c>
      <c r="C859" s="118">
        <v>0.009632959861247398</v>
      </c>
      <c r="D859" s="84" t="s">
        <v>4556</v>
      </c>
      <c r="E859" s="84" t="b">
        <v>0</v>
      </c>
      <c r="F859" s="84" t="b">
        <v>0</v>
      </c>
      <c r="G859" s="84" t="b">
        <v>0</v>
      </c>
    </row>
    <row r="860" spans="1:7" ht="15">
      <c r="A860" s="84" t="s">
        <v>5878</v>
      </c>
      <c r="B860" s="84">
        <v>2</v>
      </c>
      <c r="C860" s="118">
        <v>0.009632959861247398</v>
      </c>
      <c r="D860" s="84" t="s">
        <v>4556</v>
      </c>
      <c r="E860" s="84" t="b">
        <v>0</v>
      </c>
      <c r="F860" s="84" t="b">
        <v>0</v>
      </c>
      <c r="G860" s="84" t="b">
        <v>0</v>
      </c>
    </row>
    <row r="861" spans="1:7" ht="15">
      <c r="A861" s="84" t="s">
        <v>5879</v>
      </c>
      <c r="B861" s="84">
        <v>2</v>
      </c>
      <c r="C861" s="118">
        <v>0.009632959861247398</v>
      </c>
      <c r="D861" s="84" t="s">
        <v>4556</v>
      </c>
      <c r="E861" s="84" t="b">
        <v>0</v>
      </c>
      <c r="F861" s="84" t="b">
        <v>0</v>
      </c>
      <c r="G861" s="84" t="b">
        <v>0</v>
      </c>
    </row>
    <row r="862" spans="1:7" ht="15">
      <c r="A862" s="84" t="s">
        <v>5717</v>
      </c>
      <c r="B862" s="84">
        <v>2</v>
      </c>
      <c r="C862" s="118">
        <v>0.009632959861247398</v>
      </c>
      <c r="D862" s="84" t="s">
        <v>4556</v>
      </c>
      <c r="E862" s="84" t="b">
        <v>0</v>
      </c>
      <c r="F862" s="84" t="b">
        <v>0</v>
      </c>
      <c r="G862" s="84" t="b">
        <v>0</v>
      </c>
    </row>
    <row r="863" spans="1:7" ht="15">
      <c r="A863" s="84" t="s">
        <v>413</v>
      </c>
      <c r="B863" s="84">
        <v>2</v>
      </c>
      <c r="C863" s="118">
        <v>0.009632959861247398</v>
      </c>
      <c r="D863" s="84" t="s">
        <v>4556</v>
      </c>
      <c r="E863" s="84" t="b">
        <v>0</v>
      </c>
      <c r="F863" s="84" t="b">
        <v>0</v>
      </c>
      <c r="G863" s="84" t="b">
        <v>0</v>
      </c>
    </row>
    <row r="864" spans="1:7" ht="15">
      <c r="A864" s="84" t="s">
        <v>5868</v>
      </c>
      <c r="B864" s="84">
        <v>2</v>
      </c>
      <c r="C864" s="118">
        <v>0.009632959861247398</v>
      </c>
      <c r="D864" s="84" t="s">
        <v>4556</v>
      </c>
      <c r="E864" s="84" t="b">
        <v>0</v>
      </c>
      <c r="F864" s="84" t="b">
        <v>0</v>
      </c>
      <c r="G864" s="84" t="b">
        <v>0</v>
      </c>
    </row>
    <row r="865" spans="1:7" ht="15">
      <c r="A865" s="84" t="s">
        <v>5869</v>
      </c>
      <c r="B865" s="84">
        <v>2</v>
      </c>
      <c r="C865" s="118">
        <v>0.009632959861247398</v>
      </c>
      <c r="D865" s="84" t="s">
        <v>4556</v>
      </c>
      <c r="E865" s="84" t="b">
        <v>0</v>
      </c>
      <c r="F865" s="84" t="b">
        <v>0</v>
      </c>
      <c r="G865" s="84" t="b">
        <v>0</v>
      </c>
    </row>
    <row r="866" spans="1:7" ht="15">
      <c r="A866" s="84" t="s">
        <v>5870</v>
      </c>
      <c r="B866" s="84">
        <v>2</v>
      </c>
      <c r="C866" s="118">
        <v>0.009632959861247398</v>
      </c>
      <c r="D866" s="84" t="s">
        <v>4556</v>
      </c>
      <c r="E866" s="84" t="b">
        <v>0</v>
      </c>
      <c r="F866" s="84" t="b">
        <v>0</v>
      </c>
      <c r="G866" s="84" t="b">
        <v>0</v>
      </c>
    </row>
    <row r="867" spans="1:7" ht="15">
      <c r="A867" s="84" t="s">
        <v>5871</v>
      </c>
      <c r="B867" s="84">
        <v>2</v>
      </c>
      <c r="C867" s="118">
        <v>0.009632959861247398</v>
      </c>
      <c r="D867" s="84" t="s">
        <v>4556</v>
      </c>
      <c r="E867" s="84" t="b">
        <v>0</v>
      </c>
      <c r="F867" s="84" t="b">
        <v>0</v>
      </c>
      <c r="G867" s="84" t="b">
        <v>0</v>
      </c>
    </row>
    <row r="868" spans="1:7" ht="15">
      <c r="A868" s="84" t="s">
        <v>5872</v>
      </c>
      <c r="B868" s="84">
        <v>2</v>
      </c>
      <c r="C868" s="118">
        <v>0.009632959861247398</v>
      </c>
      <c r="D868" s="84" t="s">
        <v>4556</v>
      </c>
      <c r="E868" s="84" t="b">
        <v>0</v>
      </c>
      <c r="F868" s="84" t="b">
        <v>0</v>
      </c>
      <c r="G868" s="84" t="b">
        <v>0</v>
      </c>
    </row>
    <row r="869" spans="1:7" ht="15">
      <c r="A869" s="84" t="s">
        <v>5873</v>
      </c>
      <c r="B869" s="84">
        <v>2</v>
      </c>
      <c r="C869" s="118">
        <v>0.009632959861247398</v>
      </c>
      <c r="D869" s="84" t="s">
        <v>4556</v>
      </c>
      <c r="E869" s="84" t="b">
        <v>0</v>
      </c>
      <c r="F869" s="84" t="b">
        <v>0</v>
      </c>
      <c r="G869" s="84" t="b">
        <v>0</v>
      </c>
    </row>
    <row r="870" spans="1:7" ht="15">
      <c r="A870" s="84" t="s">
        <v>5874</v>
      </c>
      <c r="B870" s="84">
        <v>2</v>
      </c>
      <c r="C870" s="118">
        <v>0.009632959861247398</v>
      </c>
      <c r="D870" s="84" t="s">
        <v>4556</v>
      </c>
      <c r="E870" s="84" t="b">
        <v>0</v>
      </c>
      <c r="F870" s="84" t="b">
        <v>0</v>
      </c>
      <c r="G870" s="84" t="b">
        <v>0</v>
      </c>
    </row>
    <row r="871" spans="1:7" ht="15">
      <c r="A871" s="84" t="s">
        <v>5875</v>
      </c>
      <c r="B871" s="84">
        <v>2</v>
      </c>
      <c r="C871" s="118">
        <v>0.009632959861247398</v>
      </c>
      <c r="D871" s="84" t="s">
        <v>4556</v>
      </c>
      <c r="E871" s="84" t="b">
        <v>0</v>
      </c>
      <c r="F871" s="84" t="b">
        <v>0</v>
      </c>
      <c r="G871" s="84" t="b">
        <v>0</v>
      </c>
    </row>
    <row r="872" spans="1:7" ht="15">
      <c r="A872" s="84" t="s">
        <v>5867</v>
      </c>
      <c r="B872" s="84">
        <v>2</v>
      </c>
      <c r="C872" s="118">
        <v>0.009632959861247398</v>
      </c>
      <c r="D872" s="84" t="s">
        <v>4556</v>
      </c>
      <c r="E872" s="84" t="b">
        <v>0</v>
      </c>
      <c r="F872" s="84" t="b">
        <v>0</v>
      </c>
      <c r="G872" s="84" t="b">
        <v>0</v>
      </c>
    </row>
    <row r="873" spans="1:7" ht="15">
      <c r="A873" s="84" t="s">
        <v>5649</v>
      </c>
      <c r="B873" s="84">
        <v>2</v>
      </c>
      <c r="C873" s="118">
        <v>0.009632959861247398</v>
      </c>
      <c r="D873" s="84" t="s">
        <v>4556</v>
      </c>
      <c r="E873" s="84" t="b">
        <v>0</v>
      </c>
      <c r="F873" s="84" t="b">
        <v>0</v>
      </c>
      <c r="G873" s="84" t="b">
        <v>0</v>
      </c>
    </row>
    <row r="874" spans="1:7" ht="15">
      <c r="A874" s="84" t="s">
        <v>561</v>
      </c>
      <c r="B874" s="84">
        <v>2</v>
      </c>
      <c r="C874" s="118">
        <v>0.009632959861247398</v>
      </c>
      <c r="D874" s="84" t="s">
        <v>4556</v>
      </c>
      <c r="E874" s="84" t="b">
        <v>0</v>
      </c>
      <c r="F874" s="84" t="b">
        <v>0</v>
      </c>
      <c r="G874" s="84" t="b">
        <v>0</v>
      </c>
    </row>
    <row r="875" spans="1:7" ht="15">
      <c r="A875" s="84" t="s">
        <v>560</v>
      </c>
      <c r="B875" s="84">
        <v>2</v>
      </c>
      <c r="C875" s="118">
        <v>0.009632959861247398</v>
      </c>
      <c r="D875" s="84" t="s">
        <v>4556</v>
      </c>
      <c r="E875" s="84" t="b">
        <v>0</v>
      </c>
      <c r="F875" s="84" t="b">
        <v>0</v>
      </c>
      <c r="G875" s="84" t="b">
        <v>0</v>
      </c>
    </row>
    <row r="876" spans="1:7" ht="15">
      <c r="A876" s="84" t="s">
        <v>559</v>
      </c>
      <c r="B876" s="84">
        <v>2</v>
      </c>
      <c r="C876" s="118">
        <v>0.009632959861247398</v>
      </c>
      <c r="D876" s="84" t="s">
        <v>4556</v>
      </c>
      <c r="E876" s="84" t="b">
        <v>0</v>
      </c>
      <c r="F876" s="84" t="b">
        <v>0</v>
      </c>
      <c r="G876" s="84" t="b">
        <v>0</v>
      </c>
    </row>
    <row r="877" spans="1:7" ht="15">
      <c r="A877" s="84" t="s">
        <v>5866</v>
      </c>
      <c r="B877" s="84">
        <v>2</v>
      </c>
      <c r="C877" s="118">
        <v>0.009632959861247398</v>
      </c>
      <c r="D877" s="84" t="s">
        <v>4556</v>
      </c>
      <c r="E877" s="84" t="b">
        <v>0</v>
      </c>
      <c r="F877" s="84" t="b">
        <v>0</v>
      </c>
      <c r="G877" s="84" t="b">
        <v>0</v>
      </c>
    </row>
    <row r="878" spans="1:7" ht="15">
      <c r="A878" s="84" t="s">
        <v>5602</v>
      </c>
      <c r="B878" s="84">
        <v>2</v>
      </c>
      <c r="C878" s="118">
        <v>0.009632959861247398</v>
      </c>
      <c r="D878" s="84" t="s">
        <v>4556</v>
      </c>
      <c r="E878" s="84" t="b">
        <v>0</v>
      </c>
      <c r="F878" s="84" t="b">
        <v>0</v>
      </c>
      <c r="G878" s="84" t="b">
        <v>0</v>
      </c>
    </row>
    <row r="879" spans="1:7" ht="15">
      <c r="A879" s="84" t="s">
        <v>4794</v>
      </c>
      <c r="B879" s="84">
        <v>2</v>
      </c>
      <c r="C879" s="118">
        <v>0.009632959861247398</v>
      </c>
      <c r="D879" s="84" t="s">
        <v>4556</v>
      </c>
      <c r="E879" s="84" t="b">
        <v>0</v>
      </c>
      <c r="F879" s="84" t="b">
        <v>0</v>
      </c>
      <c r="G879" s="84" t="b">
        <v>0</v>
      </c>
    </row>
    <row r="880" spans="1:7" ht="15">
      <c r="A880" s="84" t="s">
        <v>562</v>
      </c>
      <c r="B880" s="84">
        <v>2</v>
      </c>
      <c r="C880" s="118">
        <v>0.009632959861247398</v>
      </c>
      <c r="D880" s="84" t="s">
        <v>4556</v>
      </c>
      <c r="E880" s="84" t="b">
        <v>0</v>
      </c>
      <c r="F880" s="84" t="b">
        <v>0</v>
      </c>
      <c r="G880" s="84" t="b">
        <v>0</v>
      </c>
    </row>
    <row r="881" spans="1:7" ht="15">
      <c r="A881" s="84" t="s">
        <v>415</v>
      </c>
      <c r="B881" s="84">
        <v>2</v>
      </c>
      <c r="C881" s="118">
        <v>0.009632959861247398</v>
      </c>
      <c r="D881" s="84" t="s">
        <v>4556</v>
      </c>
      <c r="E881" s="84" t="b">
        <v>0</v>
      </c>
      <c r="F881" s="84" t="b">
        <v>0</v>
      </c>
      <c r="G881" s="84" t="b">
        <v>0</v>
      </c>
    </row>
    <row r="882" spans="1:7" ht="15">
      <c r="A882" s="84" t="s">
        <v>5855</v>
      </c>
      <c r="B882" s="84">
        <v>2</v>
      </c>
      <c r="C882" s="118">
        <v>0.009632959861247398</v>
      </c>
      <c r="D882" s="84" t="s">
        <v>4556</v>
      </c>
      <c r="E882" s="84" t="b">
        <v>0</v>
      </c>
      <c r="F882" s="84" t="b">
        <v>0</v>
      </c>
      <c r="G882" s="84" t="b">
        <v>0</v>
      </c>
    </row>
    <row r="883" spans="1:7" ht="15">
      <c r="A883" s="84" t="s">
        <v>5856</v>
      </c>
      <c r="B883" s="84">
        <v>2</v>
      </c>
      <c r="C883" s="118">
        <v>0.009632959861247398</v>
      </c>
      <c r="D883" s="84" t="s">
        <v>4556</v>
      </c>
      <c r="E883" s="84" t="b">
        <v>0</v>
      </c>
      <c r="F883" s="84" t="b">
        <v>0</v>
      </c>
      <c r="G883" s="84" t="b">
        <v>0</v>
      </c>
    </row>
    <row r="884" spans="1:7" ht="15">
      <c r="A884" s="84" t="s">
        <v>5857</v>
      </c>
      <c r="B884" s="84">
        <v>2</v>
      </c>
      <c r="C884" s="118">
        <v>0.009632959861247398</v>
      </c>
      <c r="D884" s="84" t="s">
        <v>4556</v>
      </c>
      <c r="E884" s="84" t="b">
        <v>0</v>
      </c>
      <c r="F884" s="84" t="b">
        <v>0</v>
      </c>
      <c r="G884" s="84" t="b">
        <v>0</v>
      </c>
    </row>
    <row r="885" spans="1:7" ht="15">
      <c r="A885" s="84" t="s">
        <v>5858</v>
      </c>
      <c r="B885" s="84">
        <v>2</v>
      </c>
      <c r="C885" s="118">
        <v>0.009632959861247398</v>
      </c>
      <c r="D885" s="84" t="s">
        <v>4556</v>
      </c>
      <c r="E885" s="84" t="b">
        <v>0</v>
      </c>
      <c r="F885" s="84" t="b">
        <v>0</v>
      </c>
      <c r="G885" s="84" t="b">
        <v>0</v>
      </c>
    </row>
    <row r="886" spans="1:7" ht="15">
      <c r="A886" s="84" t="s">
        <v>5859</v>
      </c>
      <c r="B886" s="84">
        <v>2</v>
      </c>
      <c r="C886" s="118">
        <v>0.009632959861247398</v>
      </c>
      <c r="D886" s="84" t="s">
        <v>4556</v>
      </c>
      <c r="E886" s="84" t="b">
        <v>0</v>
      </c>
      <c r="F886" s="84" t="b">
        <v>0</v>
      </c>
      <c r="G886" s="84" t="b">
        <v>0</v>
      </c>
    </row>
    <row r="887" spans="1:7" ht="15">
      <c r="A887" s="84" t="s">
        <v>5860</v>
      </c>
      <c r="B887" s="84">
        <v>2</v>
      </c>
      <c r="C887" s="118">
        <v>0.009632959861247398</v>
      </c>
      <c r="D887" s="84" t="s">
        <v>4556</v>
      </c>
      <c r="E887" s="84" t="b">
        <v>0</v>
      </c>
      <c r="F887" s="84" t="b">
        <v>0</v>
      </c>
      <c r="G887" s="84" t="b">
        <v>0</v>
      </c>
    </row>
    <row r="888" spans="1:7" ht="15">
      <c r="A888" s="84" t="s">
        <v>5861</v>
      </c>
      <c r="B888" s="84">
        <v>2</v>
      </c>
      <c r="C888" s="118">
        <v>0.009632959861247398</v>
      </c>
      <c r="D888" s="84" t="s">
        <v>4556</v>
      </c>
      <c r="E888" s="84" t="b">
        <v>0</v>
      </c>
      <c r="F888" s="84" t="b">
        <v>0</v>
      </c>
      <c r="G888" s="84" t="b">
        <v>0</v>
      </c>
    </row>
    <row r="889" spans="1:7" ht="15">
      <c r="A889" s="84" t="s">
        <v>5862</v>
      </c>
      <c r="B889" s="84">
        <v>2</v>
      </c>
      <c r="C889" s="118">
        <v>0.009632959861247398</v>
      </c>
      <c r="D889" s="84" t="s">
        <v>4556</v>
      </c>
      <c r="E889" s="84" t="b">
        <v>0</v>
      </c>
      <c r="F889" s="84" t="b">
        <v>0</v>
      </c>
      <c r="G889" s="84" t="b">
        <v>0</v>
      </c>
    </row>
    <row r="890" spans="1:7" ht="15">
      <c r="A890" s="84" t="s">
        <v>5863</v>
      </c>
      <c r="B890" s="84">
        <v>2</v>
      </c>
      <c r="C890" s="118">
        <v>0.009632959861247398</v>
      </c>
      <c r="D890" s="84" t="s">
        <v>4556</v>
      </c>
      <c r="E890" s="84" t="b">
        <v>0</v>
      </c>
      <c r="F890" s="84" t="b">
        <v>0</v>
      </c>
      <c r="G890" s="84" t="b">
        <v>0</v>
      </c>
    </row>
    <row r="891" spans="1:7" ht="15">
      <c r="A891" s="84" t="s">
        <v>5591</v>
      </c>
      <c r="B891" s="84">
        <v>2</v>
      </c>
      <c r="C891" s="118">
        <v>0.009632959861247398</v>
      </c>
      <c r="D891" s="84" t="s">
        <v>4556</v>
      </c>
      <c r="E891" s="84" t="b">
        <v>0</v>
      </c>
      <c r="F891" s="84" t="b">
        <v>0</v>
      </c>
      <c r="G891" s="84" t="b">
        <v>0</v>
      </c>
    </row>
    <row r="892" spans="1:7" ht="15">
      <c r="A892" s="84" t="s">
        <v>5864</v>
      </c>
      <c r="B892" s="84">
        <v>2</v>
      </c>
      <c r="C892" s="118">
        <v>0.009632959861247398</v>
      </c>
      <c r="D892" s="84" t="s">
        <v>4556</v>
      </c>
      <c r="E892" s="84" t="b">
        <v>0</v>
      </c>
      <c r="F892" s="84" t="b">
        <v>0</v>
      </c>
      <c r="G892" s="84" t="b">
        <v>0</v>
      </c>
    </row>
    <row r="893" spans="1:7" ht="15">
      <c r="A893" s="84" t="s">
        <v>5865</v>
      </c>
      <c r="B893" s="84">
        <v>2</v>
      </c>
      <c r="C893" s="118">
        <v>0.009632959861247398</v>
      </c>
      <c r="D893" s="84" t="s">
        <v>4556</v>
      </c>
      <c r="E893" s="84" t="b">
        <v>0</v>
      </c>
      <c r="F893" s="84" t="b">
        <v>0</v>
      </c>
      <c r="G893" s="84" t="b">
        <v>0</v>
      </c>
    </row>
    <row r="894" spans="1:7" ht="15">
      <c r="A894" s="84" t="s">
        <v>5853</v>
      </c>
      <c r="B894" s="84">
        <v>2</v>
      </c>
      <c r="C894" s="118">
        <v>0.009632959861247398</v>
      </c>
      <c r="D894" s="84" t="s">
        <v>4556</v>
      </c>
      <c r="E894" s="84" t="b">
        <v>0</v>
      </c>
      <c r="F894" s="84" t="b">
        <v>0</v>
      </c>
      <c r="G894" s="84" t="b">
        <v>0</v>
      </c>
    </row>
    <row r="895" spans="1:7" ht="15">
      <c r="A895" s="84" t="s">
        <v>5854</v>
      </c>
      <c r="B895" s="84">
        <v>2</v>
      </c>
      <c r="C895" s="118">
        <v>0.009632959861247398</v>
      </c>
      <c r="D895" s="84" t="s">
        <v>4556</v>
      </c>
      <c r="E895" s="84" t="b">
        <v>0</v>
      </c>
      <c r="F895" s="84" t="b">
        <v>0</v>
      </c>
      <c r="G895" s="84" t="b">
        <v>0</v>
      </c>
    </row>
    <row r="896" spans="1:7" ht="15">
      <c r="A896" s="84" t="s">
        <v>5845</v>
      </c>
      <c r="B896" s="84">
        <v>2</v>
      </c>
      <c r="C896" s="118">
        <v>0.009632959861247398</v>
      </c>
      <c r="D896" s="84" t="s">
        <v>4556</v>
      </c>
      <c r="E896" s="84" t="b">
        <v>0</v>
      </c>
      <c r="F896" s="84" t="b">
        <v>0</v>
      </c>
      <c r="G896" s="84" t="b">
        <v>0</v>
      </c>
    </row>
    <row r="897" spans="1:7" ht="15">
      <c r="A897" s="84" t="s">
        <v>5846</v>
      </c>
      <c r="B897" s="84">
        <v>2</v>
      </c>
      <c r="C897" s="118">
        <v>0.009632959861247398</v>
      </c>
      <c r="D897" s="84" t="s">
        <v>4556</v>
      </c>
      <c r="E897" s="84" t="b">
        <v>0</v>
      </c>
      <c r="F897" s="84" t="b">
        <v>1</v>
      </c>
      <c r="G897" s="84" t="b">
        <v>0</v>
      </c>
    </row>
    <row r="898" spans="1:7" ht="15">
      <c r="A898" s="84" t="s">
        <v>5590</v>
      </c>
      <c r="B898" s="84">
        <v>2</v>
      </c>
      <c r="C898" s="118">
        <v>0.009632959861247398</v>
      </c>
      <c r="D898" s="84" t="s">
        <v>4556</v>
      </c>
      <c r="E898" s="84" t="b">
        <v>0</v>
      </c>
      <c r="F898" s="84" t="b">
        <v>0</v>
      </c>
      <c r="G898" s="84" t="b">
        <v>0</v>
      </c>
    </row>
    <row r="899" spans="1:7" ht="15">
      <c r="A899" s="84" t="s">
        <v>5847</v>
      </c>
      <c r="B899" s="84">
        <v>2</v>
      </c>
      <c r="C899" s="118">
        <v>0.009632959861247398</v>
      </c>
      <c r="D899" s="84" t="s">
        <v>4556</v>
      </c>
      <c r="E899" s="84" t="b">
        <v>0</v>
      </c>
      <c r="F899" s="84" t="b">
        <v>0</v>
      </c>
      <c r="G899" s="84" t="b">
        <v>0</v>
      </c>
    </row>
    <row r="900" spans="1:7" ht="15">
      <c r="A900" s="84" t="s">
        <v>5848</v>
      </c>
      <c r="B900" s="84">
        <v>2</v>
      </c>
      <c r="C900" s="118">
        <v>0.009632959861247398</v>
      </c>
      <c r="D900" s="84" t="s">
        <v>4556</v>
      </c>
      <c r="E900" s="84" t="b">
        <v>0</v>
      </c>
      <c r="F900" s="84" t="b">
        <v>0</v>
      </c>
      <c r="G900" s="84" t="b">
        <v>0</v>
      </c>
    </row>
    <row r="901" spans="1:7" ht="15">
      <c r="A901" s="84" t="s">
        <v>5849</v>
      </c>
      <c r="B901" s="84">
        <v>2</v>
      </c>
      <c r="C901" s="118">
        <v>0.009632959861247398</v>
      </c>
      <c r="D901" s="84" t="s">
        <v>4556</v>
      </c>
      <c r="E901" s="84" t="b">
        <v>0</v>
      </c>
      <c r="F901" s="84" t="b">
        <v>0</v>
      </c>
      <c r="G901" s="84" t="b">
        <v>0</v>
      </c>
    </row>
    <row r="902" spans="1:7" ht="15">
      <c r="A902" s="84" t="s">
        <v>5850</v>
      </c>
      <c r="B902" s="84">
        <v>2</v>
      </c>
      <c r="C902" s="118">
        <v>0.009632959861247398</v>
      </c>
      <c r="D902" s="84" t="s">
        <v>4556</v>
      </c>
      <c r="E902" s="84" t="b">
        <v>0</v>
      </c>
      <c r="F902" s="84" t="b">
        <v>0</v>
      </c>
      <c r="G902" s="84" t="b">
        <v>0</v>
      </c>
    </row>
    <row r="903" spans="1:7" ht="15">
      <c r="A903" s="84" t="s">
        <v>5646</v>
      </c>
      <c r="B903" s="84">
        <v>2</v>
      </c>
      <c r="C903" s="118">
        <v>0.009632959861247398</v>
      </c>
      <c r="D903" s="84" t="s">
        <v>4556</v>
      </c>
      <c r="E903" s="84" t="b">
        <v>0</v>
      </c>
      <c r="F903" s="84" t="b">
        <v>0</v>
      </c>
      <c r="G903" s="84" t="b">
        <v>0</v>
      </c>
    </row>
    <row r="904" spans="1:7" ht="15">
      <c r="A904" s="84" t="s">
        <v>5851</v>
      </c>
      <c r="B904" s="84">
        <v>2</v>
      </c>
      <c r="C904" s="118">
        <v>0.009632959861247398</v>
      </c>
      <c r="D904" s="84" t="s">
        <v>4556</v>
      </c>
      <c r="E904" s="84" t="b">
        <v>0</v>
      </c>
      <c r="F904" s="84" t="b">
        <v>0</v>
      </c>
      <c r="G904" s="84" t="b">
        <v>0</v>
      </c>
    </row>
    <row r="905" spans="1:7" ht="15">
      <c r="A905" s="84" t="s">
        <v>5852</v>
      </c>
      <c r="B905" s="84">
        <v>2</v>
      </c>
      <c r="C905" s="118">
        <v>0.009632959861247398</v>
      </c>
      <c r="D905" s="84" t="s">
        <v>4556</v>
      </c>
      <c r="E905" s="84" t="b">
        <v>0</v>
      </c>
      <c r="F905" s="84" t="b">
        <v>0</v>
      </c>
      <c r="G905" s="84" t="b">
        <v>0</v>
      </c>
    </row>
    <row r="906" spans="1:7" ht="15">
      <c r="A906" s="84" t="s">
        <v>5559</v>
      </c>
      <c r="B906" s="84">
        <v>2</v>
      </c>
      <c r="C906" s="118">
        <v>0.009632959861247398</v>
      </c>
      <c r="D906" s="84" t="s">
        <v>4556</v>
      </c>
      <c r="E906" s="84" t="b">
        <v>0</v>
      </c>
      <c r="F906" s="84" t="b">
        <v>0</v>
      </c>
      <c r="G906" s="84" t="b">
        <v>0</v>
      </c>
    </row>
    <row r="907" spans="1:7" ht="15">
      <c r="A907" s="84" t="s">
        <v>4750</v>
      </c>
      <c r="B907" s="84">
        <v>11</v>
      </c>
      <c r="C907" s="118">
        <v>0.010558085331691757</v>
      </c>
      <c r="D907" s="84" t="s">
        <v>4557</v>
      </c>
      <c r="E907" s="84" t="b">
        <v>0</v>
      </c>
      <c r="F907" s="84" t="b">
        <v>0</v>
      </c>
      <c r="G907" s="84" t="b">
        <v>0</v>
      </c>
    </row>
    <row r="908" spans="1:7" ht="15">
      <c r="A908" s="84" t="s">
        <v>4776</v>
      </c>
      <c r="B908" s="84">
        <v>6</v>
      </c>
      <c r="C908" s="118">
        <v>0.010233314300191997</v>
      </c>
      <c r="D908" s="84" t="s">
        <v>4557</v>
      </c>
      <c r="E908" s="84" t="b">
        <v>1</v>
      </c>
      <c r="F908" s="84" t="b">
        <v>0</v>
      </c>
      <c r="G908" s="84" t="b">
        <v>0</v>
      </c>
    </row>
    <row r="909" spans="1:7" ht="15">
      <c r="A909" s="84" t="s">
        <v>4704</v>
      </c>
      <c r="B909" s="84">
        <v>6</v>
      </c>
      <c r="C909" s="118">
        <v>0.010233314300191997</v>
      </c>
      <c r="D909" s="84" t="s">
        <v>4557</v>
      </c>
      <c r="E909" s="84" t="b">
        <v>0</v>
      </c>
      <c r="F909" s="84" t="b">
        <v>0</v>
      </c>
      <c r="G909" s="84" t="b">
        <v>0</v>
      </c>
    </row>
    <row r="910" spans="1:7" ht="15">
      <c r="A910" s="84" t="s">
        <v>4777</v>
      </c>
      <c r="B910" s="84">
        <v>5</v>
      </c>
      <c r="C910" s="118">
        <v>0.00964930931126894</v>
      </c>
      <c r="D910" s="84" t="s">
        <v>4557</v>
      </c>
      <c r="E910" s="84" t="b">
        <v>0</v>
      </c>
      <c r="F910" s="84" t="b">
        <v>0</v>
      </c>
      <c r="G910" s="84" t="b">
        <v>0</v>
      </c>
    </row>
    <row r="911" spans="1:7" ht="15">
      <c r="A911" s="84" t="s">
        <v>4742</v>
      </c>
      <c r="B911" s="84">
        <v>5</v>
      </c>
      <c r="C911" s="118">
        <v>0.012791642875239994</v>
      </c>
      <c r="D911" s="84" t="s">
        <v>4557</v>
      </c>
      <c r="E911" s="84" t="b">
        <v>0</v>
      </c>
      <c r="F911" s="84" t="b">
        <v>0</v>
      </c>
      <c r="G911" s="84" t="b">
        <v>0</v>
      </c>
    </row>
    <row r="912" spans="1:7" ht="15">
      <c r="A912" s="84" t="s">
        <v>4778</v>
      </c>
      <c r="B912" s="84">
        <v>5</v>
      </c>
      <c r="C912" s="118">
        <v>0.012791642875239994</v>
      </c>
      <c r="D912" s="84" t="s">
        <v>4557</v>
      </c>
      <c r="E912" s="84" t="b">
        <v>0</v>
      </c>
      <c r="F912" s="84" t="b">
        <v>0</v>
      </c>
      <c r="G912" s="84" t="b">
        <v>0</v>
      </c>
    </row>
    <row r="913" spans="1:7" ht="15">
      <c r="A913" s="84" t="s">
        <v>4779</v>
      </c>
      <c r="B913" s="84">
        <v>4</v>
      </c>
      <c r="C913" s="118">
        <v>0.008817577908029957</v>
      </c>
      <c r="D913" s="84" t="s">
        <v>4557</v>
      </c>
      <c r="E913" s="84" t="b">
        <v>1</v>
      </c>
      <c r="F913" s="84" t="b">
        <v>0</v>
      </c>
      <c r="G913" s="84" t="b">
        <v>0</v>
      </c>
    </row>
    <row r="914" spans="1:7" ht="15">
      <c r="A914" s="84" t="s">
        <v>4780</v>
      </c>
      <c r="B914" s="84">
        <v>4</v>
      </c>
      <c r="C914" s="118">
        <v>0.008817577908029957</v>
      </c>
      <c r="D914" s="84" t="s">
        <v>4557</v>
      </c>
      <c r="E914" s="84" t="b">
        <v>0</v>
      </c>
      <c r="F914" s="84" t="b">
        <v>0</v>
      </c>
      <c r="G914" s="84" t="b">
        <v>0</v>
      </c>
    </row>
    <row r="915" spans="1:7" ht="15">
      <c r="A915" s="84" t="s">
        <v>4781</v>
      </c>
      <c r="B915" s="84">
        <v>4</v>
      </c>
      <c r="C915" s="118">
        <v>0.010233314300191995</v>
      </c>
      <c r="D915" s="84" t="s">
        <v>4557</v>
      </c>
      <c r="E915" s="84" t="b">
        <v>0</v>
      </c>
      <c r="F915" s="84" t="b">
        <v>0</v>
      </c>
      <c r="G915" s="84" t="b">
        <v>0</v>
      </c>
    </row>
    <row r="916" spans="1:7" ht="15">
      <c r="A916" s="84" t="s">
        <v>4782</v>
      </c>
      <c r="B916" s="84">
        <v>4</v>
      </c>
      <c r="C916" s="118">
        <v>0.010233314300191995</v>
      </c>
      <c r="D916" s="84" t="s">
        <v>4557</v>
      </c>
      <c r="E916" s="84" t="b">
        <v>0</v>
      </c>
      <c r="F916" s="84" t="b">
        <v>0</v>
      </c>
      <c r="G916" s="84" t="b">
        <v>0</v>
      </c>
    </row>
    <row r="917" spans="1:7" ht="15">
      <c r="A917" s="84" t="s">
        <v>5681</v>
      </c>
      <c r="B917" s="84">
        <v>4</v>
      </c>
      <c r="C917" s="118">
        <v>0.008817577908029957</v>
      </c>
      <c r="D917" s="84" t="s">
        <v>4557</v>
      </c>
      <c r="E917" s="84" t="b">
        <v>1</v>
      </c>
      <c r="F917" s="84" t="b">
        <v>0</v>
      </c>
      <c r="G917" s="84" t="b">
        <v>0</v>
      </c>
    </row>
    <row r="918" spans="1:7" ht="15">
      <c r="A918" s="84" t="s">
        <v>5682</v>
      </c>
      <c r="B918" s="84">
        <v>4</v>
      </c>
      <c r="C918" s="118">
        <v>0.008817577908029957</v>
      </c>
      <c r="D918" s="84" t="s">
        <v>4557</v>
      </c>
      <c r="E918" s="84" t="b">
        <v>0</v>
      </c>
      <c r="F918" s="84" t="b">
        <v>0</v>
      </c>
      <c r="G918" s="84" t="b">
        <v>0</v>
      </c>
    </row>
    <row r="919" spans="1:7" ht="15">
      <c r="A919" s="84" t="s">
        <v>5578</v>
      </c>
      <c r="B919" s="84">
        <v>4</v>
      </c>
      <c r="C919" s="118">
        <v>0.008817577908029957</v>
      </c>
      <c r="D919" s="84" t="s">
        <v>4557</v>
      </c>
      <c r="E919" s="84" t="b">
        <v>0</v>
      </c>
      <c r="F919" s="84" t="b">
        <v>0</v>
      </c>
      <c r="G919" s="84" t="b">
        <v>0</v>
      </c>
    </row>
    <row r="920" spans="1:7" ht="15">
      <c r="A920" s="84" t="s">
        <v>5683</v>
      </c>
      <c r="B920" s="84">
        <v>4</v>
      </c>
      <c r="C920" s="118">
        <v>0.008817577908029957</v>
      </c>
      <c r="D920" s="84" t="s">
        <v>4557</v>
      </c>
      <c r="E920" s="84" t="b">
        <v>0</v>
      </c>
      <c r="F920" s="84" t="b">
        <v>0</v>
      </c>
      <c r="G920" s="84" t="b">
        <v>0</v>
      </c>
    </row>
    <row r="921" spans="1:7" ht="15">
      <c r="A921" s="84" t="s">
        <v>5684</v>
      </c>
      <c r="B921" s="84">
        <v>4</v>
      </c>
      <c r="C921" s="118">
        <v>0.008817577908029957</v>
      </c>
      <c r="D921" s="84" t="s">
        <v>4557</v>
      </c>
      <c r="E921" s="84" t="b">
        <v>0</v>
      </c>
      <c r="F921" s="84" t="b">
        <v>1</v>
      </c>
      <c r="G921" s="84" t="b">
        <v>0</v>
      </c>
    </row>
    <row r="922" spans="1:7" ht="15">
      <c r="A922" s="84" t="s">
        <v>5685</v>
      </c>
      <c r="B922" s="84">
        <v>4</v>
      </c>
      <c r="C922" s="118">
        <v>0.008817577908029957</v>
      </c>
      <c r="D922" s="84" t="s">
        <v>4557</v>
      </c>
      <c r="E922" s="84" t="b">
        <v>0</v>
      </c>
      <c r="F922" s="84" t="b">
        <v>0</v>
      </c>
      <c r="G922" s="84" t="b">
        <v>0</v>
      </c>
    </row>
    <row r="923" spans="1:7" ht="15">
      <c r="A923" s="84" t="s">
        <v>298</v>
      </c>
      <c r="B923" s="84">
        <v>4</v>
      </c>
      <c r="C923" s="118">
        <v>0.008817577908029957</v>
      </c>
      <c r="D923" s="84" t="s">
        <v>4557</v>
      </c>
      <c r="E923" s="84" t="b">
        <v>0</v>
      </c>
      <c r="F923" s="84" t="b">
        <v>0</v>
      </c>
      <c r="G923" s="84" t="b">
        <v>0</v>
      </c>
    </row>
    <row r="924" spans="1:7" ht="15">
      <c r="A924" s="84" t="s">
        <v>432</v>
      </c>
      <c r="B924" s="84">
        <v>4</v>
      </c>
      <c r="C924" s="118">
        <v>0.008817577908029957</v>
      </c>
      <c r="D924" s="84" t="s">
        <v>4557</v>
      </c>
      <c r="E924" s="84" t="b">
        <v>0</v>
      </c>
      <c r="F924" s="84" t="b">
        <v>0</v>
      </c>
      <c r="G924" s="84" t="b">
        <v>0</v>
      </c>
    </row>
    <row r="925" spans="1:7" ht="15">
      <c r="A925" s="84" t="s">
        <v>5638</v>
      </c>
      <c r="B925" s="84">
        <v>3</v>
      </c>
      <c r="C925" s="118">
        <v>0.0076749857251439966</v>
      </c>
      <c r="D925" s="84" t="s">
        <v>4557</v>
      </c>
      <c r="E925" s="84" t="b">
        <v>0</v>
      </c>
      <c r="F925" s="84" t="b">
        <v>0</v>
      </c>
      <c r="G925" s="84" t="b">
        <v>0</v>
      </c>
    </row>
    <row r="926" spans="1:7" ht="15">
      <c r="A926" s="84" t="s">
        <v>4803</v>
      </c>
      <c r="B926" s="84">
        <v>3</v>
      </c>
      <c r="C926" s="118">
        <v>0.0076749857251439966</v>
      </c>
      <c r="D926" s="84" t="s">
        <v>4557</v>
      </c>
      <c r="E926" s="84" t="b">
        <v>0</v>
      </c>
      <c r="F926" s="84" t="b">
        <v>0</v>
      </c>
      <c r="G926" s="84" t="b">
        <v>0</v>
      </c>
    </row>
    <row r="927" spans="1:7" ht="15">
      <c r="A927" s="84" t="s">
        <v>5701</v>
      </c>
      <c r="B927" s="84">
        <v>3</v>
      </c>
      <c r="C927" s="118">
        <v>0.0076749857251439966</v>
      </c>
      <c r="D927" s="84" t="s">
        <v>4557</v>
      </c>
      <c r="E927" s="84" t="b">
        <v>0</v>
      </c>
      <c r="F927" s="84" t="b">
        <v>0</v>
      </c>
      <c r="G927" s="84" t="b">
        <v>0</v>
      </c>
    </row>
    <row r="928" spans="1:7" ht="15">
      <c r="A928" s="84" t="s">
        <v>5777</v>
      </c>
      <c r="B928" s="84">
        <v>3</v>
      </c>
      <c r="C928" s="118">
        <v>0.0076749857251439966</v>
      </c>
      <c r="D928" s="84" t="s">
        <v>4557</v>
      </c>
      <c r="E928" s="84" t="b">
        <v>0</v>
      </c>
      <c r="F928" s="84" t="b">
        <v>0</v>
      </c>
      <c r="G928" s="84" t="b">
        <v>0</v>
      </c>
    </row>
    <row r="929" spans="1:7" ht="15">
      <c r="A929" s="84" t="s">
        <v>5618</v>
      </c>
      <c r="B929" s="84">
        <v>3</v>
      </c>
      <c r="C929" s="118">
        <v>0.0076749857251439966</v>
      </c>
      <c r="D929" s="84" t="s">
        <v>4557</v>
      </c>
      <c r="E929" s="84" t="b">
        <v>0</v>
      </c>
      <c r="F929" s="84" t="b">
        <v>0</v>
      </c>
      <c r="G929" s="84" t="b">
        <v>0</v>
      </c>
    </row>
    <row r="930" spans="1:7" ht="15">
      <c r="A930" s="84" t="s">
        <v>5561</v>
      </c>
      <c r="B930" s="84">
        <v>3</v>
      </c>
      <c r="C930" s="118">
        <v>0.0076749857251439966</v>
      </c>
      <c r="D930" s="84" t="s">
        <v>4557</v>
      </c>
      <c r="E930" s="84" t="b">
        <v>0</v>
      </c>
      <c r="F930" s="84" t="b">
        <v>0</v>
      </c>
      <c r="G930" s="84" t="b">
        <v>0</v>
      </c>
    </row>
    <row r="931" spans="1:7" ht="15">
      <c r="A931" s="84" t="s">
        <v>5639</v>
      </c>
      <c r="B931" s="84">
        <v>3</v>
      </c>
      <c r="C931" s="118">
        <v>0.0076749857251439966</v>
      </c>
      <c r="D931" s="84" t="s">
        <v>4557</v>
      </c>
      <c r="E931" s="84" t="b">
        <v>0</v>
      </c>
      <c r="F931" s="84" t="b">
        <v>0</v>
      </c>
      <c r="G931" s="84" t="b">
        <v>0</v>
      </c>
    </row>
    <row r="932" spans="1:7" ht="15">
      <c r="A932" s="84" t="s">
        <v>5723</v>
      </c>
      <c r="B932" s="84">
        <v>3</v>
      </c>
      <c r="C932" s="118">
        <v>0.0076749857251439966</v>
      </c>
      <c r="D932" s="84" t="s">
        <v>4557</v>
      </c>
      <c r="E932" s="84" t="b">
        <v>0</v>
      </c>
      <c r="F932" s="84" t="b">
        <v>0</v>
      </c>
      <c r="G932" s="84" t="b">
        <v>0</v>
      </c>
    </row>
    <row r="933" spans="1:7" ht="15">
      <c r="A933" s="84" t="s">
        <v>5567</v>
      </c>
      <c r="B933" s="84">
        <v>3</v>
      </c>
      <c r="C933" s="118">
        <v>0.0076749857251439966</v>
      </c>
      <c r="D933" s="84" t="s">
        <v>4557</v>
      </c>
      <c r="E933" s="84" t="b">
        <v>0</v>
      </c>
      <c r="F933" s="84" t="b">
        <v>0</v>
      </c>
      <c r="G933" s="84" t="b">
        <v>0</v>
      </c>
    </row>
    <row r="934" spans="1:7" ht="15">
      <c r="A934" s="84" t="s">
        <v>5720</v>
      </c>
      <c r="B934" s="84">
        <v>3</v>
      </c>
      <c r="C934" s="118">
        <v>0.0076749857251439966</v>
      </c>
      <c r="D934" s="84" t="s">
        <v>4557</v>
      </c>
      <c r="E934" s="84" t="b">
        <v>0</v>
      </c>
      <c r="F934" s="84" t="b">
        <v>0</v>
      </c>
      <c r="G934" s="84" t="b">
        <v>0</v>
      </c>
    </row>
    <row r="935" spans="1:7" ht="15">
      <c r="A935" s="84" t="s">
        <v>951</v>
      </c>
      <c r="B935" s="84">
        <v>3</v>
      </c>
      <c r="C935" s="118">
        <v>0.0076749857251439966</v>
      </c>
      <c r="D935" s="84" t="s">
        <v>4557</v>
      </c>
      <c r="E935" s="84" t="b">
        <v>0</v>
      </c>
      <c r="F935" s="84" t="b">
        <v>0</v>
      </c>
      <c r="G935" s="84" t="b">
        <v>0</v>
      </c>
    </row>
    <row r="936" spans="1:7" ht="15">
      <c r="A936" s="84" t="s">
        <v>5721</v>
      </c>
      <c r="B936" s="84">
        <v>3</v>
      </c>
      <c r="C936" s="118">
        <v>0.009171512006070467</v>
      </c>
      <c r="D936" s="84" t="s">
        <v>4557</v>
      </c>
      <c r="E936" s="84" t="b">
        <v>0</v>
      </c>
      <c r="F936" s="84" t="b">
        <v>0</v>
      </c>
      <c r="G936" s="84" t="b">
        <v>0</v>
      </c>
    </row>
    <row r="937" spans="1:7" ht="15">
      <c r="A937" s="84" t="s">
        <v>402</v>
      </c>
      <c r="B937" s="84">
        <v>3</v>
      </c>
      <c r="C937" s="118">
        <v>0.0076749857251439966</v>
      </c>
      <c r="D937" s="84" t="s">
        <v>4557</v>
      </c>
      <c r="E937" s="84" t="b">
        <v>0</v>
      </c>
      <c r="F937" s="84" t="b">
        <v>0</v>
      </c>
      <c r="G937" s="84" t="b">
        <v>0</v>
      </c>
    </row>
    <row r="938" spans="1:7" ht="15">
      <c r="A938" s="84" t="s">
        <v>495</v>
      </c>
      <c r="B938" s="84">
        <v>3</v>
      </c>
      <c r="C938" s="118">
        <v>0.0076749857251439966</v>
      </c>
      <c r="D938" s="84" t="s">
        <v>4557</v>
      </c>
      <c r="E938" s="84" t="b">
        <v>0</v>
      </c>
      <c r="F938" s="84" t="b">
        <v>0</v>
      </c>
      <c r="G938" s="84" t="b">
        <v>0</v>
      </c>
    </row>
    <row r="939" spans="1:7" ht="15">
      <c r="A939" s="84" t="s">
        <v>5563</v>
      </c>
      <c r="B939" s="84">
        <v>2</v>
      </c>
      <c r="C939" s="118">
        <v>0.006114341337380311</v>
      </c>
      <c r="D939" s="84" t="s">
        <v>4557</v>
      </c>
      <c r="E939" s="84" t="b">
        <v>0</v>
      </c>
      <c r="F939" s="84" t="b">
        <v>0</v>
      </c>
      <c r="G939" s="84" t="b">
        <v>0</v>
      </c>
    </row>
    <row r="940" spans="1:7" ht="15">
      <c r="A940" s="84" t="s">
        <v>5596</v>
      </c>
      <c r="B940" s="84">
        <v>2</v>
      </c>
      <c r="C940" s="118">
        <v>0.006114341337380311</v>
      </c>
      <c r="D940" s="84" t="s">
        <v>4557</v>
      </c>
      <c r="E940" s="84" t="b">
        <v>0</v>
      </c>
      <c r="F940" s="84" t="b">
        <v>0</v>
      </c>
      <c r="G940" s="84" t="b">
        <v>0</v>
      </c>
    </row>
    <row r="941" spans="1:7" ht="15">
      <c r="A941" s="84" t="s">
        <v>5816</v>
      </c>
      <c r="B941" s="84">
        <v>2</v>
      </c>
      <c r="C941" s="118">
        <v>0.006114341337380311</v>
      </c>
      <c r="D941" s="84" t="s">
        <v>4557</v>
      </c>
      <c r="E941" s="84" t="b">
        <v>0</v>
      </c>
      <c r="F941" s="84" t="b">
        <v>0</v>
      </c>
      <c r="G941" s="84" t="b">
        <v>0</v>
      </c>
    </row>
    <row r="942" spans="1:7" ht="15">
      <c r="A942" s="84" t="s">
        <v>5818</v>
      </c>
      <c r="B942" s="84">
        <v>2</v>
      </c>
      <c r="C942" s="118">
        <v>0.006114341337380311</v>
      </c>
      <c r="D942" s="84" t="s">
        <v>4557</v>
      </c>
      <c r="E942" s="84" t="b">
        <v>0</v>
      </c>
      <c r="F942" s="84" t="b">
        <v>0</v>
      </c>
      <c r="G942" s="84" t="b">
        <v>0</v>
      </c>
    </row>
    <row r="943" spans="1:7" ht="15">
      <c r="A943" s="84" t="s">
        <v>5589</v>
      </c>
      <c r="B943" s="84">
        <v>2</v>
      </c>
      <c r="C943" s="118">
        <v>0.006114341337380311</v>
      </c>
      <c r="D943" s="84" t="s">
        <v>4557</v>
      </c>
      <c r="E943" s="84" t="b">
        <v>0</v>
      </c>
      <c r="F943" s="84" t="b">
        <v>0</v>
      </c>
      <c r="G943" s="84" t="b">
        <v>0</v>
      </c>
    </row>
    <row r="944" spans="1:7" ht="15">
      <c r="A944" s="84" t="s">
        <v>5819</v>
      </c>
      <c r="B944" s="84">
        <v>2</v>
      </c>
      <c r="C944" s="118">
        <v>0.006114341337380311</v>
      </c>
      <c r="D944" s="84" t="s">
        <v>4557</v>
      </c>
      <c r="E944" s="84" t="b">
        <v>0</v>
      </c>
      <c r="F944" s="84" t="b">
        <v>0</v>
      </c>
      <c r="G944" s="84" t="b">
        <v>0</v>
      </c>
    </row>
    <row r="945" spans="1:7" ht="15">
      <c r="A945" s="84" t="s">
        <v>6049</v>
      </c>
      <c r="B945" s="84">
        <v>2</v>
      </c>
      <c r="C945" s="118">
        <v>0.006114341337380311</v>
      </c>
      <c r="D945" s="84" t="s">
        <v>4557</v>
      </c>
      <c r="E945" s="84" t="b">
        <v>0</v>
      </c>
      <c r="F945" s="84" t="b">
        <v>0</v>
      </c>
      <c r="G945" s="84" t="b">
        <v>0</v>
      </c>
    </row>
    <row r="946" spans="1:7" ht="15">
      <c r="A946" s="84" t="s">
        <v>6043</v>
      </c>
      <c r="B946" s="84">
        <v>2</v>
      </c>
      <c r="C946" s="118">
        <v>0.006114341337380311</v>
      </c>
      <c r="D946" s="84" t="s">
        <v>4557</v>
      </c>
      <c r="E946" s="84" t="b">
        <v>0</v>
      </c>
      <c r="F946" s="84" t="b">
        <v>0</v>
      </c>
      <c r="G946" s="84" t="b">
        <v>0</v>
      </c>
    </row>
    <row r="947" spans="1:7" ht="15">
      <c r="A947" s="84" t="s">
        <v>4722</v>
      </c>
      <c r="B947" s="84">
        <v>2</v>
      </c>
      <c r="C947" s="118">
        <v>0.007819893720745643</v>
      </c>
      <c r="D947" s="84" t="s">
        <v>4557</v>
      </c>
      <c r="E947" s="84" t="b">
        <v>0</v>
      </c>
      <c r="F947" s="84" t="b">
        <v>0</v>
      </c>
      <c r="G947" s="84" t="b">
        <v>0</v>
      </c>
    </row>
    <row r="948" spans="1:7" ht="15">
      <c r="A948" s="84" t="s">
        <v>5789</v>
      </c>
      <c r="B948" s="84">
        <v>2</v>
      </c>
      <c r="C948" s="118">
        <v>0.006114341337380311</v>
      </c>
      <c r="D948" s="84" t="s">
        <v>4557</v>
      </c>
      <c r="E948" s="84" t="b">
        <v>0</v>
      </c>
      <c r="F948" s="84" t="b">
        <v>0</v>
      </c>
      <c r="G948" s="84" t="b">
        <v>0</v>
      </c>
    </row>
    <row r="949" spans="1:7" ht="15">
      <c r="A949" s="84" t="s">
        <v>5619</v>
      </c>
      <c r="B949" s="84">
        <v>2</v>
      </c>
      <c r="C949" s="118">
        <v>0.006114341337380311</v>
      </c>
      <c r="D949" s="84" t="s">
        <v>4557</v>
      </c>
      <c r="E949" s="84" t="b">
        <v>0</v>
      </c>
      <c r="F949" s="84" t="b">
        <v>0</v>
      </c>
      <c r="G949" s="84" t="b">
        <v>0</v>
      </c>
    </row>
    <row r="950" spans="1:7" ht="15">
      <c r="A950" s="84" t="s">
        <v>5600</v>
      </c>
      <c r="B950" s="84">
        <v>2</v>
      </c>
      <c r="C950" s="118">
        <v>0.006114341337380311</v>
      </c>
      <c r="D950" s="84" t="s">
        <v>4557</v>
      </c>
      <c r="E950" s="84" t="b">
        <v>0</v>
      </c>
      <c r="F950" s="84" t="b">
        <v>0</v>
      </c>
      <c r="G950" s="84" t="b">
        <v>0</v>
      </c>
    </row>
    <row r="951" spans="1:7" ht="15">
      <c r="A951" s="84" t="s">
        <v>6044</v>
      </c>
      <c r="B951" s="84">
        <v>2</v>
      </c>
      <c r="C951" s="118">
        <v>0.006114341337380311</v>
      </c>
      <c r="D951" s="84" t="s">
        <v>4557</v>
      </c>
      <c r="E951" s="84" t="b">
        <v>0</v>
      </c>
      <c r="F951" s="84" t="b">
        <v>0</v>
      </c>
      <c r="G951" s="84" t="b">
        <v>0</v>
      </c>
    </row>
    <row r="952" spans="1:7" ht="15">
      <c r="A952" s="84" t="s">
        <v>5583</v>
      </c>
      <c r="B952" s="84">
        <v>2</v>
      </c>
      <c r="C952" s="118">
        <v>0.006114341337380311</v>
      </c>
      <c r="D952" s="84" t="s">
        <v>4557</v>
      </c>
      <c r="E952" s="84" t="b">
        <v>0</v>
      </c>
      <c r="F952" s="84" t="b">
        <v>0</v>
      </c>
      <c r="G952" s="84" t="b">
        <v>0</v>
      </c>
    </row>
    <row r="953" spans="1:7" ht="15">
      <c r="A953" s="84" t="s">
        <v>6045</v>
      </c>
      <c r="B953" s="84">
        <v>2</v>
      </c>
      <c r="C953" s="118">
        <v>0.006114341337380311</v>
      </c>
      <c r="D953" s="84" t="s">
        <v>4557</v>
      </c>
      <c r="E953" s="84" t="b">
        <v>0</v>
      </c>
      <c r="F953" s="84" t="b">
        <v>0</v>
      </c>
      <c r="G953" s="84" t="b">
        <v>0</v>
      </c>
    </row>
    <row r="954" spans="1:7" ht="15">
      <c r="A954" s="84" t="s">
        <v>5613</v>
      </c>
      <c r="B954" s="84">
        <v>2</v>
      </c>
      <c r="C954" s="118">
        <v>0.006114341337380311</v>
      </c>
      <c r="D954" s="84" t="s">
        <v>4557</v>
      </c>
      <c r="E954" s="84" t="b">
        <v>1</v>
      </c>
      <c r="F954" s="84" t="b">
        <v>0</v>
      </c>
      <c r="G954" s="84" t="b">
        <v>0</v>
      </c>
    </row>
    <row r="955" spans="1:7" ht="15">
      <c r="A955" s="84" t="s">
        <v>6046</v>
      </c>
      <c r="B955" s="84">
        <v>2</v>
      </c>
      <c r="C955" s="118">
        <v>0.006114341337380311</v>
      </c>
      <c r="D955" s="84" t="s">
        <v>4557</v>
      </c>
      <c r="E955" s="84" t="b">
        <v>0</v>
      </c>
      <c r="F955" s="84" t="b">
        <v>0</v>
      </c>
      <c r="G955" s="84" t="b">
        <v>0</v>
      </c>
    </row>
    <row r="956" spans="1:7" ht="15">
      <c r="A956" s="84" t="s">
        <v>6047</v>
      </c>
      <c r="B956" s="84">
        <v>2</v>
      </c>
      <c r="C956" s="118">
        <v>0.006114341337380311</v>
      </c>
      <c r="D956" s="84" t="s">
        <v>4557</v>
      </c>
      <c r="E956" s="84" t="b">
        <v>0</v>
      </c>
      <c r="F956" s="84" t="b">
        <v>0</v>
      </c>
      <c r="G956" s="84" t="b">
        <v>0</v>
      </c>
    </row>
    <row r="957" spans="1:7" ht="15">
      <c r="A957" s="84" t="s">
        <v>6048</v>
      </c>
      <c r="B957" s="84">
        <v>2</v>
      </c>
      <c r="C957" s="118">
        <v>0.006114341337380311</v>
      </c>
      <c r="D957" s="84" t="s">
        <v>4557</v>
      </c>
      <c r="E957" s="84" t="b">
        <v>0</v>
      </c>
      <c r="F957" s="84" t="b">
        <v>0</v>
      </c>
      <c r="G957" s="84" t="b">
        <v>0</v>
      </c>
    </row>
    <row r="958" spans="1:7" ht="15">
      <c r="A958" s="84" t="s">
        <v>5657</v>
      </c>
      <c r="B958" s="84">
        <v>2</v>
      </c>
      <c r="C958" s="118">
        <v>0.006114341337380311</v>
      </c>
      <c r="D958" s="84" t="s">
        <v>4557</v>
      </c>
      <c r="E958" s="84" t="b">
        <v>0</v>
      </c>
      <c r="F958" s="84" t="b">
        <v>0</v>
      </c>
      <c r="G958" s="84" t="b">
        <v>0</v>
      </c>
    </row>
    <row r="959" spans="1:7" ht="15">
      <c r="A959" s="84" t="s">
        <v>5825</v>
      </c>
      <c r="B959" s="84">
        <v>2</v>
      </c>
      <c r="C959" s="118">
        <v>0.006114341337380311</v>
      </c>
      <c r="D959" s="84" t="s">
        <v>4557</v>
      </c>
      <c r="E959" s="84" t="b">
        <v>0</v>
      </c>
      <c r="F959" s="84" t="b">
        <v>0</v>
      </c>
      <c r="G959" s="84" t="b">
        <v>0</v>
      </c>
    </row>
    <row r="960" spans="1:7" ht="15">
      <c r="A960" s="84" t="s">
        <v>5622</v>
      </c>
      <c r="B960" s="84">
        <v>2</v>
      </c>
      <c r="C960" s="118">
        <v>0.006114341337380311</v>
      </c>
      <c r="D960" s="84" t="s">
        <v>4557</v>
      </c>
      <c r="E960" s="84" t="b">
        <v>0</v>
      </c>
      <c r="F960" s="84" t="b">
        <v>0</v>
      </c>
      <c r="G960" s="84" t="b">
        <v>0</v>
      </c>
    </row>
    <row r="961" spans="1:7" ht="15">
      <c r="A961" s="84" t="s">
        <v>5560</v>
      </c>
      <c r="B961" s="84">
        <v>2</v>
      </c>
      <c r="C961" s="118">
        <v>0.006114341337380311</v>
      </c>
      <c r="D961" s="84" t="s">
        <v>4557</v>
      </c>
      <c r="E961" s="84" t="b">
        <v>0</v>
      </c>
      <c r="F961" s="84" t="b">
        <v>0</v>
      </c>
      <c r="G961" s="84" t="b">
        <v>0</v>
      </c>
    </row>
    <row r="962" spans="1:7" ht="15">
      <c r="A962" s="84" t="s">
        <v>5574</v>
      </c>
      <c r="B962" s="84">
        <v>2</v>
      </c>
      <c r="C962" s="118">
        <v>0.006114341337380311</v>
      </c>
      <c r="D962" s="84" t="s">
        <v>4557</v>
      </c>
      <c r="E962" s="84" t="b">
        <v>0</v>
      </c>
      <c r="F962" s="84" t="b">
        <v>0</v>
      </c>
      <c r="G962" s="84" t="b">
        <v>0</v>
      </c>
    </row>
    <row r="963" spans="1:7" ht="15">
      <c r="A963" s="84" t="s">
        <v>5951</v>
      </c>
      <c r="B963" s="84">
        <v>2</v>
      </c>
      <c r="C963" s="118">
        <v>0.006114341337380311</v>
      </c>
      <c r="D963" s="84" t="s">
        <v>4557</v>
      </c>
      <c r="E963" s="84" t="b">
        <v>0</v>
      </c>
      <c r="F963" s="84" t="b">
        <v>0</v>
      </c>
      <c r="G963" s="84" t="b">
        <v>0</v>
      </c>
    </row>
    <row r="964" spans="1:7" ht="15">
      <c r="A964" s="84" t="s">
        <v>5952</v>
      </c>
      <c r="B964" s="84">
        <v>2</v>
      </c>
      <c r="C964" s="118">
        <v>0.006114341337380311</v>
      </c>
      <c r="D964" s="84" t="s">
        <v>4557</v>
      </c>
      <c r="E964" s="84" t="b">
        <v>0</v>
      </c>
      <c r="F964" s="84" t="b">
        <v>0</v>
      </c>
      <c r="G964" s="84" t="b">
        <v>0</v>
      </c>
    </row>
    <row r="965" spans="1:7" ht="15">
      <c r="A965" s="84" t="s">
        <v>5953</v>
      </c>
      <c r="B965" s="84">
        <v>2</v>
      </c>
      <c r="C965" s="118">
        <v>0.006114341337380311</v>
      </c>
      <c r="D965" s="84" t="s">
        <v>4557</v>
      </c>
      <c r="E965" s="84" t="b">
        <v>0</v>
      </c>
      <c r="F965" s="84" t="b">
        <v>0</v>
      </c>
      <c r="G965" s="84" t="b">
        <v>0</v>
      </c>
    </row>
    <row r="966" spans="1:7" ht="15">
      <c r="A966" s="84" t="s">
        <v>4756</v>
      </c>
      <c r="B966" s="84">
        <v>2</v>
      </c>
      <c r="C966" s="118">
        <v>0.006114341337380311</v>
      </c>
      <c r="D966" s="84" t="s">
        <v>4557</v>
      </c>
      <c r="E966" s="84" t="b">
        <v>0</v>
      </c>
      <c r="F966" s="84" t="b">
        <v>1</v>
      </c>
      <c r="G966" s="84" t="b">
        <v>0</v>
      </c>
    </row>
    <row r="967" spans="1:7" ht="15">
      <c r="A967" s="84" t="s">
        <v>5954</v>
      </c>
      <c r="B967" s="84">
        <v>2</v>
      </c>
      <c r="C967" s="118">
        <v>0.006114341337380311</v>
      </c>
      <c r="D967" s="84" t="s">
        <v>4557</v>
      </c>
      <c r="E967" s="84" t="b">
        <v>0</v>
      </c>
      <c r="F967" s="84" t="b">
        <v>0</v>
      </c>
      <c r="G967" s="84" t="b">
        <v>0</v>
      </c>
    </row>
    <row r="968" spans="1:7" ht="15">
      <c r="A968" s="84" t="s">
        <v>6042</v>
      </c>
      <c r="B968" s="84">
        <v>2</v>
      </c>
      <c r="C968" s="118">
        <v>0.006114341337380311</v>
      </c>
      <c r="D968" s="84" t="s">
        <v>4557</v>
      </c>
      <c r="E968" s="84" t="b">
        <v>0</v>
      </c>
      <c r="F968" s="84" t="b">
        <v>0</v>
      </c>
      <c r="G968" s="84" t="b">
        <v>0</v>
      </c>
    </row>
    <row r="969" spans="1:7" ht="15">
      <c r="A969" s="84" t="s">
        <v>6041</v>
      </c>
      <c r="B969" s="84">
        <v>2</v>
      </c>
      <c r="C969" s="118">
        <v>0.006114341337380311</v>
      </c>
      <c r="D969" s="84" t="s">
        <v>4557</v>
      </c>
      <c r="E969" s="84" t="b">
        <v>0</v>
      </c>
      <c r="F969" s="84" t="b">
        <v>0</v>
      </c>
      <c r="G969" s="84" t="b">
        <v>0</v>
      </c>
    </row>
    <row r="970" spans="1:7" ht="15">
      <c r="A970" s="84" t="s">
        <v>5786</v>
      </c>
      <c r="B970" s="84">
        <v>2</v>
      </c>
      <c r="C970" s="118">
        <v>0.006114341337380311</v>
      </c>
      <c r="D970" s="84" t="s">
        <v>4557</v>
      </c>
      <c r="E970" s="84" t="b">
        <v>0</v>
      </c>
      <c r="F970" s="84" t="b">
        <v>0</v>
      </c>
      <c r="G970" s="84" t="b">
        <v>0</v>
      </c>
    </row>
    <row r="971" spans="1:7" ht="15">
      <c r="A971" s="84" t="s">
        <v>6007</v>
      </c>
      <c r="B971" s="84">
        <v>2</v>
      </c>
      <c r="C971" s="118">
        <v>0.006114341337380311</v>
      </c>
      <c r="D971" s="84" t="s">
        <v>4557</v>
      </c>
      <c r="E971" s="84" t="b">
        <v>0</v>
      </c>
      <c r="F971" s="84" t="b">
        <v>0</v>
      </c>
      <c r="G971" s="84" t="b">
        <v>0</v>
      </c>
    </row>
    <row r="972" spans="1:7" ht="15">
      <c r="A972" s="84" t="s">
        <v>6008</v>
      </c>
      <c r="B972" s="84">
        <v>2</v>
      </c>
      <c r="C972" s="118">
        <v>0.006114341337380311</v>
      </c>
      <c r="D972" s="84" t="s">
        <v>4557</v>
      </c>
      <c r="E972" s="84" t="b">
        <v>0</v>
      </c>
      <c r="F972" s="84" t="b">
        <v>0</v>
      </c>
      <c r="G972" s="84" t="b">
        <v>0</v>
      </c>
    </row>
    <row r="973" spans="1:7" ht="15">
      <c r="A973" s="84" t="s">
        <v>5690</v>
      </c>
      <c r="B973" s="84">
        <v>2</v>
      </c>
      <c r="C973" s="118">
        <v>0.006114341337380311</v>
      </c>
      <c r="D973" s="84" t="s">
        <v>4557</v>
      </c>
      <c r="E973" s="84" t="b">
        <v>0</v>
      </c>
      <c r="F973" s="84" t="b">
        <v>0</v>
      </c>
      <c r="G973" s="84" t="b">
        <v>0</v>
      </c>
    </row>
    <row r="974" spans="1:7" ht="15">
      <c r="A974" s="84" t="s">
        <v>5691</v>
      </c>
      <c r="B974" s="84">
        <v>2</v>
      </c>
      <c r="C974" s="118">
        <v>0.006114341337380311</v>
      </c>
      <c r="D974" s="84" t="s">
        <v>4557</v>
      </c>
      <c r="E974" s="84" t="b">
        <v>0</v>
      </c>
      <c r="F974" s="84" t="b">
        <v>0</v>
      </c>
      <c r="G974" s="84" t="b">
        <v>0</v>
      </c>
    </row>
    <row r="975" spans="1:7" ht="15">
      <c r="A975" s="84" t="s">
        <v>6009</v>
      </c>
      <c r="B975" s="84">
        <v>2</v>
      </c>
      <c r="C975" s="118">
        <v>0.006114341337380311</v>
      </c>
      <c r="D975" s="84" t="s">
        <v>4557</v>
      </c>
      <c r="E975" s="84" t="b">
        <v>0</v>
      </c>
      <c r="F975" s="84" t="b">
        <v>1</v>
      </c>
      <c r="G975" s="84" t="b">
        <v>0</v>
      </c>
    </row>
    <row r="976" spans="1:7" ht="15">
      <c r="A976" s="84" t="s">
        <v>5621</v>
      </c>
      <c r="B976" s="84">
        <v>2</v>
      </c>
      <c r="C976" s="118">
        <v>0.006114341337380311</v>
      </c>
      <c r="D976" s="84" t="s">
        <v>4557</v>
      </c>
      <c r="E976" s="84" t="b">
        <v>0</v>
      </c>
      <c r="F976" s="84" t="b">
        <v>0</v>
      </c>
      <c r="G976" s="84" t="b">
        <v>0</v>
      </c>
    </row>
    <row r="977" spans="1:7" ht="15">
      <c r="A977" s="84" t="s">
        <v>5604</v>
      </c>
      <c r="B977" s="84">
        <v>2</v>
      </c>
      <c r="C977" s="118">
        <v>0.006114341337380311</v>
      </c>
      <c r="D977" s="84" t="s">
        <v>4557</v>
      </c>
      <c r="E977" s="84" t="b">
        <v>0</v>
      </c>
      <c r="F977" s="84" t="b">
        <v>0</v>
      </c>
      <c r="G977" s="84" t="b">
        <v>0</v>
      </c>
    </row>
    <row r="978" spans="1:7" ht="15">
      <c r="A978" s="84" t="s">
        <v>5722</v>
      </c>
      <c r="B978" s="84">
        <v>2</v>
      </c>
      <c r="C978" s="118">
        <v>0.006114341337380311</v>
      </c>
      <c r="D978" s="84" t="s">
        <v>4557</v>
      </c>
      <c r="E978" s="84" t="b">
        <v>0</v>
      </c>
      <c r="F978" s="84" t="b">
        <v>0</v>
      </c>
      <c r="G978" s="84" t="b">
        <v>0</v>
      </c>
    </row>
    <row r="979" spans="1:7" ht="15">
      <c r="A979" s="84" t="s">
        <v>5892</v>
      </c>
      <c r="B979" s="84">
        <v>2</v>
      </c>
      <c r="C979" s="118">
        <v>0.006114341337380311</v>
      </c>
      <c r="D979" s="84" t="s">
        <v>4557</v>
      </c>
      <c r="E979" s="84" t="b">
        <v>0</v>
      </c>
      <c r="F979" s="84" t="b">
        <v>0</v>
      </c>
      <c r="G979" s="84" t="b">
        <v>0</v>
      </c>
    </row>
    <row r="980" spans="1:7" ht="15">
      <c r="A980" s="84" t="s">
        <v>5893</v>
      </c>
      <c r="B980" s="84">
        <v>2</v>
      </c>
      <c r="C980" s="118">
        <v>0.006114341337380311</v>
      </c>
      <c r="D980" s="84" t="s">
        <v>4557</v>
      </c>
      <c r="E980" s="84" t="b">
        <v>0</v>
      </c>
      <c r="F980" s="84" t="b">
        <v>0</v>
      </c>
      <c r="G980" s="84" t="b">
        <v>0</v>
      </c>
    </row>
    <row r="981" spans="1:7" ht="15">
      <c r="A981" s="84" t="s">
        <v>5894</v>
      </c>
      <c r="B981" s="84">
        <v>2</v>
      </c>
      <c r="C981" s="118">
        <v>0.006114341337380311</v>
      </c>
      <c r="D981" s="84" t="s">
        <v>4557</v>
      </c>
      <c r="E981" s="84" t="b">
        <v>0</v>
      </c>
      <c r="F981" s="84" t="b">
        <v>0</v>
      </c>
      <c r="G981" s="84" t="b">
        <v>0</v>
      </c>
    </row>
    <row r="982" spans="1:7" ht="15">
      <c r="A982" s="84" t="s">
        <v>5895</v>
      </c>
      <c r="B982" s="84">
        <v>2</v>
      </c>
      <c r="C982" s="118">
        <v>0.006114341337380311</v>
      </c>
      <c r="D982" s="84" t="s">
        <v>4557</v>
      </c>
      <c r="E982" s="84" t="b">
        <v>0</v>
      </c>
      <c r="F982" s="84" t="b">
        <v>0</v>
      </c>
      <c r="G982" s="84" t="b">
        <v>0</v>
      </c>
    </row>
    <row r="983" spans="1:7" ht="15">
      <c r="A983" s="84" t="s">
        <v>5724</v>
      </c>
      <c r="B983" s="84">
        <v>2</v>
      </c>
      <c r="C983" s="118">
        <v>0.006114341337380311</v>
      </c>
      <c r="D983" s="84" t="s">
        <v>4557</v>
      </c>
      <c r="E983" s="84" t="b">
        <v>0</v>
      </c>
      <c r="F983" s="84" t="b">
        <v>0</v>
      </c>
      <c r="G983" s="84" t="b">
        <v>0</v>
      </c>
    </row>
    <row r="984" spans="1:7" ht="15">
      <c r="A984" s="84" t="s">
        <v>5603</v>
      </c>
      <c r="B984" s="84">
        <v>2</v>
      </c>
      <c r="C984" s="118">
        <v>0.006114341337380311</v>
      </c>
      <c r="D984" s="84" t="s">
        <v>4557</v>
      </c>
      <c r="E984" s="84" t="b">
        <v>0</v>
      </c>
      <c r="F984" s="84" t="b">
        <v>0</v>
      </c>
      <c r="G984" s="84" t="b">
        <v>0</v>
      </c>
    </row>
    <row r="985" spans="1:7" ht="15">
      <c r="A985" s="84" t="s">
        <v>5896</v>
      </c>
      <c r="B985" s="84">
        <v>2</v>
      </c>
      <c r="C985" s="118">
        <v>0.006114341337380311</v>
      </c>
      <c r="D985" s="84" t="s">
        <v>4557</v>
      </c>
      <c r="E985" s="84" t="b">
        <v>0</v>
      </c>
      <c r="F985" s="84" t="b">
        <v>0</v>
      </c>
      <c r="G985" s="84" t="b">
        <v>0</v>
      </c>
    </row>
    <row r="986" spans="1:7" ht="15">
      <c r="A986" s="84" t="s">
        <v>5576</v>
      </c>
      <c r="B986" s="84">
        <v>2</v>
      </c>
      <c r="C986" s="118">
        <v>0.006114341337380311</v>
      </c>
      <c r="D986" s="84" t="s">
        <v>4557</v>
      </c>
      <c r="E986" s="84" t="b">
        <v>0</v>
      </c>
      <c r="F986" s="84" t="b">
        <v>0</v>
      </c>
      <c r="G986" s="84" t="b">
        <v>0</v>
      </c>
    </row>
    <row r="987" spans="1:7" ht="15">
      <c r="A987" s="84" t="s">
        <v>5725</v>
      </c>
      <c r="B987" s="84">
        <v>2</v>
      </c>
      <c r="C987" s="118">
        <v>0.006114341337380311</v>
      </c>
      <c r="D987" s="84" t="s">
        <v>4557</v>
      </c>
      <c r="E987" s="84" t="b">
        <v>0</v>
      </c>
      <c r="F987" s="84" t="b">
        <v>0</v>
      </c>
      <c r="G987" s="84" t="b">
        <v>0</v>
      </c>
    </row>
    <row r="988" spans="1:7" ht="15">
      <c r="A988" s="84" t="s">
        <v>5581</v>
      </c>
      <c r="B988" s="84">
        <v>2</v>
      </c>
      <c r="C988" s="118">
        <v>0.006114341337380311</v>
      </c>
      <c r="D988" s="84" t="s">
        <v>4557</v>
      </c>
      <c r="E988" s="84" t="b">
        <v>0</v>
      </c>
      <c r="F988" s="84" t="b">
        <v>0</v>
      </c>
      <c r="G988" s="84" t="b">
        <v>0</v>
      </c>
    </row>
    <row r="989" spans="1:7" ht="15">
      <c r="A989" s="84" t="s">
        <v>5602</v>
      </c>
      <c r="B989" s="84">
        <v>2</v>
      </c>
      <c r="C989" s="118">
        <v>0.006114341337380311</v>
      </c>
      <c r="D989" s="84" t="s">
        <v>4557</v>
      </c>
      <c r="E989" s="84" t="b">
        <v>0</v>
      </c>
      <c r="F989" s="84" t="b">
        <v>0</v>
      </c>
      <c r="G989" s="84" t="b">
        <v>0</v>
      </c>
    </row>
    <row r="990" spans="1:7" ht="15">
      <c r="A990" s="84" t="s">
        <v>449</v>
      </c>
      <c r="B990" s="84">
        <v>3</v>
      </c>
      <c r="C990" s="118">
        <v>0</v>
      </c>
      <c r="D990" s="84" t="s">
        <v>4559</v>
      </c>
      <c r="E990" s="84" t="b">
        <v>0</v>
      </c>
      <c r="F990" s="84" t="b">
        <v>0</v>
      </c>
      <c r="G990" s="84" t="b">
        <v>0</v>
      </c>
    </row>
    <row r="991" spans="1:7" ht="15">
      <c r="A991" s="84" t="s">
        <v>4785</v>
      </c>
      <c r="B991" s="84">
        <v>3</v>
      </c>
      <c r="C991" s="118">
        <v>0</v>
      </c>
      <c r="D991" s="84" t="s">
        <v>4559</v>
      </c>
      <c r="E991" s="84" t="b">
        <v>1</v>
      </c>
      <c r="F991" s="84" t="b">
        <v>0</v>
      </c>
      <c r="G991" s="84" t="b">
        <v>0</v>
      </c>
    </row>
    <row r="992" spans="1:7" ht="15">
      <c r="A992" s="84" t="s">
        <v>4786</v>
      </c>
      <c r="B992" s="84">
        <v>3</v>
      </c>
      <c r="C992" s="118">
        <v>0</v>
      </c>
      <c r="D992" s="84" t="s">
        <v>4559</v>
      </c>
      <c r="E992" s="84" t="b">
        <v>1</v>
      </c>
      <c r="F992" s="84" t="b">
        <v>0</v>
      </c>
      <c r="G992" s="84" t="b">
        <v>0</v>
      </c>
    </row>
    <row r="993" spans="1:7" ht="15">
      <c r="A993" s="84" t="s">
        <v>4787</v>
      </c>
      <c r="B993" s="84">
        <v>3</v>
      </c>
      <c r="C993" s="118">
        <v>0</v>
      </c>
      <c r="D993" s="84" t="s">
        <v>4559</v>
      </c>
      <c r="E993" s="84" t="b">
        <v>0</v>
      </c>
      <c r="F993" s="84" t="b">
        <v>0</v>
      </c>
      <c r="G993" s="84" t="b">
        <v>0</v>
      </c>
    </row>
    <row r="994" spans="1:7" ht="15">
      <c r="A994" s="84" t="s">
        <v>448</v>
      </c>
      <c r="B994" s="84">
        <v>3</v>
      </c>
      <c r="C994" s="118">
        <v>0</v>
      </c>
      <c r="D994" s="84" t="s">
        <v>4559</v>
      </c>
      <c r="E994" s="84" t="b">
        <v>0</v>
      </c>
      <c r="F994" s="84" t="b">
        <v>0</v>
      </c>
      <c r="G994" s="84" t="b">
        <v>0</v>
      </c>
    </row>
    <row r="995" spans="1:7" ht="15">
      <c r="A995" s="84" t="s">
        <v>447</v>
      </c>
      <c r="B995" s="84">
        <v>3</v>
      </c>
      <c r="C995" s="118">
        <v>0</v>
      </c>
      <c r="D995" s="84" t="s">
        <v>4559</v>
      </c>
      <c r="E995" s="84" t="b">
        <v>0</v>
      </c>
      <c r="F995" s="84" t="b">
        <v>0</v>
      </c>
      <c r="G995" s="84" t="b">
        <v>0</v>
      </c>
    </row>
    <row r="996" spans="1:7" ht="15">
      <c r="A996" s="84" t="s">
        <v>4788</v>
      </c>
      <c r="B996" s="84">
        <v>3</v>
      </c>
      <c r="C996" s="118">
        <v>0</v>
      </c>
      <c r="D996" s="84" t="s">
        <v>4559</v>
      </c>
      <c r="E996" s="84" t="b">
        <v>0</v>
      </c>
      <c r="F996" s="84" t="b">
        <v>0</v>
      </c>
      <c r="G996" s="84" t="b">
        <v>0</v>
      </c>
    </row>
    <row r="997" spans="1:7" ht="15">
      <c r="A997" s="84" t="s">
        <v>4789</v>
      </c>
      <c r="B997" s="84">
        <v>3</v>
      </c>
      <c r="C997" s="118">
        <v>0</v>
      </c>
      <c r="D997" s="84" t="s">
        <v>4559</v>
      </c>
      <c r="E997" s="84" t="b">
        <v>0</v>
      </c>
      <c r="F997" s="84" t="b">
        <v>0</v>
      </c>
      <c r="G997" s="84" t="b">
        <v>0</v>
      </c>
    </row>
    <row r="998" spans="1:7" ht="15">
      <c r="A998" s="84" t="s">
        <v>446</v>
      </c>
      <c r="B998" s="84">
        <v>3</v>
      </c>
      <c r="C998" s="118">
        <v>0</v>
      </c>
      <c r="D998" s="84" t="s">
        <v>4559</v>
      </c>
      <c r="E998" s="84" t="b">
        <v>0</v>
      </c>
      <c r="F998" s="84" t="b">
        <v>0</v>
      </c>
      <c r="G998" s="84" t="b">
        <v>0</v>
      </c>
    </row>
    <row r="999" spans="1:7" ht="15">
      <c r="A999" s="84" t="s">
        <v>4790</v>
      </c>
      <c r="B999" s="84">
        <v>3</v>
      </c>
      <c r="C999" s="118">
        <v>0</v>
      </c>
      <c r="D999" s="84" t="s">
        <v>4559</v>
      </c>
      <c r="E999" s="84" t="b">
        <v>0</v>
      </c>
      <c r="F999" s="84" t="b">
        <v>0</v>
      </c>
      <c r="G999" s="84" t="b">
        <v>0</v>
      </c>
    </row>
    <row r="1000" spans="1:7" ht="15">
      <c r="A1000" s="84" t="s">
        <v>951</v>
      </c>
      <c r="B1000" s="84">
        <v>3</v>
      </c>
      <c r="C1000" s="118">
        <v>0</v>
      </c>
      <c r="D1000" s="84" t="s">
        <v>4559</v>
      </c>
      <c r="E1000" s="84" t="b">
        <v>0</v>
      </c>
      <c r="F1000" s="84" t="b">
        <v>0</v>
      </c>
      <c r="G1000" s="84" t="b">
        <v>0</v>
      </c>
    </row>
    <row r="1001" spans="1:7" ht="15">
      <c r="A1001" s="84" t="s">
        <v>212</v>
      </c>
      <c r="B1001" s="84">
        <v>2</v>
      </c>
      <c r="C1001" s="118">
        <v>0.009267961002930591</v>
      </c>
      <c r="D1001" s="84" t="s">
        <v>4559</v>
      </c>
      <c r="E1001" s="84" t="b">
        <v>0</v>
      </c>
      <c r="F1001" s="84" t="b">
        <v>0</v>
      </c>
      <c r="G1001" s="84" t="b">
        <v>0</v>
      </c>
    </row>
    <row r="1002" spans="1:7" ht="15">
      <c r="A1002" s="84" t="s">
        <v>445</v>
      </c>
      <c r="B1002" s="84">
        <v>2</v>
      </c>
      <c r="C1002" s="118">
        <v>0.009267961002930591</v>
      </c>
      <c r="D1002" s="84" t="s">
        <v>4559</v>
      </c>
      <c r="E1002" s="84" t="b">
        <v>0</v>
      </c>
      <c r="F1002" s="84" t="b">
        <v>0</v>
      </c>
      <c r="G1002" s="84" t="b">
        <v>0</v>
      </c>
    </row>
    <row r="1003" spans="1:7" ht="15">
      <c r="A1003" s="84" t="s">
        <v>4792</v>
      </c>
      <c r="B1003" s="84">
        <v>16</v>
      </c>
      <c r="C1003" s="118">
        <v>0.06022157187986757</v>
      </c>
      <c r="D1003" s="84" t="s">
        <v>4560</v>
      </c>
      <c r="E1003" s="84" t="b">
        <v>0</v>
      </c>
      <c r="F1003" s="84" t="b">
        <v>0</v>
      </c>
      <c r="G1003" s="84" t="b">
        <v>0</v>
      </c>
    </row>
    <row r="1004" spans="1:7" ht="15">
      <c r="A1004" s="84" t="s">
        <v>4793</v>
      </c>
      <c r="B1004" s="84">
        <v>8</v>
      </c>
      <c r="C1004" s="118">
        <v>0.012403139136170187</v>
      </c>
      <c r="D1004" s="84" t="s">
        <v>4560</v>
      </c>
      <c r="E1004" s="84" t="b">
        <v>0</v>
      </c>
      <c r="F1004" s="84" t="b">
        <v>0</v>
      </c>
      <c r="G1004" s="84" t="b">
        <v>0</v>
      </c>
    </row>
    <row r="1005" spans="1:7" ht="15">
      <c r="A1005" s="84" t="s">
        <v>4794</v>
      </c>
      <c r="B1005" s="84">
        <v>4</v>
      </c>
      <c r="C1005" s="118">
        <v>0.015055392969966892</v>
      </c>
      <c r="D1005" s="84" t="s">
        <v>4560</v>
      </c>
      <c r="E1005" s="84" t="b">
        <v>0</v>
      </c>
      <c r="F1005" s="84" t="b">
        <v>0</v>
      </c>
      <c r="G1005" s="84" t="b">
        <v>0</v>
      </c>
    </row>
    <row r="1006" spans="1:7" ht="15">
      <c r="A1006" s="84" t="s">
        <v>4795</v>
      </c>
      <c r="B1006" s="84">
        <v>4</v>
      </c>
      <c r="C1006" s="118">
        <v>0.015055392969966892</v>
      </c>
      <c r="D1006" s="84" t="s">
        <v>4560</v>
      </c>
      <c r="E1006" s="84" t="b">
        <v>0</v>
      </c>
      <c r="F1006" s="84" t="b">
        <v>0</v>
      </c>
      <c r="G1006" s="84" t="b">
        <v>0</v>
      </c>
    </row>
    <row r="1007" spans="1:7" ht="15">
      <c r="A1007" s="84" t="s">
        <v>4796</v>
      </c>
      <c r="B1007" s="84">
        <v>4</v>
      </c>
      <c r="C1007" s="118">
        <v>0.015055392969966892</v>
      </c>
      <c r="D1007" s="84" t="s">
        <v>4560</v>
      </c>
      <c r="E1007" s="84" t="b">
        <v>0</v>
      </c>
      <c r="F1007" s="84" t="b">
        <v>0</v>
      </c>
      <c r="G1007" s="84" t="b">
        <v>0</v>
      </c>
    </row>
    <row r="1008" spans="1:7" ht="15">
      <c r="A1008" s="84" t="s">
        <v>4797</v>
      </c>
      <c r="B1008" s="84">
        <v>4</v>
      </c>
      <c r="C1008" s="118">
        <v>0.015055392969966892</v>
      </c>
      <c r="D1008" s="84" t="s">
        <v>4560</v>
      </c>
      <c r="E1008" s="84" t="b">
        <v>0</v>
      </c>
      <c r="F1008" s="84" t="b">
        <v>0</v>
      </c>
      <c r="G1008" s="84" t="b">
        <v>0</v>
      </c>
    </row>
    <row r="1009" spans="1:7" ht="15">
      <c r="A1009" s="84" t="s">
        <v>4798</v>
      </c>
      <c r="B1009" s="84">
        <v>4</v>
      </c>
      <c r="C1009" s="118">
        <v>0.015055392969966892</v>
      </c>
      <c r="D1009" s="84" t="s">
        <v>4560</v>
      </c>
      <c r="E1009" s="84" t="b">
        <v>0</v>
      </c>
      <c r="F1009" s="84" t="b">
        <v>0</v>
      </c>
      <c r="G1009" s="84" t="b">
        <v>0</v>
      </c>
    </row>
    <row r="1010" spans="1:7" ht="15">
      <c r="A1010" s="84" t="s">
        <v>4799</v>
      </c>
      <c r="B1010" s="84">
        <v>4</v>
      </c>
      <c r="C1010" s="118">
        <v>0.015055392969966892</v>
      </c>
      <c r="D1010" s="84" t="s">
        <v>4560</v>
      </c>
      <c r="E1010" s="84" t="b">
        <v>0</v>
      </c>
      <c r="F1010" s="84" t="b">
        <v>0</v>
      </c>
      <c r="G1010" s="84" t="b">
        <v>0</v>
      </c>
    </row>
    <row r="1011" spans="1:7" ht="15">
      <c r="A1011" s="84" t="s">
        <v>4800</v>
      </c>
      <c r="B1011" s="84">
        <v>4</v>
      </c>
      <c r="C1011" s="118">
        <v>0.015055392969966892</v>
      </c>
      <c r="D1011" s="84" t="s">
        <v>4560</v>
      </c>
      <c r="E1011" s="84" t="b">
        <v>0</v>
      </c>
      <c r="F1011" s="84" t="b">
        <v>0</v>
      </c>
      <c r="G1011" s="84" t="b">
        <v>0</v>
      </c>
    </row>
    <row r="1012" spans="1:7" ht="15">
      <c r="A1012" s="84" t="s">
        <v>4801</v>
      </c>
      <c r="B1012" s="84">
        <v>4</v>
      </c>
      <c r="C1012" s="118">
        <v>0.015055392969966892</v>
      </c>
      <c r="D1012" s="84" t="s">
        <v>4560</v>
      </c>
      <c r="E1012" s="84" t="b">
        <v>0</v>
      </c>
      <c r="F1012" s="84" t="b">
        <v>0</v>
      </c>
      <c r="G1012" s="84" t="b">
        <v>0</v>
      </c>
    </row>
    <row r="1013" spans="1:7" ht="15">
      <c r="A1013" s="84" t="s">
        <v>5687</v>
      </c>
      <c r="B1013" s="84">
        <v>4</v>
      </c>
      <c r="C1013" s="118">
        <v>0.015055392969966892</v>
      </c>
      <c r="D1013" s="84" t="s">
        <v>4560</v>
      </c>
      <c r="E1013" s="84" t="b">
        <v>0</v>
      </c>
      <c r="F1013" s="84" t="b">
        <v>0</v>
      </c>
      <c r="G1013" s="84" t="b">
        <v>0</v>
      </c>
    </row>
    <row r="1014" spans="1:7" ht="15">
      <c r="A1014" s="84" t="s">
        <v>5688</v>
      </c>
      <c r="B1014" s="84">
        <v>4</v>
      </c>
      <c r="C1014" s="118">
        <v>0.015055392969966892</v>
      </c>
      <c r="D1014" s="84" t="s">
        <v>4560</v>
      </c>
      <c r="E1014" s="84" t="b">
        <v>0</v>
      </c>
      <c r="F1014" s="84" t="b">
        <v>0</v>
      </c>
      <c r="G1014" s="84" t="b">
        <v>0</v>
      </c>
    </row>
    <row r="1015" spans="1:7" ht="15">
      <c r="A1015" s="84" t="s">
        <v>307</v>
      </c>
      <c r="B1015" s="84">
        <v>4</v>
      </c>
      <c r="C1015" s="118">
        <v>0.015055392969966892</v>
      </c>
      <c r="D1015" s="84" t="s">
        <v>4560</v>
      </c>
      <c r="E1015" s="84" t="b">
        <v>0</v>
      </c>
      <c r="F1015" s="84" t="b">
        <v>0</v>
      </c>
      <c r="G1015" s="84" t="b">
        <v>0</v>
      </c>
    </row>
    <row r="1016" spans="1:7" ht="15">
      <c r="A1016" s="84" t="s">
        <v>5673</v>
      </c>
      <c r="B1016" s="84">
        <v>4</v>
      </c>
      <c r="C1016" s="118">
        <v>0.015055392969966892</v>
      </c>
      <c r="D1016" s="84" t="s">
        <v>4560</v>
      </c>
      <c r="E1016" s="84" t="b">
        <v>0</v>
      </c>
      <c r="F1016" s="84" t="b">
        <v>0</v>
      </c>
      <c r="G1016" s="84" t="b">
        <v>0</v>
      </c>
    </row>
    <row r="1017" spans="1:7" ht="15">
      <c r="A1017" s="84" t="s">
        <v>5674</v>
      </c>
      <c r="B1017" s="84">
        <v>4</v>
      </c>
      <c r="C1017" s="118">
        <v>0.015055392969966892</v>
      </c>
      <c r="D1017" s="84" t="s">
        <v>4560</v>
      </c>
      <c r="E1017" s="84" t="b">
        <v>0</v>
      </c>
      <c r="F1017" s="84" t="b">
        <v>0</v>
      </c>
      <c r="G1017" s="84" t="b">
        <v>0</v>
      </c>
    </row>
    <row r="1018" spans="1:7" ht="15">
      <c r="A1018" s="84" t="s">
        <v>5675</v>
      </c>
      <c r="B1018" s="84">
        <v>4</v>
      </c>
      <c r="C1018" s="118">
        <v>0.015055392969966892</v>
      </c>
      <c r="D1018" s="84" t="s">
        <v>4560</v>
      </c>
      <c r="E1018" s="84" t="b">
        <v>0</v>
      </c>
      <c r="F1018" s="84" t="b">
        <v>0</v>
      </c>
      <c r="G1018" s="84" t="b">
        <v>0</v>
      </c>
    </row>
    <row r="1019" spans="1:7" ht="15">
      <c r="A1019" s="84" t="s">
        <v>5676</v>
      </c>
      <c r="B1019" s="84">
        <v>4</v>
      </c>
      <c r="C1019" s="118">
        <v>0.015055392969966892</v>
      </c>
      <c r="D1019" s="84" t="s">
        <v>4560</v>
      </c>
      <c r="E1019" s="84" t="b">
        <v>0</v>
      </c>
      <c r="F1019" s="84" t="b">
        <v>0</v>
      </c>
      <c r="G1019" s="84" t="b">
        <v>0</v>
      </c>
    </row>
    <row r="1020" spans="1:7" ht="15">
      <c r="A1020" s="84" t="s">
        <v>5677</v>
      </c>
      <c r="B1020" s="84">
        <v>4</v>
      </c>
      <c r="C1020" s="118">
        <v>0.015055392969966892</v>
      </c>
      <c r="D1020" s="84" t="s">
        <v>4560</v>
      </c>
      <c r="E1020" s="84" t="b">
        <v>0</v>
      </c>
      <c r="F1020" s="84" t="b">
        <v>0</v>
      </c>
      <c r="G1020" s="84" t="b">
        <v>0</v>
      </c>
    </row>
    <row r="1021" spans="1:7" ht="15">
      <c r="A1021" s="84" t="s">
        <v>5678</v>
      </c>
      <c r="B1021" s="84">
        <v>4</v>
      </c>
      <c r="C1021" s="118">
        <v>0.015055392969966892</v>
      </c>
      <c r="D1021" s="84" t="s">
        <v>4560</v>
      </c>
      <c r="E1021" s="84" t="b">
        <v>0</v>
      </c>
      <c r="F1021" s="84" t="b">
        <v>0</v>
      </c>
      <c r="G1021" s="84" t="b">
        <v>0</v>
      </c>
    </row>
    <row r="1022" spans="1:7" ht="15">
      <c r="A1022" s="84" t="s">
        <v>5679</v>
      </c>
      <c r="B1022" s="84">
        <v>4</v>
      </c>
      <c r="C1022" s="118">
        <v>0.015055392969966892</v>
      </c>
      <c r="D1022" s="84" t="s">
        <v>4560</v>
      </c>
      <c r="E1022" s="84" t="b">
        <v>0</v>
      </c>
      <c r="F1022" s="84" t="b">
        <v>0</v>
      </c>
      <c r="G1022" s="84" t="b">
        <v>0</v>
      </c>
    </row>
    <row r="1023" spans="1:7" ht="15">
      <c r="A1023" s="84" t="s">
        <v>5680</v>
      </c>
      <c r="B1023" s="84">
        <v>4</v>
      </c>
      <c r="C1023" s="118">
        <v>0.015055392969966892</v>
      </c>
      <c r="D1023" s="84" t="s">
        <v>4560</v>
      </c>
      <c r="E1023" s="84" t="b">
        <v>0</v>
      </c>
      <c r="F1023" s="84" t="b">
        <v>0</v>
      </c>
      <c r="G1023" s="84" t="b">
        <v>0</v>
      </c>
    </row>
    <row r="1024" spans="1:7" ht="15">
      <c r="A1024" s="84" t="s">
        <v>951</v>
      </c>
      <c r="B1024" s="84">
        <v>3</v>
      </c>
      <c r="C1024" s="118">
        <v>0.014047546270305317</v>
      </c>
      <c r="D1024" s="84" t="s">
        <v>4560</v>
      </c>
      <c r="E1024" s="84" t="b">
        <v>0</v>
      </c>
      <c r="F1024" s="84" t="b">
        <v>0</v>
      </c>
      <c r="G1024" s="84" t="b">
        <v>0</v>
      </c>
    </row>
    <row r="1025" spans="1:7" ht="15">
      <c r="A1025" s="84" t="s">
        <v>5769</v>
      </c>
      <c r="B1025" s="84">
        <v>3</v>
      </c>
      <c r="C1025" s="118">
        <v>0.014047546270305317</v>
      </c>
      <c r="D1025" s="84" t="s">
        <v>4560</v>
      </c>
      <c r="E1025" s="84" t="b">
        <v>0</v>
      </c>
      <c r="F1025" s="84" t="b">
        <v>0</v>
      </c>
      <c r="G1025" s="84" t="b">
        <v>0</v>
      </c>
    </row>
    <row r="1026" spans="1:7" ht="15">
      <c r="A1026" s="84" t="s">
        <v>5665</v>
      </c>
      <c r="B1026" s="84">
        <v>3</v>
      </c>
      <c r="C1026" s="118">
        <v>0.014047546270305317</v>
      </c>
      <c r="D1026" s="84" t="s">
        <v>4560</v>
      </c>
      <c r="E1026" s="84" t="b">
        <v>0</v>
      </c>
      <c r="F1026" s="84" t="b">
        <v>0</v>
      </c>
      <c r="G1026" s="84" t="b">
        <v>0</v>
      </c>
    </row>
    <row r="1027" spans="1:7" ht="15">
      <c r="A1027" s="84" t="s">
        <v>5770</v>
      </c>
      <c r="B1027" s="84">
        <v>3</v>
      </c>
      <c r="C1027" s="118">
        <v>0.014047546270305317</v>
      </c>
      <c r="D1027" s="84" t="s">
        <v>4560</v>
      </c>
      <c r="E1027" s="84" t="b">
        <v>0</v>
      </c>
      <c r="F1027" s="84" t="b">
        <v>0</v>
      </c>
      <c r="G1027" s="84" t="b">
        <v>0</v>
      </c>
    </row>
    <row r="1028" spans="1:7" ht="15">
      <c r="A1028" s="84" t="s">
        <v>5771</v>
      </c>
      <c r="B1028" s="84">
        <v>3</v>
      </c>
      <c r="C1028" s="118">
        <v>0.014047546270305317</v>
      </c>
      <c r="D1028" s="84" t="s">
        <v>4560</v>
      </c>
      <c r="E1028" s="84" t="b">
        <v>0</v>
      </c>
      <c r="F1028" s="84" t="b">
        <v>0</v>
      </c>
      <c r="G1028" s="84" t="b">
        <v>0</v>
      </c>
    </row>
    <row r="1029" spans="1:7" ht="15">
      <c r="A1029" s="84" t="s">
        <v>4722</v>
      </c>
      <c r="B1029" s="84">
        <v>3</v>
      </c>
      <c r="C1029" s="118">
        <v>0.014047546270305317</v>
      </c>
      <c r="D1029" s="84" t="s">
        <v>4560</v>
      </c>
      <c r="E1029" s="84" t="b">
        <v>0</v>
      </c>
      <c r="F1029" s="84" t="b">
        <v>0</v>
      </c>
      <c r="G1029" s="84" t="b">
        <v>0</v>
      </c>
    </row>
    <row r="1030" spans="1:7" ht="15">
      <c r="A1030" s="84" t="s">
        <v>5778</v>
      </c>
      <c r="B1030" s="84">
        <v>3</v>
      </c>
      <c r="C1030" s="118">
        <v>0.014047546270305317</v>
      </c>
      <c r="D1030" s="84" t="s">
        <v>4560</v>
      </c>
      <c r="E1030" s="84" t="b">
        <v>0</v>
      </c>
      <c r="F1030" s="84" t="b">
        <v>0</v>
      </c>
      <c r="G1030" s="84" t="b">
        <v>0</v>
      </c>
    </row>
    <row r="1031" spans="1:7" ht="15">
      <c r="A1031" s="84" t="s">
        <v>308</v>
      </c>
      <c r="B1031" s="84">
        <v>3</v>
      </c>
      <c r="C1031" s="118">
        <v>0.014047546270305317</v>
      </c>
      <c r="D1031" s="84" t="s">
        <v>4560</v>
      </c>
      <c r="E1031" s="84" t="b">
        <v>0</v>
      </c>
      <c r="F1031" s="84" t="b">
        <v>0</v>
      </c>
      <c r="G1031" s="84" t="b">
        <v>0</v>
      </c>
    </row>
    <row r="1032" spans="1:7" ht="15">
      <c r="A1032" s="84" t="s">
        <v>306</v>
      </c>
      <c r="B1032" s="84">
        <v>2</v>
      </c>
      <c r="C1032" s="118">
        <v>0.011954608185924347</v>
      </c>
      <c r="D1032" s="84" t="s">
        <v>4560</v>
      </c>
      <c r="E1032" s="84" t="b">
        <v>0</v>
      </c>
      <c r="F1032" s="84" t="b">
        <v>0</v>
      </c>
      <c r="G1032" s="84" t="b">
        <v>0</v>
      </c>
    </row>
    <row r="1033" spans="1:7" ht="15">
      <c r="A1033" s="84" t="s">
        <v>6010</v>
      </c>
      <c r="B1033" s="84">
        <v>2</v>
      </c>
      <c r="C1033" s="118">
        <v>0.011954608185924347</v>
      </c>
      <c r="D1033" s="84" t="s">
        <v>4560</v>
      </c>
      <c r="E1033" s="84" t="b">
        <v>0</v>
      </c>
      <c r="F1033" s="84" t="b">
        <v>0</v>
      </c>
      <c r="G1033" s="84" t="b">
        <v>0</v>
      </c>
    </row>
    <row r="1034" spans="1:7" ht="15">
      <c r="A1034" s="84" t="s">
        <v>6011</v>
      </c>
      <c r="B1034" s="84">
        <v>2</v>
      </c>
      <c r="C1034" s="118">
        <v>0.011954608185924347</v>
      </c>
      <c r="D1034" s="84" t="s">
        <v>4560</v>
      </c>
      <c r="E1034" s="84" t="b">
        <v>0</v>
      </c>
      <c r="F1034" s="84" t="b">
        <v>0</v>
      </c>
      <c r="G1034" s="84" t="b">
        <v>0</v>
      </c>
    </row>
    <row r="1035" spans="1:7" ht="15">
      <c r="A1035" s="84" t="s">
        <v>6012</v>
      </c>
      <c r="B1035" s="84">
        <v>2</v>
      </c>
      <c r="C1035" s="118">
        <v>0.011954608185924347</v>
      </c>
      <c r="D1035" s="84" t="s">
        <v>4560</v>
      </c>
      <c r="E1035" s="84" t="b">
        <v>0</v>
      </c>
      <c r="F1035" s="84" t="b">
        <v>0</v>
      </c>
      <c r="G1035" s="84" t="b">
        <v>0</v>
      </c>
    </row>
    <row r="1036" spans="1:7" ht="15">
      <c r="A1036" s="84" t="s">
        <v>4803</v>
      </c>
      <c r="B1036" s="84">
        <v>2</v>
      </c>
      <c r="C1036" s="118">
        <v>0</v>
      </c>
      <c r="D1036" s="84" t="s">
        <v>4561</v>
      </c>
      <c r="E1036" s="84" t="b">
        <v>0</v>
      </c>
      <c r="F1036" s="84" t="b">
        <v>0</v>
      </c>
      <c r="G1036" s="84" t="b">
        <v>0</v>
      </c>
    </row>
    <row r="1037" spans="1:7" ht="15">
      <c r="A1037" s="84" t="s">
        <v>951</v>
      </c>
      <c r="B1037" s="84">
        <v>2</v>
      </c>
      <c r="C1037" s="118">
        <v>0</v>
      </c>
      <c r="D1037" s="84" t="s">
        <v>4561</v>
      </c>
      <c r="E1037" s="84" t="b">
        <v>0</v>
      </c>
      <c r="F1037" s="84" t="b">
        <v>0</v>
      </c>
      <c r="G1037" s="84" t="b">
        <v>0</v>
      </c>
    </row>
    <row r="1038" spans="1:7" ht="15">
      <c r="A1038" s="84" t="s">
        <v>4804</v>
      </c>
      <c r="B1038" s="84">
        <v>2</v>
      </c>
      <c r="C1038" s="118">
        <v>0</v>
      </c>
      <c r="D1038" s="84" t="s">
        <v>4561</v>
      </c>
      <c r="E1038" s="84" t="b">
        <v>0</v>
      </c>
      <c r="F1038" s="84" t="b">
        <v>0</v>
      </c>
      <c r="G1038" s="84" t="b">
        <v>0</v>
      </c>
    </row>
    <row r="1039" spans="1:7" ht="15">
      <c r="A1039" s="84" t="s">
        <v>951</v>
      </c>
      <c r="B1039" s="84">
        <v>5</v>
      </c>
      <c r="C1039" s="118">
        <v>0</v>
      </c>
      <c r="D1039" s="84" t="s">
        <v>4563</v>
      </c>
      <c r="E1039" s="84" t="b">
        <v>0</v>
      </c>
      <c r="F1039" s="84" t="b">
        <v>0</v>
      </c>
      <c r="G1039" s="84" t="b">
        <v>0</v>
      </c>
    </row>
    <row r="1040" spans="1:7" ht="15">
      <c r="A1040" s="84" t="s">
        <v>4740</v>
      </c>
      <c r="B1040" s="84">
        <v>5</v>
      </c>
      <c r="C1040" s="118">
        <v>0</v>
      </c>
      <c r="D1040" s="84" t="s">
        <v>4563</v>
      </c>
      <c r="E1040" s="84" t="b">
        <v>0</v>
      </c>
      <c r="F1040" s="84" t="b">
        <v>0</v>
      </c>
      <c r="G1040" s="84" t="b">
        <v>0</v>
      </c>
    </row>
    <row r="1041" spans="1:7" ht="15">
      <c r="A1041" s="84" t="s">
        <v>5575</v>
      </c>
      <c r="B1041" s="84">
        <v>4</v>
      </c>
      <c r="C1041" s="118">
        <v>0.007048000946040467</v>
      </c>
      <c r="D1041" s="84" t="s">
        <v>4563</v>
      </c>
      <c r="E1041" s="84" t="b">
        <v>0</v>
      </c>
      <c r="F1041" s="84" t="b">
        <v>0</v>
      </c>
      <c r="G1041" s="84" t="b">
        <v>0</v>
      </c>
    </row>
    <row r="1042" spans="1:7" ht="15">
      <c r="A1042" s="84" t="s">
        <v>5658</v>
      </c>
      <c r="B1042" s="84">
        <v>4</v>
      </c>
      <c r="C1042" s="118">
        <v>0.007048000946040467</v>
      </c>
      <c r="D1042" s="84" t="s">
        <v>4563</v>
      </c>
      <c r="E1042" s="84" t="b">
        <v>0</v>
      </c>
      <c r="F1042" s="84" t="b">
        <v>0</v>
      </c>
      <c r="G1042" s="84" t="b">
        <v>0</v>
      </c>
    </row>
    <row r="1043" spans="1:7" ht="15">
      <c r="A1043" s="84" t="s">
        <v>5560</v>
      </c>
      <c r="B1043" s="84">
        <v>4</v>
      </c>
      <c r="C1043" s="118">
        <v>0.007048000946040467</v>
      </c>
      <c r="D1043" s="84" t="s">
        <v>4563</v>
      </c>
      <c r="E1043" s="84" t="b">
        <v>0</v>
      </c>
      <c r="F1043" s="84" t="b">
        <v>0</v>
      </c>
      <c r="G1043" s="84" t="b">
        <v>0</v>
      </c>
    </row>
    <row r="1044" spans="1:7" ht="15">
      <c r="A1044" s="84" t="s">
        <v>5608</v>
      </c>
      <c r="B1044" s="84">
        <v>4</v>
      </c>
      <c r="C1044" s="118">
        <v>0.007048000946040467</v>
      </c>
      <c r="D1044" s="84" t="s">
        <v>4563</v>
      </c>
      <c r="E1044" s="84" t="b">
        <v>0</v>
      </c>
      <c r="F1044" s="84" t="b">
        <v>0</v>
      </c>
      <c r="G1044" s="84" t="b">
        <v>0</v>
      </c>
    </row>
    <row r="1045" spans="1:7" ht="15">
      <c r="A1045" s="84" t="s">
        <v>4803</v>
      </c>
      <c r="B1045" s="84">
        <v>4</v>
      </c>
      <c r="C1045" s="118">
        <v>0.007048000946040467</v>
      </c>
      <c r="D1045" s="84" t="s">
        <v>4563</v>
      </c>
      <c r="E1045" s="84" t="b">
        <v>0</v>
      </c>
      <c r="F1045" s="84" t="b">
        <v>0</v>
      </c>
      <c r="G1045" s="84" t="b">
        <v>0</v>
      </c>
    </row>
    <row r="1046" spans="1:7" ht="15">
      <c r="A1046" s="84" t="s">
        <v>4742</v>
      </c>
      <c r="B1046" s="84">
        <v>4</v>
      </c>
      <c r="C1046" s="118">
        <v>0.007048000946040467</v>
      </c>
      <c r="D1046" s="84" t="s">
        <v>4563</v>
      </c>
      <c r="E1046" s="84" t="b">
        <v>0</v>
      </c>
      <c r="F1046" s="84" t="b">
        <v>0</v>
      </c>
      <c r="G1046" s="84" t="b">
        <v>0</v>
      </c>
    </row>
    <row r="1047" spans="1:7" ht="15">
      <c r="A1047" s="84" t="s">
        <v>5609</v>
      </c>
      <c r="B1047" s="84">
        <v>4</v>
      </c>
      <c r="C1047" s="118">
        <v>0.007048000946040467</v>
      </c>
      <c r="D1047" s="84" t="s">
        <v>4563</v>
      </c>
      <c r="E1047" s="84" t="b">
        <v>0</v>
      </c>
      <c r="F1047" s="84" t="b">
        <v>0</v>
      </c>
      <c r="G1047" s="84" t="b">
        <v>0</v>
      </c>
    </row>
    <row r="1048" spans="1:7" ht="15">
      <c r="A1048" s="84" t="s">
        <v>5595</v>
      </c>
      <c r="B1048" s="84">
        <v>4</v>
      </c>
      <c r="C1048" s="118">
        <v>0.007048000946040467</v>
      </c>
      <c r="D1048" s="84" t="s">
        <v>4563</v>
      </c>
      <c r="E1048" s="84" t="b">
        <v>0</v>
      </c>
      <c r="F1048" s="84" t="b">
        <v>0</v>
      </c>
      <c r="G1048" s="84" t="b">
        <v>0</v>
      </c>
    </row>
    <row r="1049" spans="1:7" ht="15">
      <c r="A1049" s="84" t="s">
        <v>5659</v>
      </c>
      <c r="B1049" s="84">
        <v>4</v>
      </c>
      <c r="C1049" s="118">
        <v>0.007048000946040467</v>
      </c>
      <c r="D1049" s="84" t="s">
        <v>4563</v>
      </c>
      <c r="E1049" s="84" t="b">
        <v>0</v>
      </c>
      <c r="F1049" s="84" t="b">
        <v>1</v>
      </c>
      <c r="G1049" s="84" t="b">
        <v>0</v>
      </c>
    </row>
    <row r="1050" spans="1:7" ht="15">
      <c r="A1050" s="84" t="s">
        <v>405</v>
      </c>
      <c r="B1050" s="84">
        <v>3</v>
      </c>
      <c r="C1050" s="118">
        <v>0.012100840888164894</v>
      </c>
      <c r="D1050" s="84" t="s">
        <v>4563</v>
      </c>
      <c r="E1050" s="84" t="b">
        <v>0</v>
      </c>
      <c r="F1050" s="84" t="b">
        <v>0</v>
      </c>
      <c r="G1050" s="84" t="b">
        <v>0</v>
      </c>
    </row>
    <row r="1051" spans="1:7" ht="15">
      <c r="A1051" s="84" t="s">
        <v>4743</v>
      </c>
      <c r="B1051" s="84">
        <v>4</v>
      </c>
      <c r="C1051" s="118">
        <v>0</v>
      </c>
      <c r="D1051" s="84" t="s">
        <v>4565</v>
      </c>
      <c r="E1051" s="84" t="b">
        <v>0</v>
      </c>
      <c r="F1051" s="84" t="b">
        <v>0</v>
      </c>
      <c r="G1051" s="84" t="b">
        <v>0</v>
      </c>
    </row>
    <row r="1052" spans="1:7" ht="15">
      <c r="A1052" s="84" t="s">
        <v>565</v>
      </c>
      <c r="B1052" s="84">
        <v>3</v>
      </c>
      <c r="C1052" s="118">
        <v>0</v>
      </c>
      <c r="D1052" s="84" t="s">
        <v>4565</v>
      </c>
      <c r="E1052" s="84" t="b">
        <v>0</v>
      </c>
      <c r="F1052" s="84" t="b">
        <v>0</v>
      </c>
      <c r="G1052" s="84" t="b">
        <v>0</v>
      </c>
    </row>
    <row r="1053" spans="1:7" ht="15">
      <c r="A1053" s="84" t="s">
        <v>564</v>
      </c>
      <c r="B1053" s="84">
        <v>3</v>
      </c>
      <c r="C1053" s="118">
        <v>0</v>
      </c>
      <c r="D1053" s="84" t="s">
        <v>4565</v>
      </c>
      <c r="E1053" s="84" t="b">
        <v>0</v>
      </c>
      <c r="F1053" s="84" t="b">
        <v>0</v>
      </c>
      <c r="G1053" s="84" t="b">
        <v>0</v>
      </c>
    </row>
    <row r="1054" spans="1:7" ht="15">
      <c r="A1054" s="84" t="s">
        <v>5707</v>
      </c>
      <c r="B1054" s="84">
        <v>3</v>
      </c>
      <c r="C1054" s="118">
        <v>0</v>
      </c>
      <c r="D1054" s="84" t="s">
        <v>4565</v>
      </c>
      <c r="E1054" s="84" t="b">
        <v>0</v>
      </c>
      <c r="F1054" s="84" t="b">
        <v>0</v>
      </c>
      <c r="G1054" s="84" t="b">
        <v>0</v>
      </c>
    </row>
    <row r="1055" spans="1:7" ht="15">
      <c r="A1055" s="84" t="s">
        <v>5565</v>
      </c>
      <c r="B1055" s="84">
        <v>3</v>
      </c>
      <c r="C1055" s="118">
        <v>0</v>
      </c>
      <c r="D1055" s="84" t="s">
        <v>4565</v>
      </c>
      <c r="E1055" s="84" t="b">
        <v>0</v>
      </c>
      <c r="F1055" s="84" t="b">
        <v>0</v>
      </c>
      <c r="G1055" s="84" t="b">
        <v>0</v>
      </c>
    </row>
    <row r="1056" spans="1:7" ht="15">
      <c r="A1056" s="84" t="s">
        <v>5599</v>
      </c>
      <c r="B1056" s="84">
        <v>3</v>
      </c>
      <c r="C1056" s="118">
        <v>0</v>
      </c>
      <c r="D1056" s="84" t="s">
        <v>4565</v>
      </c>
      <c r="E1056" s="84" t="b">
        <v>0</v>
      </c>
      <c r="F1056" s="84" t="b">
        <v>0</v>
      </c>
      <c r="G1056" s="84" t="b">
        <v>0</v>
      </c>
    </row>
    <row r="1057" spans="1:7" ht="15">
      <c r="A1057" s="84" t="s">
        <v>5708</v>
      </c>
      <c r="B1057" s="84">
        <v>3</v>
      </c>
      <c r="C1057" s="118">
        <v>0</v>
      </c>
      <c r="D1057" s="84" t="s">
        <v>4565</v>
      </c>
      <c r="E1057" s="84" t="b">
        <v>0</v>
      </c>
      <c r="F1057" s="84" t="b">
        <v>0</v>
      </c>
      <c r="G1057" s="84" t="b">
        <v>0</v>
      </c>
    </row>
    <row r="1058" spans="1:7" ht="15">
      <c r="A1058" s="84" t="s">
        <v>5709</v>
      </c>
      <c r="B1058" s="84">
        <v>3</v>
      </c>
      <c r="C1058" s="118">
        <v>0</v>
      </c>
      <c r="D1058" s="84" t="s">
        <v>4565</v>
      </c>
      <c r="E1058" s="84" t="b">
        <v>0</v>
      </c>
      <c r="F1058" s="84" t="b">
        <v>1</v>
      </c>
      <c r="G1058" s="84" t="b">
        <v>0</v>
      </c>
    </row>
    <row r="1059" spans="1:7" ht="15">
      <c r="A1059" s="84" t="s">
        <v>5710</v>
      </c>
      <c r="B1059" s="84">
        <v>3</v>
      </c>
      <c r="C1059" s="118">
        <v>0</v>
      </c>
      <c r="D1059" s="84" t="s">
        <v>4565</v>
      </c>
      <c r="E1059" s="84" t="b">
        <v>0</v>
      </c>
      <c r="F1059" s="84" t="b">
        <v>0</v>
      </c>
      <c r="G1059" s="84" t="b">
        <v>0</v>
      </c>
    </row>
    <row r="1060" spans="1:7" ht="15">
      <c r="A1060" s="84" t="s">
        <v>5643</v>
      </c>
      <c r="B1060" s="84">
        <v>3</v>
      </c>
      <c r="C1060" s="118">
        <v>0</v>
      </c>
      <c r="D1060" s="84" t="s">
        <v>4565</v>
      </c>
      <c r="E1060" s="84" t="b">
        <v>0</v>
      </c>
      <c r="F1060" s="84" t="b">
        <v>0</v>
      </c>
      <c r="G1060" s="84" t="b">
        <v>0</v>
      </c>
    </row>
    <row r="1061" spans="1:7" ht="15">
      <c r="A1061" s="84" t="s">
        <v>4827</v>
      </c>
      <c r="B1061" s="84">
        <v>3</v>
      </c>
      <c r="C1061" s="118">
        <v>0</v>
      </c>
      <c r="D1061" s="84" t="s">
        <v>4565</v>
      </c>
      <c r="E1061" s="84" t="b">
        <v>0</v>
      </c>
      <c r="F1061" s="84" t="b">
        <v>1</v>
      </c>
      <c r="G1061" s="84" t="b">
        <v>0</v>
      </c>
    </row>
    <row r="1062" spans="1:7" ht="15">
      <c r="A1062" s="84" t="s">
        <v>5711</v>
      </c>
      <c r="B1062" s="84">
        <v>3</v>
      </c>
      <c r="C1062" s="118">
        <v>0</v>
      </c>
      <c r="D1062" s="84" t="s">
        <v>4565</v>
      </c>
      <c r="E1062" s="84" t="b">
        <v>0</v>
      </c>
      <c r="F1062" s="84" t="b">
        <v>0</v>
      </c>
      <c r="G1062" s="84" t="b">
        <v>0</v>
      </c>
    </row>
    <row r="1063" spans="1:7" ht="15">
      <c r="A1063" s="84" t="s">
        <v>422</v>
      </c>
      <c r="B1063" s="84">
        <v>2</v>
      </c>
      <c r="C1063" s="118">
        <v>0.0071873983288033155</v>
      </c>
      <c r="D1063" s="84" t="s">
        <v>4565</v>
      </c>
      <c r="E1063" s="84" t="b">
        <v>0</v>
      </c>
      <c r="F1063" s="84" t="b">
        <v>0</v>
      </c>
      <c r="G1063" s="84" t="b">
        <v>0</v>
      </c>
    </row>
    <row r="1064" spans="1:7" ht="15">
      <c r="A1064" s="84" t="s">
        <v>5699</v>
      </c>
      <c r="B1064" s="84">
        <v>2</v>
      </c>
      <c r="C1064" s="118">
        <v>0.0071873983288033155</v>
      </c>
      <c r="D1064" s="84" t="s">
        <v>4565</v>
      </c>
      <c r="E1064" s="84" t="b">
        <v>0</v>
      </c>
      <c r="F1064" s="84" t="b">
        <v>0</v>
      </c>
      <c r="G1064" s="84" t="b">
        <v>0</v>
      </c>
    </row>
    <row r="1065" spans="1:7" ht="15">
      <c r="A1065" s="84" t="s">
        <v>4742</v>
      </c>
      <c r="B1065" s="84">
        <v>5</v>
      </c>
      <c r="C1065" s="118">
        <v>0</v>
      </c>
      <c r="D1065" s="84" t="s">
        <v>4566</v>
      </c>
      <c r="E1065" s="84" t="b">
        <v>0</v>
      </c>
      <c r="F1065" s="84" t="b">
        <v>0</v>
      </c>
      <c r="G1065" s="84" t="b">
        <v>0</v>
      </c>
    </row>
    <row r="1066" spans="1:7" ht="15">
      <c r="A1066" s="84" t="s">
        <v>5555</v>
      </c>
      <c r="B1066" s="84">
        <v>5</v>
      </c>
      <c r="C1066" s="118">
        <v>0.005383889611558689</v>
      </c>
      <c r="D1066" s="84" t="s">
        <v>4566</v>
      </c>
      <c r="E1066" s="84" t="b">
        <v>0</v>
      </c>
      <c r="F1066" s="84" t="b">
        <v>0</v>
      </c>
      <c r="G1066" s="84" t="b">
        <v>0</v>
      </c>
    </row>
    <row r="1067" spans="1:7" ht="15">
      <c r="A1067" s="84" t="s">
        <v>5579</v>
      </c>
      <c r="B1067" s="84">
        <v>5</v>
      </c>
      <c r="C1067" s="118">
        <v>0.005383889611558689</v>
      </c>
      <c r="D1067" s="84" t="s">
        <v>4566</v>
      </c>
      <c r="E1067" s="84" t="b">
        <v>0</v>
      </c>
      <c r="F1067" s="84" t="b">
        <v>0</v>
      </c>
      <c r="G1067" s="84" t="b">
        <v>0</v>
      </c>
    </row>
    <row r="1068" spans="1:7" ht="15">
      <c r="A1068" s="84" t="s">
        <v>368</v>
      </c>
      <c r="B1068" s="84">
        <v>4</v>
      </c>
      <c r="C1068" s="118">
        <v>0.004307111689246952</v>
      </c>
      <c r="D1068" s="84" t="s">
        <v>4566</v>
      </c>
      <c r="E1068" s="84" t="b">
        <v>0</v>
      </c>
      <c r="F1068" s="84" t="b">
        <v>0</v>
      </c>
      <c r="G1068" s="84" t="b">
        <v>0</v>
      </c>
    </row>
    <row r="1069" spans="1:7" ht="15">
      <c r="A1069" s="84" t="s">
        <v>5559</v>
      </c>
      <c r="B1069" s="84">
        <v>4</v>
      </c>
      <c r="C1069" s="118">
        <v>0.004307111689246952</v>
      </c>
      <c r="D1069" s="84" t="s">
        <v>4566</v>
      </c>
      <c r="E1069" s="84" t="b">
        <v>0</v>
      </c>
      <c r="F1069" s="84" t="b">
        <v>0</v>
      </c>
      <c r="G1069" s="84" t="b">
        <v>0</v>
      </c>
    </row>
    <row r="1070" spans="1:7" ht="15">
      <c r="A1070" s="84" t="s">
        <v>5614</v>
      </c>
      <c r="B1070" s="84">
        <v>4</v>
      </c>
      <c r="C1070" s="118">
        <v>0.004307111689246952</v>
      </c>
      <c r="D1070" s="84" t="s">
        <v>4566</v>
      </c>
      <c r="E1070" s="84" t="b">
        <v>0</v>
      </c>
      <c r="F1070" s="84" t="b">
        <v>0</v>
      </c>
      <c r="G1070" s="84" t="b">
        <v>0</v>
      </c>
    </row>
    <row r="1071" spans="1:7" ht="15">
      <c r="A1071" s="84" t="s">
        <v>5666</v>
      </c>
      <c r="B1071" s="84">
        <v>4</v>
      </c>
      <c r="C1071" s="118">
        <v>0.004307111689246952</v>
      </c>
      <c r="D1071" s="84" t="s">
        <v>4566</v>
      </c>
      <c r="E1071" s="84" t="b">
        <v>0</v>
      </c>
      <c r="F1071" s="84" t="b">
        <v>0</v>
      </c>
      <c r="G1071" s="84" t="b">
        <v>0</v>
      </c>
    </row>
    <row r="1072" spans="1:7" ht="15">
      <c r="A1072" s="84" t="s">
        <v>5667</v>
      </c>
      <c r="B1072" s="84">
        <v>4</v>
      </c>
      <c r="C1072" s="118">
        <v>0.004307111689246952</v>
      </c>
      <c r="D1072" s="84" t="s">
        <v>4566</v>
      </c>
      <c r="E1072" s="84" t="b">
        <v>0</v>
      </c>
      <c r="F1072" s="84" t="b">
        <v>1</v>
      </c>
      <c r="G1072" s="84" t="b">
        <v>0</v>
      </c>
    </row>
    <row r="1073" spans="1:7" ht="15">
      <c r="A1073" s="84" t="s">
        <v>5570</v>
      </c>
      <c r="B1073" s="84">
        <v>4</v>
      </c>
      <c r="C1073" s="118">
        <v>0.004307111689246952</v>
      </c>
      <c r="D1073" s="84" t="s">
        <v>4566</v>
      </c>
      <c r="E1073" s="84" t="b">
        <v>0</v>
      </c>
      <c r="F1073" s="84" t="b">
        <v>0</v>
      </c>
      <c r="G1073" s="84" t="b">
        <v>0</v>
      </c>
    </row>
    <row r="1074" spans="1:7" ht="15">
      <c r="A1074" s="84" t="s">
        <v>5668</v>
      </c>
      <c r="B1074" s="84">
        <v>4</v>
      </c>
      <c r="C1074" s="118">
        <v>0.004307111689246952</v>
      </c>
      <c r="D1074" s="84" t="s">
        <v>4566</v>
      </c>
      <c r="E1074" s="84" t="b">
        <v>0</v>
      </c>
      <c r="F1074" s="84" t="b">
        <v>1</v>
      </c>
      <c r="G1074" s="84" t="b">
        <v>0</v>
      </c>
    </row>
    <row r="1075" spans="1:7" ht="15">
      <c r="A1075" s="84" t="s">
        <v>5568</v>
      </c>
      <c r="B1075" s="84">
        <v>4</v>
      </c>
      <c r="C1075" s="118">
        <v>0.004307111689246952</v>
      </c>
      <c r="D1075" s="84" t="s">
        <v>4566</v>
      </c>
      <c r="E1075" s="84" t="b">
        <v>0</v>
      </c>
      <c r="F1075" s="84" t="b">
        <v>0</v>
      </c>
      <c r="G1075" s="84" t="b">
        <v>0</v>
      </c>
    </row>
    <row r="1076" spans="1:7" ht="15">
      <c r="A1076" s="84" t="s">
        <v>5669</v>
      </c>
      <c r="B1076" s="84">
        <v>4</v>
      </c>
      <c r="C1076" s="118">
        <v>0.004307111689246952</v>
      </c>
      <c r="D1076" s="84" t="s">
        <v>4566</v>
      </c>
      <c r="E1076" s="84" t="b">
        <v>0</v>
      </c>
      <c r="F1076" s="84" t="b">
        <v>0</v>
      </c>
      <c r="G1076" s="84" t="b">
        <v>0</v>
      </c>
    </row>
    <row r="1077" spans="1:7" ht="15">
      <c r="A1077" s="84" t="s">
        <v>4764</v>
      </c>
      <c r="B1077" s="84">
        <v>4</v>
      </c>
      <c r="C1077" s="118">
        <v>0.004307111689246952</v>
      </c>
      <c r="D1077" s="84" t="s">
        <v>4566</v>
      </c>
      <c r="E1077" s="84" t="b">
        <v>0</v>
      </c>
      <c r="F1077" s="84" t="b">
        <v>0</v>
      </c>
      <c r="G1077" s="84" t="b">
        <v>0</v>
      </c>
    </row>
    <row r="1078" spans="1:7" ht="15">
      <c r="A1078" s="84" t="s">
        <v>5749</v>
      </c>
      <c r="B1078" s="84">
        <v>3</v>
      </c>
      <c r="C1078" s="118">
        <v>0.007394958320545213</v>
      </c>
      <c r="D1078" s="84" t="s">
        <v>4566</v>
      </c>
      <c r="E1078" s="84" t="b">
        <v>0</v>
      </c>
      <c r="F1078" s="84" t="b">
        <v>0</v>
      </c>
      <c r="G1078" s="84" t="b">
        <v>0</v>
      </c>
    </row>
    <row r="1079" spans="1:7" ht="15">
      <c r="A1079" s="84" t="s">
        <v>951</v>
      </c>
      <c r="B1079" s="84">
        <v>2</v>
      </c>
      <c r="C1079" s="118">
        <v>0.008843111303823058</v>
      </c>
      <c r="D1079" s="84" t="s">
        <v>4566</v>
      </c>
      <c r="E1079" s="84" t="b">
        <v>0</v>
      </c>
      <c r="F1079" s="84" t="b">
        <v>0</v>
      </c>
      <c r="G1079" s="84" t="b">
        <v>0</v>
      </c>
    </row>
    <row r="1080" spans="1:7" ht="15">
      <c r="A1080" s="84" t="s">
        <v>5932</v>
      </c>
      <c r="B1080" s="84">
        <v>2</v>
      </c>
      <c r="C1080" s="118">
        <v>0.015532666763022642</v>
      </c>
      <c r="D1080" s="84" t="s">
        <v>4566</v>
      </c>
      <c r="E1080" s="84" t="b">
        <v>0</v>
      </c>
      <c r="F1080" s="84" t="b">
        <v>0</v>
      </c>
      <c r="G1080" s="84" t="b">
        <v>0</v>
      </c>
    </row>
    <row r="1081" spans="1:7" ht="15">
      <c r="A1081" s="84" t="s">
        <v>464</v>
      </c>
      <c r="B1081" s="84">
        <v>2</v>
      </c>
      <c r="C1081" s="118">
        <v>0</v>
      </c>
      <c r="D1081" s="84" t="s">
        <v>4567</v>
      </c>
      <c r="E1081" s="84" t="b">
        <v>0</v>
      </c>
      <c r="F1081" s="84" t="b">
        <v>0</v>
      </c>
      <c r="G1081" s="84" t="b">
        <v>0</v>
      </c>
    </row>
    <row r="1082" spans="1:7" ht="15">
      <c r="A1082" s="84" t="s">
        <v>463</v>
      </c>
      <c r="B1082" s="84">
        <v>2</v>
      </c>
      <c r="C1082" s="118">
        <v>0</v>
      </c>
      <c r="D1082" s="84" t="s">
        <v>4567</v>
      </c>
      <c r="E1082" s="84" t="b">
        <v>0</v>
      </c>
      <c r="F1082" s="84" t="b">
        <v>0</v>
      </c>
      <c r="G1082" s="84" t="b">
        <v>0</v>
      </c>
    </row>
    <row r="1083" spans="1:7" ht="15">
      <c r="A1083" s="84" t="s">
        <v>462</v>
      </c>
      <c r="B1083" s="84">
        <v>2</v>
      </c>
      <c r="C1083" s="118">
        <v>0</v>
      </c>
      <c r="D1083" s="84" t="s">
        <v>4567</v>
      </c>
      <c r="E1083" s="84" t="b">
        <v>0</v>
      </c>
      <c r="F1083" s="84" t="b">
        <v>0</v>
      </c>
      <c r="G1083" s="84" t="b">
        <v>0</v>
      </c>
    </row>
    <row r="1084" spans="1:7" ht="15">
      <c r="A1084" s="84" t="s">
        <v>4790</v>
      </c>
      <c r="B1084" s="84">
        <v>2</v>
      </c>
      <c r="C1084" s="118">
        <v>0</v>
      </c>
      <c r="D1084" s="84" t="s">
        <v>4567</v>
      </c>
      <c r="E1084" s="84" t="b">
        <v>0</v>
      </c>
      <c r="F1084" s="84" t="b">
        <v>0</v>
      </c>
      <c r="G1084" s="84" t="b">
        <v>0</v>
      </c>
    </row>
    <row r="1085" spans="1:7" ht="15">
      <c r="A1085" s="84" t="s">
        <v>951</v>
      </c>
      <c r="B1085" s="84">
        <v>2</v>
      </c>
      <c r="C1085" s="118">
        <v>0</v>
      </c>
      <c r="D1085" s="84" t="s">
        <v>4567</v>
      </c>
      <c r="E1085" s="84" t="b">
        <v>0</v>
      </c>
      <c r="F1085" s="84" t="b">
        <v>0</v>
      </c>
      <c r="G1085" s="84" t="b">
        <v>0</v>
      </c>
    </row>
    <row r="1086" spans="1:7" ht="15">
      <c r="A1086" s="84" t="s">
        <v>5623</v>
      </c>
      <c r="B1086" s="84">
        <v>5</v>
      </c>
      <c r="C1086" s="118">
        <v>0</v>
      </c>
      <c r="D1086" s="84" t="s">
        <v>4568</v>
      </c>
      <c r="E1086" s="84" t="b">
        <v>0</v>
      </c>
      <c r="F1086" s="84" t="b">
        <v>0</v>
      </c>
      <c r="G1086" s="84" t="b">
        <v>0</v>
      </c>
    </row>
    <row r="1087" spans="1:7" ht="15">
      <c r="A1087" s="84" t="s">
        <v>5624</v>
      </c>
      <c r="B1087" s="84">
        <v>5</v>
      </c>
      <c r="C1087" s="118">
        <v>0</v>
      </c>
      <c r="D1087" s="84" t="s">
        <v>4568</v>
      </c>
      <c r="E1087" s="84" t="b">
        <v>0</v>
      </c>
      <c r="F1087" s="84" t="b">
        <v>0</v>
      </c>
      <c r="G1087" s="84" t="b">
        <v>0</v>
      </c>
    </row>
    <row r="1088" spans="1:7" ht="15">
      <c r="A1088" s="84" t="s">
        <v>5625</v>
      </c>
      <c r="B1088" s="84">
        <v>5</v>
      </c>
      <c r="C1088" s="118">
        <v>0</v>
      </c>
      <c r="D1088" s="84" t="s">
        <v>4568</v>
      </c>
      <c r="E1088" s="84" t="b">
        <v>0</v>
      </c>
      <c r="F1088" s="84" t="b">
        <v>0</v>
      </c>
      <c r="G1088" s="84" t="b">
        <v>0</v>
      </c>
    </row>
    <row r="1089" spans="1:7" ht="15">
      <c r="A1089" s="84" t="s">
        <v>5626</v>
      </c>
      <c r="B1089" s="84">
        <v>5</v>
      </c>
      <c r="C1089" s="118">
        <v>0</v>
      </c>
      <c r="D1089" s="84" t="s">
        <v>4568</v>
      </c>
      <c r="E1089" s="84" t="b">
        <v>0</v>
      </c>
      <c r="F1089" s="84" t="b">
        <v>0</v>
      </c>
      <c r="G1089" s="84" t="b">
        <v>0</v>
      </c>
    </row>
    <row r="1090" spans="1:7" ht="15">
      <c r="A1090" s="84" t="s">
        <v>5627</v>
      </c>
      <c r="B1090" s="84">
        <v>5</v>
      </c>
      <c r="C1090" s="118">
        <v>0</v>
      </c>
      <c r="D1090" s="84" t="s">
        <v>4568</v>
      </c>
      <c r="E1090" s="84" t="b">
        <v>0</v>
      </c>
      <c r="F1090" s="84" t="b">
        <v>0</v>
      </c>
      <c r="G1090" s="84" t="b">
        <v>0</v>
      </c>
    </row>
    <row r="1091" spans="1:7" ht="15">
      <c r="A1091" s="84" t="s">
        <v>951</v>
      </c>
      <c r="B1091" s="84">
        <v>5</v>
      </c>
      <c r="C1091" s="118">
        <v>0</v>
      </c>
      <c r="D1091" s="84" t="s">
        <v>4568</v>
      </c>
      <c r="E1091" s="84" t="b">
        <v>0</v>
      </c>
      <c r="F1091" s="84" t="b">
        <v>0</v>
      </c>
      <c r="G1091" s="84" t="b">
        <v>0</v>
      </c>
    </row>
    <row r="1092" spans="1:7" ht="15">
      <c r="A1092" s="84" t="s">
        <v>4740</v>
      </c>
      <c r="B1092" s="84">
        <v>5</v>
      </c>
      <c r="C1092" s="118">
        <v>0</v>
      </c>
      <c r="D1092" s="84" t="s">
        <v>4568</v>
      </c>
      <c r="E1092" s="84" t="b">
        <v>0</v>
      </c>
      <c r="F1092" s="84" t="b">
        <v>0</v>
      </c>
      <c r="G1092" s="84" t="b">
        <v>0</v>
      </c>
    </row>
    <row r="1093" spans="1:7" ht="15">
      <c r="A1093" s="84" t="s">
        <v>226</v>
      </c>
      <c r="B1093" s="84">
        <v>4</v>
      </c>
      <c r="C1093" s="118">
        <v>0.009939488513646812</v>
      </c>
      <c r="D1093" s="84" t="s">
        <v>4568</v>
      </c>
      <c r="E1093" s="84" t="b">
        <v>0</v>
      </c>
      <c r="F1093" s="84" t="b">
        <v>0</v>
      </c>
      <c r="G1093" s="84" t="b">
        <v>0</v>
      </c>
    </row>
    <row r="1094" spans="1:7" ht="15">
      <c r="A1094" s="84" t="s">
        <v>444</v>
      </c>
      <c r="B1094" s="84">
        <v>2</v>
      </c>
      <c r="C1094" s="118">
        <v>0</v>
      </c>
      <c r="D1094" s="84" t="s">
        <v>4569</v>
      </c>
      <c r="E1094" s="84" t="b">
        <v>0</v>
      </c>
      <c r="F1094" s="84" t="b">
        <v>0</v>
      </c>
      <c r="G1094" s="84" t="b">
        <v>0</v>
      </c>
    </row>
    <row r="1095" spans="1:7" ht="15">
      <c r="A1095" s="84" t="s">
        <v>443</v>
      </c>
      <c r="B1095" s="84">
        <v>2</v>
      </c>
      <c r="C1095" s="118">
        <v>0</v>
      </c>
      <c r="D1095" s="84" t="s">
        <v>4569</v>
      </c>
      <c r="E1095" s="84" t="b">
        <v>0</v>
      </c>
      <c r="F1095" s="84" t="b">
        <v>0</v>
      </c>
      <c r="G1095" s="84" t="b">
        <v>0</v>
      </c>
    </row>
    <row r="1096" spans="1:7" ht="15">
      <c r="A1096" s="84" t="s">
        <v>5582</v>
      </c>
      <c r="B1096" s="84">
        <v>3</v>
      </c>
      <c r="C1096" s="118">
        <v>0</v>
      </c>
      <c r="D1096" s="84" t="s">
        <v>4570</v>
      </c>
      <c r="E1096" s="84" t="b">
        <v>0</v>
      </c>
      <c r="F1096" s="84" t="b">
        <v>0</v>
      </c>
      <c r="G1096" s="84" t="b">
        <v>0</v>
      </c>
    </row>
    <row r="1097" spans="1:7" ht="15">
      <c r="A1097" s="84" t="s">
        <v>5729</v>
      </c>
      <c r="B1097" s="84">
        <v>3</v>
      </c>
      <c r="C1097" s="118">
        <v>0.0158436839823148</v>
      </c>
      <c r="D1097" s="84" t="s">
        <v>4570</v>
      </c>
      <c r="E1097" s="84" t="b">
        <v>0</v>
      </c>
      <c r="F1097" s="84" t="b">
        <v>0</v>
      </c>
      <c r="G1097" s="84" t="b">
        <v>0</v>
      </c>
    </row>
    <row r="1098" spans="1:7" ht="15">
      <c r="A1098" s="84" t="s">
        <v>548</v>
      </c>
      <c r="B1098" s="84">
        <v>2</v>
      </c>
      <c r="C1098" s="118">
        <v>0</v>
      </c>
      <c r="D1098" s="84" t="s">
        <v>4570</v>
      </c>
      <c r="E1098" s="84" t="b">
        <v>0</v>
      </c>
      <c r="F1098" s="84" t="b">
        <v>0</v>
      </c>
      <c r="G1098" s="84" t="b">
        <v>0</v>
      </c>
    </row>
    <row r="1099" spans="1:7" ht="15">
      <c r="A1099" s="84" t="s">
        <v>547</v>
      </c>
      <c r="B1099" s="84">
        <v>2</v>
      </c>
      <c r="C1099" s="118">
        <v>0</v>
      </c>
      <c r="D1099" s="84" t="s">
        <v>4570</v>
      </c>
      <c r="E1099" s="84" t="b">
        <v>0</v>
      </c>
      <c r="F1099" s="84" t="b">
        <v>0</v>
      </c>
      <c r="G1099" s="84" t="b">
        <v>0</v>
      </c>
    </row>
    <row r="1100" spans="1:7" ht="15">
      <c r="A1100" s="84" t="s">
        <v>546</v>
      </c>
      <c r="B1100" s="84">
        <v>2</v>
      </c>
      <c r="C1100" s="118">
        <v>0</v>
      </c>
      <c r="D1100" s="84" t="s">
        <v>4570</v>
      </c>
      <c r="E1100" s="84" t="b">
        <v>0</v>
      </c>
      <c r="F1100" s="84" t="b">
        <v>0</v>
      </c>
      <c r="G1100" s="84" t="b">
        <v>0</v>
      </c>
    </row>
    <row r="1101" spans="1:7" ht="15">
      <c r="A1101" s="84" t="s">
        <v>951</v>
      </c>
      <c r="B1101" s="84">
        <v>2</v>
      </c>
      <c r="C1101" s="118">
        <v>0</v>
      </c>
      <c r="D1101" s="84" t="s">
        <v>4570</v>
      </c>
      <c r="E1101" s="84" t="b">
        <v>0</v>
      </c>
      <c r="F1101" s="84" t="b">
        <v>0</v>
      </c>
      <c r="G1101" s="84" t="b">
        <v>0</v>
      </c>
    </row>
    <row r="1102" spans="1:7" ht="15">
      <c r="A1102" s="84" t="s">
        <v>5727</v>
      </c>
      <c r="B1102" s="84">
        <v>2</v>
      </c>
      <c r="C1102" s="118">
        <v>0</v>
      </c>
      <c r="D1102" s="84" t="s">
        <v>4570</v>
      </c>
      <c r="E1102" s="84" t="b">
        <v>0</v>
      </c>
      <c r="F1102" s="84" t="b">
        <v>0</v>
      </c>
      <c r="G1102" s="84" t="b">
        <v>0</v>
      </c>
    </row>
    <row r="1103" spans="1:7" ht="15">
      <c r="A1103" s="84" t="s">
        <v>5901</v>
      </c>
      <c r="B1103" s="84">
        <v>2</v>
      </c>
      <c r="C1103" s="118">
        <v>0.010562455988209866</v>
      </c>
      <c r="D1103" s="84" t="s">
        <v>4570</v>
      </c>
      <c r="E1103" s="84" t="b">
        <v>0</v>
      </c>
      <c r="F1103" s="84" t="b">
        <v>0</v>
      </c>
      <c r="G1103" s="84" t="b">
        <v>0</v>
      </c>
    </row>
    <row r="1104" spans="1:7" ht="15">
      <c r="A1104" s="84" t="s">
        <v>5730</v>
      </c>
      <c r="B1104" s="84">
        <v>2</v>
      </c>
      <c r="C1104" s="118">
        <v>0.010562455988209866</v>
      </c>
      <c r="D1104" s="84" t="s">
        <v>4570</v>
      </c>
      <c r="E1104" s="84" t="b">
        <v>0</v>
      </c>
      <c r="F1104" s="84" t="b">
        <v>0</v>
      </c>
      <c r="G1104" s="84" t="b">
        <v>0</v>
      </c>
    </row>
    <row r="1105" spans="1:7" ht="15">
      <c r="A1105" s="84" t="s">
        <v>542</v>
      </c>
      <c r="B1105" s="84">
        <v>2</v>
      </c>
      <c r="C1105" s="118">
        <v>0</v>
      </c>
      <c r="D1105" s="84" t="s">
        <v>4571</v>
      </c>
      <c r="E1105" s="84" t="b">
        <v>0</v>
      </c>
      <c r="F1105" s="84" t="b">
        <v>0</v>
      </c>
      <c r="G1105" s="84" t="b">
        <v>0</v>
      </c>
    </row>
    <row r="1106" spans="1:7" ht="15">
      <c r="A1106" s="84" t="s">
        <v>951</v>
      </c>
      <c r="B1106" s="84">
        <v>2</v>
      </c>
      <c r="C1106" s="118">
        <v>0</v>
      </c>
      <c r="D1106" s="84" t="s">
        <v>4571</v>
      </c>
      <c r="E1106" s="84" t="b">
        <v>0</v>
      </c>
      <c r="F1106" s="84" t="b">
        <v>0</v>
      </c>
      <c r="G1106" s="84" t="b">
        <v>0</v>
      </c>
    </row>
    <row r="1107" spans="1:7" ht="15">
      <c r="A1107" s="84" t="s">
        <v>5611</v>
      </c>
      <c r="B1107" s="84">
        <v>5</v>
      </c>
      <c r="C1107" s="118">
        <v>0</v>
      </c>
      <c r="D1107" s="84" t="s">
        <v>4572</v>
      </c>
      <c r="E1107" s="84" t="b">
        <v>0</v>
      </c>
      <c r="F1107" s="84" t="b">
        <v>0</v>
      </c>
      <c r="G1107" s="84" t="b">
        <v>0</v>
      </c>
    </row>
    <row r="1108" spans="1:7" ht="15">
      <c r="A1108" s="84" t="s">
        <v>5612</v>
      </c>
      <c r="B1108" s="84">
        <v>5</v>
      </c>
      <c r="C1108" s="118">
        <v>0</v>
      </c>
      <c r="D1108" s="84" t="s">
        <v>4572</v>
      </c>
      <c r="E1108" s="84" t="b">
        <v>0</v>
      </c>
      <c r="F1108" s="84" t="b">
        <v>0</v>
      </c>
      <c r="G1108" s="84" t="b">
        <v>0</v>
      </c>
    </row>
    <row r="1109" spans="1:7" ht="15">
      <c r="A1109" s="84" t="s">
        <v>951</v>
      </c>
      <c r="B1109" s="84">
        <v>5</v>
      </c>
      <c r="C1109" s="118">
        <v>0</v>
      </c>
      <c r="D1109" s="84" t="s">
        <v>4572</v>
      </c>
      <c r="E1109" s="84" t="b">
        <v>0</v>
      </c>
      <c r="F1109" s="84" t="b">
        <v>0</v>
      </c>
      <c r="G1109" s="84" t="b">
        <v>0</v>
      </c>
    </row>
    <row r="1110" spans="1:7" ht="15">
      <c r="A1110" s="84" t="s">
        <v>5662</v>
      </c>
      <c r="B1110" s="84">
        <v>4</v>
      </c>
      <c r="C1110" s="118">
        <v>0.006056875813003526</v>
      </c>
      <c r="D1110" s="84" t="s">
        <v>4572</v>
      </c>
      <c r="E1110" s="84" t="b">
        <v>0</v>
      </c>
      <c r="F1110" s="84" t="b">
        <v>0</v>
      </c>
      <c r="G1110" s="84" t="b">
        <v>0</v>
      </c>
    </row>
    <row r="1111" spans="1:7" ht="15">
      <c r="A1111" s="84" t="s">
        <v>5581</v>
      </c>
      <c r="B1111" s="84">
        <v>4</v>
      </c>
      <c r="C1111" s="118">
        <v>0.006056875813003526</v>
      </c>
      <c r="D1111" s="84" t="s">
        <v>4572</v>
      </c>
      <c r="E1111" s="84" t="b">
        <v>0</v>
      </c>
      <c r="F1111" s="84" t="b">
        <v>0</v>
      </c>
      <c r="G1111" s="84" t="b">
        <v>0</v>
      </c>
    </row>
    <row r="1112" spans="1:7" ht="15">
      <c r="A1112" s="84" t="s">
        <v>5663</v>
      </c>
      <c r="B1112" s="84">
        <v>4</v>
      </c>
      <c r="C1112" s="118">
        <v>0.006056875813003526</v>
      </c>
      <c r="D1112" s="84" t="s">
        <v>4572</v>
      </c>
      <c r="E1112" s="84" t="b">
        <v>0</v>
      </c>
      <c r="F1112" s="84" t="b">
        <v>0</v>
      </c>
      <c r="G1112" s="84" t="b">
        <v>0</v>
      </c>
    </row>
    <row r="1113" spans="1:7" ht="15">
      <c r="A1113" s="84" t="s">
        <v>5739</v>
      </c>
      <c r="B1113" s="84">
        <v>3</v>
      </c>
      <c r="C1113" s="118">
        <v>0.010399160138266706</v>
      </c>
      <c r="D1113" s="84" t="s">
        <v>4572</v>
      </c>
      <c r="E1113" s="84" t="b">
        <v>0</v>
      </c>
      <c r="F1113" s="84" t="b">
        <v>0</v>
      </c>
      <c r="G1113" s="84" t="b">
        <v>0</v>
      </c>
    </row>
    <row r="1114" spans="1:7" ht="15">
      <c r="A1114" s="84" t="s">
        <v>969</v>
      </c>
      <c r="B1114" s="84">
        <v>3</v>
      </c>
      <c r="C1114" s="118">
        <v>0.010399160138266706</v>
      </c>
      <c r="D1114" s="84" t="s">
        <v>4572</v>
      </c>
      <c r="E1114" s="84" t="b">
        <v>0</v>
      </c>
      <c r="F1114" s="84" t="b">
        <v>0</v>
      </c>
      <c r="G1114" s="84" t="b">
        <v>0</v>
      </c>
    </row>
    <row r="1115" spans="1:7" ht="15">
      <c r="A1115" s="84" t="s">
        <v>5740</v>
      </c>
      <c r="B1115" s="84">
        <v>3</v>
      </c>
      <c r="C1115" s="118">
        <v>0.010399160138266706</v>
      </c>
      <c r="D1115" s="84" t="s">
        <v>4572</v>
      </c>
      <c r="E1115" s="84" t="b">
        <v>0</v>
      </c>
      <c r="F1115" s="84" t="b">
        <v>0</v>
      </c>
      <c r="G1115" s="84" t="b">
        <v>0</v>
      </c>
    </row>
    <row r="1116" spans="1:7" ht="15">
      <c r="A1116" s="84" t="s">
        <v>5741</v>
      </c>
      <c r="B1116" s="84">
        <v>3</v>
      </c>
      <c r="C1116" s="118">
        <v>0.010399160138266706</v>
      </c>
      <c r="D1116" s="84" t="s">
        <v>4572</v>
      </c>
      <c r="E1116" s="84" t="b">
        <v>1</v>
      </c>
      <c r="F1116" s="84" t="b">
        <v>0</v>
      </c>
      <c r="G1116" s="84" t="b">
        <v>0</v>
      </c>
    </row>
    <row r="1117" spans="1:7" ht="15">
      <c r="A1117" s="84" t="s">
        <v>5742</v>
      </c>
      <c r="B1117" s="84">
        <v>3</v>
      </c>
      <c r="C1117" s="118">
        <v>0.010399160138266706</v>
      </c>
      <c r="D1117" s="84" t="s">
        <v>4572</v>
      </c>
      <c r="E1117" s="84" t="b">
        <v>0</v>
      </c>
      <c r="F1117" s="84" t="b">
        <v>0</v>
      </c>
      <c r="G1117" s="84" t="b">
        <v>0</v>
      </c>
    </row>
    <row r="1118" spans="1:7" ht="15">
      <c r="A1118" s="84" t="s">
        <v>5743</v>
      </c>
      <c r="B1118" s="84">
        <v>3</v>
      </c>
      <c r="C1118" s="118">
        <v>0.010399160138266706</v>
      </c>
      <c r="D1118" s="84" t="s">
        <v>4572</v>
      </c>
      <c r="E1118" s="84" t="b">
        <v>0</v>
      </c>
      <c r="F1118" s="84" t="b">
        <v>0</v>
      </c>
      <c r="G1118" s="84" t="b">
        <v>0</v>
      </c>
    </row>
    <row r="1119" spans="1:7" ht="15">
      <c r="A1119" s="84" t="s">
        <v>5744</v>
      </c>
      <c r="B1119" s="84">
        <v>3</v>
      </c>
      <c r="C1119" s="118">
        <v>0.010399160138266706</v>
      </c>
      <c r="D1119" s="84" t="s">
        <v>4572</v>
      </c>
      <c r="E1119" s="84" t="b">
        <v>0</v>
      </c>
      <c r="F1119" s="84" t="b">
        <v>0</v>
      </c>
      <c r="G1119" s="84" t="b">
        <v>0</v>
      </c>
    </row>
    <row r="1120" spans="1:7" ht="15">
      <c r="A1120" s="84" t="s">
        <v>531</v>
      </c>
      <c r="B1120" s="84">
        <v>3</v>
      </c>
      <c r="C1120" s="118">
        <v>0.010399160138266706</v>
      </c>
      <c r="D1120" s="84" t="s">
        <v>4572</v>
      </c>
      <c r="E1120" s="84" t="b">
        <v>0</v>
      </c>
      <c r="F1120" s="84" t="b">
        <v>0</v>
      </c>
      <c r="G1120" s="84" t="b">
        <v>0</v>
      </c>
    </row>
    <row r="1121" spans="1:7" ht="15">
      <c r="A1121" s="84" t="s">
        <v>951</v>
      </c>
      <c r="B1121" s="84">
        <v>3</v>
      </c>
      <c r="C1121" s="118">
        <v>0</v>
      </c>
      <c r="D1121" s="84" t="s">
        <v>4573</v>
      </c>
      <c r="E1121" s="84" t="b">
        <v>0</v>
      </c>
      <c r="F1121" s="84" t="b">
        <v>0</v>
      </c>
      <c r="G1121" s="84" t="b">
        <v>0</v>
      </c>
    </row>
    <row r="1122" spans="1:7" ht="15">
      <c r="A1122" s="84" t="s">
        <v>5772</v>
      </c>
      <c r="B1122" s="84">
        <v>3</v>
      </c>
      <c r="C1122" s="118">
        <v>0</v>
      </c>
      <c r="D1122" s="84" t="s">
        <v>4573</v>
      </c>
      <c r="E1122" s="84" t="b">
        <v>0</v>
      </c>
      <c r="F1122" s="84" t="b">
        <v>0</v>
      </c>
      <c r="G1122" s="84" t="b">
        <v>0</v>
      </c>
    </row>
    <row r="1123" spans="1:7" ht="15">
      <c r="A1123" s="84" t="s">
        <v>5773</v>
      </c>
      <c r="B1123" s="84">
        <v>3</v>
      </c>
      <c r="C1123" s="118">
        <v>0</v>
      </c>
      <c r="D1123" s="84" t="s">
        <v>4573</v>
      </c>
      <c r="E1123" s="84" t="b">
        <v>0</v>
      </c>
      <c r="F1123" s="84" t="b">
        <v>0</v>
      </c>
      <c r="G1123" s="84" t="b">
        <v>0</v>
      </c>
    </row>
    <row r="1124" spans="1:7" ht="15">
      <c r="A1124" s="84" t="s">
        <v>5774</v>
      </c>
      <c r="B1124" s="84">
        <v>3</v>
      </c>
      <c r="C1124" s="118">
        <v>0</v>
      </c>
      <c r="D1124" s="84" t="s">
        <v>4573</v>
      </c>
      <c r="E1124" s="84" t="b">
        <v>0</v>
      </c>
      <c r="F1124" s="84" t="b">
        <v>0</v>
      </c>
      <c r="G1124" s="84" t="b">
        <v>0</v>
      </c>
    </row>
    <row r="1125" spans="1:7" ht="15">
      <c r="A1125" s="84" t="s">
        <v>499</v>
      </c>
      <c r="B1125" s="84">
        <v>3</v>
      </c>
      <c r="C1125" s="118">
        <v>0</v>
      </c>
      <c r="D1125" s="84" t="s">
        <v>4573</v>
      </c>
      <c r="E1125" s="84" t="b">
        <v>0</v>
      </c>
      <c r="F1125" s="84" t="b">
        <v>0</v>
      </c>
      <c r="G1125" s="84" t="b">
        <v>0</v>
      </c>
    </row>
    <row r="1126" spans="1:7" ht="15">
      <c r="A1126" s="84" t="s">
        <v>302</v>
      </c>
      <c r="B1126" s="84">
        <v>2</v>
      </c>
      <c r="C1126" s="118">
        <v>0.020716618712433087</v>
      </c>
      <c r="D1126" s="84" t="s">
        <v>4573</v>
      </c>
      <c r="E1126" s="84" t="b">
        <v>0</v>
      </c>
      <c r="F1126" s="84" t="b">
        <v>0</v>
      </c>
      <c r="G1126" s="84" t="b">
        <v>0</v>
      </c>
    </row>
    <row r="1127" spans="1:7" ht="15">
      <c r="A1127" s="84" t="s">
        <v>451</v>
      </c>
      <c r="B1127" s="84">
        <v>3</v>
      </c>
      <c r="C1127" s="118">
        <v>0</v>
      </c>
      <c r="D1127" s="84" t="s">
        <v>4577</v>
      </c>
      <c r="E1127" s="84" t="b">
        <v>0</v>
      </c>
      <c r="F1127" s="84" t="b">
        <v>0</v>
      </c>
      <c r="G1127" s="84" t="b">
        <v>0</v>
      </c>
    </row>
    <row r="1128" spans="1:7" ht="15">
      <c r="A1128" s="84" t="s">
        <v>951</v>
      </c>
      <c r="B1128" s="84">
        <v>3</v>
      </c>
      <c r="C1128" s="118">
        <v>0</v>
      </c>
      <c r="D1128" s="84" t="s">
        <v>4577</v>
      </c>
      <c r="E1128" s="84" t="b">
        <v>0</v>
      </c>
      <c r="F1128" s="84" t="b">
        <v>0</v>
      </c>
      <c r="G1128" s="84" t="b">
        <v>0</v>
      </c>
    </row>
    <row r="1129" spans="1:7" ht="15">
      <c r="A1129" s="84" t="s">
        <v>572</v>
      </c>
      <c r="B1129" s="84">
        <v>2</v>
      </c>
      <c r="C1129" s="118">
        <v>0</v>
      </c>
      <c r="D1129" s="84" t="s">
        <v>4578</v>
      </c>
      <c r="E1129" s="84" t="b">
        <v>0</v>
      </c>
      <c r="F1129" s="84" t="b">
        <v>0</v>
      </c>
      <c r="G1129" s="84" t="b">
        <v>0</v>
      </c>
    </row>
    <row r="1130" spans="1:7" ht="15">
      <c r="A1130" s="84" t="s">
        <v>5641</v>
      </c>
      <c r="B1130" s="84">
        <v>2</v>
      </c>
      <c r="C1130" s="118">
        <v>0</v>
      </c>
      <c r="D1130" s="84" t="s">
        <v>4578</v>
      </c>
      <c r="E1130" s="84" t="b">
        <v>0</v>
      </c>
      <c r="F1130" s="84" t="b">
        <v>0</v>
      </c>
      <c r="G1130" s="84" t="b">
        <v>0</v>
      </c>
    </row>
    <row r="1131" spans="1:7" ht="15">
      <c r="A1131" s="84" t="s">
        <v>5829</v>
      </c>
      <c r="B1131" s="84">
        <v>2</v>
      </c>
      <c r="C1131" s="118">
        <v>0</v>
      </c>
      <c r="D1131" s="84" t="s">
        <v>4578</v>
      </c>
      <c r="E1131" s="84" t="b">
        <v>0</v>
      </c>
      <c r="F1131" s="84" t="b">
        <v>0</v>
      </c>
      <c r="G1131" s="84" t="b">
        <v>0</v>
      </c>
    </row>
    <row r="1132" spans="1:7" ht="15">
      <c r="A1132" s="84" t="s">
        <v>5574</v>
      </c>
      <c r="B1132" s="84">
        <v>2</v>
      </c>
      <c r="C1132" s="118">
        <v>0</v>
      </c>
      <c r="D1132" s="84" t="s">
        <v>4578</v>
      </c>
      <c r="E1132" s="84" t="b">
        <v>0</v>
      </c>
      <c r="F1132" s="84" t="b">
        <v>0</v>
      </c>
      <c r="G1132" s="84" t="b">
        <v>0</v>
      </c>
    </row>
    <row r="1133" spans="1:7" ht="15">
      <c r="A1133" s="84" t="s">
        <v>5705</v>
      </c>
      <c r="B1133" s="84">
        <v>2</v>
      </c>
      <c r="C1133" s="118">
        <v>0</v>
      </c>
      <c r="D1133" s="84" t="s">
        <v>4578</v>
      </c>
      <c r="E1133" s="84" t="b">
        <v>0</v>
      </c>
      <c r="F1133" s="84" t="b">
        <v>0</v>
      </c>
      <c r="G1133" s="84" t="b">
        <v>0</v>
      </c>
    </row>
    <row r="1134" spans="1:7" ht="15">
      <c r="A1134" s="84" t="s">
        <v>5565</v>
      </c>
      <c r="B1134" s="84">
        <v>2</v>
      </c>
      <c r="C1134" s="118">
        <v>0</v>
      </c>
      <c r="D1134" s="84" t="s">
        <v>4578</v>
      </c>
      <c r="E1134" s="84" t="b">
        <v>0</v>
      </c>
      <c r="F1134" s="84" t="b">
        <v>0</v>
      </c>
      <c r="G1134" s="84" t="b">
        <v>0</v>
      </c>
    </row>
    <row r="1135" spans="1:7" ht="15">
      <c r="A1135" s="84" t="s">
        <v>5591</v>
      </c>
      <c r="B1135" s="84">
        <v>2</v>
      </c>
      <c r="C1135" s="118">
        <v>0</v>
      </c>
      <c r="D1135" s="84" t="s">
        <v>4578</v>
      </c>
      <c r="E1135" s="84" t="b">
        <v>0</v>
      </c>
      <c r="F1135" s="84" t="b">
        <v>0</v>
      </c>
      <c r="G1135" s="84" t="b">
        <v>0</v>
      </c>
    </row>
    <row r="1136" spans="1:7" ht="15">
      <c r="A1136" s="84" t="s">
        <v>5642</v>
      </c>
      <c r="B1136" s="84">
        <v>2</v>
      </c>
      <c r="C1136" s="118">
        <v>0</v>
      </c>
      <c r="D1136" s="84" t="s">
        <v>4578</v>
      </c>
      <c r="E1136" s="84" t="b">
        <v>0</v>
      </c>
      <c r="F1136" s="84" t="b">
        <v>0</v>
      </c>
      <c r="G1136" s="84" t="b">
        <v>0</v>
      </c>
    </row>
    <row r="1137" spans="1:7" ht="15">
      <c r="A1137" s="84" t="s">
        <v>5830</v>
      </c>
      <c r="B1137" s="84">
        <v>2</v>
      </c>
      <c r="C1137" s="118">
        <v>0</v>
      </c>
      <c r="D1137" s="84" t="s">
        <v>4578</v>
      </c>
      <c r="E1137" s="84" t="b">
        <v>0</v>
      </c>
      <c r="F1137" s="84" t="b">
        <v>0</v>
      </c>
      <c r="G1137" s="84" t="b">
        <v>0</v>
      </c>
    </row>
    <row r="1138" spans="1:7" ht="15">
      <c r="A1138" s="84" t="s">
        <v>5831</v>
      </c>
      <c r="B1138" s="84">
        <v>2</v>
      </c>
      <c r="C1138" s="118">
        <v>0</v>
      </c>
      <c r="D1138" s="84" t="s">
        <v>4578</v>
      </c>
      <c r="E1138" s="84" t="b">
        <v>0</v>
      </c>
      <c r="F1138" s="84" t="b">
        <v>0</v>
      </c>
      <c r="G1138" s="84" t="b">
        <v>0</v>
      </c>
    </row>
    <row r="1139" spans="1:7" ht="15">
      <c r="A1139" s="84" t="s">
        <v>5832</v>
      </c>
      <c r="B1139" s="84">
        <v>2</v>
      </c>
      <c r="C1139" s="118">
        <v>0</v>
      </c>
      <c r="D1139" s="84" t="s">
        <v>4578</v>
      </c>
      <c r="E1139" s="84" t="b">
        <v>0</v>
      </c>
      <c r="F1139" s="84" t="b">
        <v>0</v>
      </c>
      <c r="G1139" s="84" t="b">
        <v>0</v>
      </c>
    </row>
    <row r="1140" spans="1:7" ht="15">
      <c r="A1140" s="84" t="s">
        <v>951</v>
      </c>
      <c r="B1140" s="84">
        <v>2</v>
      </c>
      <c r="C1140" s="118">
        <v>0</v>
      </c>
      <c r="D1140" s="84" t="s">
        <v>4578</v>
      </c>
      <c r="E1140" s="84" t="b">
        <v>0</v>
      </c>
      <c r="F1140" s="84" t="b">
        <v>0</v>
      </c>
      <c r="G1140" s="84" t="b">
        <v>0</v>
      </c>
    </row>
    <row r="1141" spans="1:7" ht="15">
      <c r="A1141" s="84" t="s">
        <v>4827</v>
      </c>
      <c r="B1141" s="84">
        <v>2</v>
      </c>
      <c r="C1141" s="118">
        <v>0</v>
      </c>
      <c r="D1141" s="84" t="s">
        <v>4579</v>
      </c>
      <c r="E1141" s="84" t="b">
        <v>0</v>
      </c>
      <c r="F1141" s="84" t="b">
        <v>1</v>
      </c>
      <c r="G1141" s="84" t="b">
        <v>0</v>
      </c>
    </row>
    <row r="1142" spans="1:7" ht="15">
      <c r="A1142" s="84" t="s">
        <v>5584</v>
      </c>
      <c r="B1142" s="84">
        <v>6</v>
      </c>
      <c r="C1142" s="118">
        <v>0</v>
      </c>
      <c r="D1142" s="84" t="s">
        <v>4580</v>
      </c>
      <c r="E1142" s="84" t="b">
        <v>0</v>
      </c>
      <c r="F1142" s="84" t="b">
        <v>0</v>
      </c>
      <c r="G1142" s="84" t="b">
        <v>0</v>
      </c>
    </row>
    <row r="1143" spans="1:7" ht="15">
      <c r="A1143" s="84" t="s">
        <v>5735</v>
      </c>
      <c r="B1143" s="84">
        <v>3</v>
      </c>
      <c r="C1143" s="118">
        <v>0</v>
      </c>
      <c r="D1143" s="84" t="s">
        <v>4580</v>
      </c>
      <c r="E1143" s="84" t="b">
        <v>0</v>
      </c>
      <c r="F1143" s="84" t="b">
        <v>0</v>
      </c>
      <c r="G1143" s="84" t="b">
        <v>0</v>
      </c>
    </row>
    <row r="1144" spans="1:7" ht="15">
      <c r="A1144" s="84" t="s">
        <v>5736</v>
      </c>
      <c r="B1144" s="84">
        <v>3</v>
      </c>
      <c r="C1144" s="118">
        <v>0</v>
      </c>
      <c r="D1144" s="84" t="s">
        <v>4580</v>
      </c>
      <c r="E1144" s="84" t="b">
        <v>0</v>
      </c>
      <c r="F1144" s="84" t="b">
        <v>0</v>
      </c>
      <c r="G1144" s="84" t="b">
        <v>0</v>
      </c>
    </row>
    <row r="1145" spans="1:7" ht="15">
      <c r="A1145" s="84" t="s">
        <v>4743</v>
      </c>
      <c r="B1145" s="84">
        <v>3</v>
      </c>
      <c r="C1145" s="118">
        <v>0</v>
      </c>
      <c r="D1145" s="84" t="s">
        <v>4580</v>
      </c>
      <c r="E1145" s="84" t="b">
        <v>0</v>
      </c>
      <c r="F1145" s="84" t="b">
        <v>0</v>
      </c>
      <c r="G1145" s="84" t="b">
        <v>0</v>
      </c>
    </row>
    <row r="1146" spans="1:7" ht="15">
      <c r="A1146" s="84" t="s">
        <v>5568</v>
      </c>
      <c r="B1146" s="84">
        <v>3</v>
      </c>
      <c r="C1146" s="118">
        <v>0</v>
      </c>
      <c r="D1146" s="84" t="s">
        <v>4580</v>
      </c>
      <c r="E1146" s="84" t="b">
        <v>0</v>
      </c>
      <c r="F1146" s="84" t="b">
        <v>0</v>
      </c>
      <c r="G1146" s="84" t="b">
        <v>0</v>
      </c>
    </row>
    <row r="1147" spans="1:7" ht="15">
      <c r="A1147" s="84" t="s">
        <v>5737</v>
      </c>
      <c r="B1147" s="84">
        <v>3</v>
      </c>
      <c r="C1147" s="118">
        <v>0</v>
      </c>
      <c r="D1147" s="84" t="s">
        <v>4580</v>
      </c>
      <c r="E1147" s="84" t="b">
        <v>0</v>
      </c>
      <c r="F1147" s="84" t="b">
        <v>0</v>
      </c>
      <c r="G1147" s="84" t="b">
        <v>0</v>
      </c>
    </row>
    <row r="1148" spans="1:7" ht="15">
      <c r="A1148" s="84" t="s">
        <v>951</v>
      </c>
      <c r="B1148" s="84">
        <v>3</v>
      </c>
      <c r="C1148" s="118">
        <v>0</v>
      </c>
      <c r="D1148" s="84" t="s">
        <v>4580</v>
      </c>
      <c r="E1148" s="84" t="b">
        <v>0</v>
      </c>
      <c r="F1148" s="84" t="b">
        <v>0</v>
      </c>
      <c r="G1148" s="84" t="b">
        <v>0</v>
      </c>
    </row>
    <row r="1149" spans="1:7" ht="15">
      <c r="A1149" s="84" t="s">
        <v>385</v>
      </c>
      <c r="B1149" s="84">
        <v>3</v>
      </c>
      <c r="C1149" s="118">
        <v>0</v>
      </c>
      <c r="D1149" s="84" t="s">
        <v>4580</v>
      </c>
      <c r="E1149" s="84" t="b">
        <v>0</v>
      </c>
      <c r="F1149" s="84" t="b">
        <v>0</v>
      </c>
      <c r="G1149" s="84" t="b">
        <v>0</v>
      </c>
    </row>
    <row r="1150" spans="1:7" ht="15">
      <c r="A1150" s="84" t="s">
        <v>384</v>
      </c>
      <c r="B1150" s="84">
        <v>2</v>
      </c>
      <c r="C1150" s="118">
        <v>0.010358309356216544</v>
      </c>
      <c r="D1150" s="84" t="s">
        <v>4580</v>
      </c>
      <c r="E1150" s="84" t="b">
        <v>0</v>
      </c>
      <c r="F1150" s="84" t="b">
        <v>0</v>
      </c>
      <c r="G1150" s="84" t="b">
        <v>0</v>
      </c>
    </row>
    <row r="1151" spans="1:7" ht="15">
      <c r="A1151" s="84" t="s">
        <v>5664</v>
      </c>
      <c r="B1151" s="84">
        <v>3</v>
      </c>
      <c r="C1151" s="118">
        <v>0</v>
      </c>
      <c r="D1151" s="84" t="s">
        <v>4584</v>
      </c>
      <c r="E1151" s="84" t="b">
        <v>0</v>
      </c>
      <c r="F1151" s="84" t="b">
        <v>0</v>
      </c>
      <c r="G1151" s="84" t="b">
        <v>0</v>
      </c>
    </row>
    <row r="1152" spans="1:7" ht="15">
      <c r="A1152" s="84" t="s">
        <v>511</v>
      </c>
      <c r="B1152" s="84">
        <v>2</v>
      </c>
      <c r="C1152" s="118">
        <v>0</v>
      </c>
      <c r="D1152" s="84" t="s">
        <v>4584</v>
      </c>
      <c r="E1152" s="84" t="b">
        <v>0</v>
      </c>
      <c r="F1152" s="84" t="b">
        <v>0</v>
      </c>
      <c r="G1152" s="84" t="b">
        <v>0</v>
      </c>
    </row>
    <row r="1153" spans="1:7" ht="15">
      <c r="A1153" s="84" t="s">
        <v>5646</v>
      </c>
      <c r="B1153" s="84">
        <v>2</v>
      </c>
      <c r="C1153" s="118">
        <v>0</v>
      </c>
      <c r="D1153" s="84" t="s">
        <v>4584</v>
      </c>
      <c r="E1153" s="84" t="b">
        <v>0</v>
      </c>
      <c r="F1153" s="84" t="b">
        <v>0</v>
      </c>
      <c r="G1153" s="84" t="b">
        <v>0</v>
      </c>
    </row>
    <row r="1154" spans="1:7" ht="15">
      <c r="A1154" s="84" t="s">
        <v>5964</v>
      </c>
      <c r="B1154" s="84">
        <v>2</v>
      </c>
      <c r="C1154" s="118">
        <v>0</v>
      </c>
      <c r="D1154" s="84" t="s">
        <v>4584</v>
      </c>
      <c r="E1154" s="84" t="b">
        <v>0</v>
      </c>
      <c r="F1154" s="84" t="b">
        <v>0</v>
      </c>
      <c r="G1154" s="84" t="b">
        <v>0</v>
      </c>
    </row>
    <row r="1155" spans="1:7" ht="15">
      <c r="A1155" s="84" t="s">
        <v>5965</v>
      </c>
      <c r="B1155" s="84">
        <v>2</v>
      </c>
      <c r="C1155" s="118">
        <v>0</v>
      </c>
      <c r="D1155" s="84" t="s">
        <v>4584</v>
      </c>
      <c r="E1155" s="84" t="b">
        <v>0</v>
      </c>
      <c r="F1155" s="84" t="b">
        <v>0</v>
      </c>
      <c r="G1155" s="84" t="b">
        <v>0</v>
      </c>
    </row>
    <row r="1156" spans="1:7" ht="15">
      <c r="A1156" s="84" t="s">
        <v>5966</v>
      </c>
      <c r="B1156" s="84">
        <v>2</v>
      </c>
      <c r="C1156" s="118">
        <v>0</v>
      </c>
      <c r="D1156" s="84" t="s">
        <v>4584</v>
      </c>
      <c r="E1156" s="84" t="b">
        <v>0</v>
      </c>
      <c r="F1156" s="84" t="b">
        <v>0</v>
      </c>
      <c r="G1156" s="84" t="b">
        <v>0</v>
      </c>
    </row>
    <row r="1157" spans="1:7" ht="15">
      <c r="A1157" s="84" t="s">
        <v>5967</v>
      </c>
      <c r="B1157" s="84">
        <v>2</v>
      </c>
      <c r="C1157" s="118">
        <v>0</v>
      </c>
      <c r="D1157" s="84" t="s">
        <v>4584</v>
      </c>
      <c r="E1157" s="84" t="b">
        <v>0</v>
      </c>
      <c r="F1157" s="84" t="b">
        <v>0</v>
      </c>
      <c r="G1157" s="84" t="b">
        <v>0</v>
      </c>
    </row>
    <row r="1158" spans="1:7" ht="15">
      <c r="A1158" s="84" t="s">
        <v>5968</v>
      </c>
      <c r="B1158" s="84">
        <v>2</v>
      </c>
      <c r="C1158" s="118">
        <v>0</v>
      </c>
      <c r="D1158" s="84" t="s">
        <v>4584</v>
      </c>
      <c r="E1158" s="84" t="b">
        <v>0</v>
      </c>
      <c r="F1158" s="84" t="b">
        <v>0</v>
      </c>
      <c r="G1158" s="84" t="b">
        <v>0</v>
      </c>
    </row>
    <row r="1159" spans="1:7" ht="15">
      <c r="A1159" s="84" t="s">
        <v>5652</v>
      </c>
      <c r="B1159" s="84">
        <v>2</v>
      </c>
      <c r="C1159" s="118">
        <v>0</v>
      </c>
      <c r="D1159" s="84" t="s">
        <v>4584</v>
      </c>
      <c r="E1159" s="84" t="b">
        <v>0</v>
      </c>
      <c r="F1159" s="84" t="b">
        <v>0</v>
      </c>
      <c r="G1159" s="84" t="b">
        <v>0</v>
      </c>
    </row>
    <row r="1160" spans="1:7" ht="15">
      <c r="A1160" s="84" t="s">
        <v>951</v>
      </c>
      <c r="B1160" s="84">
        <v>2</v>
      </c>
      <c r="C1160" s="118">
        <v>0</v>
      </c>
      <c r="D1160" s="84" t="s">
        <v>4584</v>
      </c>
      <c r="E1160" s="84" t="b">
        <v>0</v>
      </c>
      <c r="F1160" s="84" t="b">
        <v>0</v>
      </c>
      <c r="G1160" s="84" t="b">
        <v>0</v>
      </c>
    </row>
    <row r="1161" spans="1:7" ht="15">
      <c r="A1161" s="84" t="s">
        <v>5969</v>
      </c>
      <c r="B1161" s="84">
        <v>2</v>
      </c>
      <c r="C1161" s="118">
        <v>0</v>
      </c>
      <c r="D1161" s="84" t="s">
        <v>4584</v>
      </c>
      <c r="E1161" s="84" t="b">
        <v>0</v>
      </c>
      <c r="F1161" s="84" t="b">
        <v>0</v>
      </c>
      <c r="G1161" s="84" t="b">
        <v>0</v>
      </c>
    </row>
    <row r="1162" spans="1:7" ht="15">
      <c r="A1162" s="84" t="s">
        <v>5970</v>
      </c>
      <c r="B1162" s="84">
        <v>2</v>
      </c>
      <c r="C1162" s="118">
        <v>0</v>
      </c>
      <c r="D1162" s="84" t="s">
        <v>4584</v>
      </c>
      <c r="E1162" s="84" t="b">
        <v>0</v>
      </c>
      <c r="F1162" s="84" t="b">
        <v>0</v>
      </c>
      <c r="G1162" s="84" t="b">
        <v>0</v>
      </c>
    </row>
    <row r="1163" spans="1:7" ht="15">
      <c r="A1163" s="84" t="s">
        <v>5971</v>
      </c>
      <c r="B1163" s="84">
        <v>2</v>
      </c>
      <c r="C1163" s="118">
        <v>0</v>
      </c>
      <c r="D1163" s="84" t="s">
        <v>4584</v>
      </c>
      <c r="E1163" s="84" t="b">
        <v>0</v>
      </c>
      <c r="F1163" s="84" t="b">
        <v>0</v>
      </c>
      <c r="G1163" s="84" t="b">
        <v>0</v>
      </c>
    </row>
    <row r="1164" spans="1:7" ht="15">
      <c r="A1164" s="84" t="s">
        <v>5972</v>
      </c>
      <c r="B1164" s="84">
        <v>2</v>
      </c>
      <c r="C1164" s="118">
        <v>0</v>
      </c>
      <c r="D1164" s="84" t="s">
        <v>4584</v>
      </c>
      <c r="E1164" s="84" t="b">
        <v>0</v>
      </c>
      <c r="F1164" s="84" t="b">
        <v>0</v>
      </c>
      <c r="G1164" s="84" t="b">
        <v>0</v>
      </c>
    </row>
    <row r="1165" spans="1:7" ht="15">
      <c r="A1165" s="84" t="s">
        <v>951</v>
      </c>
      <c r="B1165" s="84">
        <v>5</v>
      </c>
      <c r="C1165" s="118">
        <v>0</v>
      </c>
      <c r="D1165" s="84" t="s">
        <v>4585</v>
      </c>
      <c r="E1165" s="84" t="b">
        <v>0</v>
      </c>
      <c r="F1165" s="84" t="b">
        <v>0</v>
      </c>
      <c r="G1165" s="84" t="b">
        <v>0</v>
      </c>
    </row>
    <row r="1166" spans="1:7" ht="15">
      <c r="A1166" s="84" t="s">
        <v>295</v>
      </c>
      <c r="B1166" s="84">
        <v>4</v>
      </c>
      <c r="C1166" s="118">
        <v>0.0056179717685829805</v>
      </c>
      <c r="D1166" s="84" t="s">
        <v>4585</v>
      </c>
      <c r="E1166" s="84" t="b">
        <v>0</v>
      </c>
      <c r="F1166" s="84" t="b">
        <v>0</v>
      </c>
      <c r="G1166" s="84" t="b">
        <v>0</v>
      </c>
    </row>
    <row r="1167" spans="1:7" ht="15">
      <c r="A1167" s="84" t="s">
        <v>294</v>
      </c>
      <c r="B1167" s="84">
        <v>4</v>
      </c>
      <c r="C1167" s="118">
        <v>0.0056179717685829805</v>
      </c>
      <c r="D1167" s="84" t="s">
        <v>4585</v>
      </c>
      <c r="E1167" s="84" t="b">
        <v>0</v>
      </c>
      <c r="F1167" s="84" t="b">
        <v>0</v>
      </c>
      <c r="G1167" s="84" t="b">
        <v>0</v>
      </c>
    </row>
    <row r="1168" spans="1:7" ht="15">
      <c r="A1168" s="84" t="s">
        <v>4740</v>
      </c>
      <c r="B1168" s="84">
        <v>3</v>
      </c>
      <c r="C1168" s="118">
        <v>0.009645597809406799</v>
      </c>
      <c r="D1168" s="84" t="s">
        <v>4585</v>
      </c>
      <c r="E1168" s="84" t="b">
        <v>0</v>
      </c>
      <c r="F1168" s="84" t="b">
        <v>0</v>
      </c>
      <c r="G1168" s="84" t="b">
        <v>0</v>
      </c>
    </row>
    <row r="1169" spans="1:7" ht="15">
      <c r="A1169" s="84" t="s">
        <v>5577</v>
      </c>
      <c r="B1169" s="84">
        <v>3</v>
      </c>
      <c r="C1169" s="118">
        <v>0.009645597809406799</v>
      </c>
      <c r="D1169" s="84" t="s">
        <v>4585</v>
      </c>
      <c r="E1169" s="84" t="b">
        <v>1</v>
      </c>
      <c r="F1169" s="84" t="b">
        <v>0</v>
      </c>
      <c r="G1169" s="84" t="b">
        <v>0</v>
      </c>
    </row>
    <row r="1170" spans="1:7" ht="15">
      <c r="A1170" s="84" t="s">
        <v>5775</v>
      </c>
      <c r="B1170" s="84">
        <v>3</v>
      </c>
      <c r="C1170" s="118">
        <v>0.009645597809406799</v>
      </c>
      <c r="D1170" s="84" t="s">
        <v>4585</v>
      </c>
      <c r="E1170" s="84" t="b">
        <v>0</v>
      </c>
      <c r="F1170" s="84" t="b">
        <v>0</v>
      </c>
      <c r="G1170" s="84" t="b">
        <v>0</v>
      </c>
    </row>
    <row r="1171" spans="1:7" ht="15">
      <c r="A1171" s="84" t="s">
        <v>5620</v>
      </c>
      <c r="B1171" s="84">
        <v>3</v>
      </c>
      <c r="C1171" s="118">
        <v>0.009645597809406799</v>
      </c>
      <c r="D1171" s="84" t="s">
        <v>4585</v>
      </c>
      <c r="E1171" s="84" t="b">
        <v>0</v>
      </c>
      <c r="F1171" s="84" t="b">
        <v>0</v>
      </c>
      <c r="G1171" s="84" t="b">
        <v>0</v>
      </c>
    </row>
    <row r="1172" spans="1:7" ht="15">
      <c r="A1172" s="84" t="s">
        <v>5616</v>
      </c>
      <c r="B1172" s="84">
        <v>3</v>
      </c>
      <c r="C1172" s="118">
        <v>0.009645597809406799</v>
      </c>
      <c r="D1172" s="84" t="s">
        <v>4585</v>
      </c>
      <c r="E1172" s="84" t="b">
        <v>0</v>
      </c>
      <c r="F1172" s="84" t="b">
        <v>0</v>
      </c>
      <c r="G1172" s="84" t="b">
        <v>0</v>
      </c>
    </row>
    <row r="1173" spans="1:7" ht="15">
      <c r="A1173" s="84" t="s">
        <v>5776</v>
      </c>
      <c r="B1173" s="84">
        <v>3</v>
      </c>
      <c r="C1173" s="118">
        <v>0.017301739507479895</v>
      </c>
      <c r="D1173" s="84" t="s">
        <v>4585</v>
      </c>
      <c r="E1173" s="84" t="b">
        <v>0</v>
      </c>
      <c r="F1173" s="84" t="b">
        <v>0</v>
      </c>
      <c r="G1173" s="84" t="b">
        <v>0</v>
      </c>
    </row>
    <row r="1174" spans="1:7" ht="15">
      <c r="A1174" s="84" t="s">
        <v>5728</v>
      </c>
      <c r="B1174" s="84">
        <v>2</v>
      </c>
      <c r="C1174" s="118">
        <v>0.011534493004986598</v>
      </c>
      <c r="D1174" s="84" t="s">
        <v>4585</v>
      </c>
      <c r="E1174" s="84" t="b">
        <v>0</v>
      </c>
      <c r="F1174" s="84" t="b">
        <v>0</v>
      </c>
      <c r="G1174" s="84" t="b">
        <v>0</v>
      </c>
    </row>
    <row r="1175" spans="1:7" ht="15">
      <c r="A1175" s="84" t="s">
        <v>6001</v>
      </c>
      <c r="B1175" s="84">
        <v>2</v>
      </c>
      <c r="C1175" s="118">
        <v>0.011534493004986598</v>
      </c>
      <c r="D1175" s="84" t="s">
        <v>4585</v>
      </c>
      <c r="E1175" s="84" t="b">
        <v>0</v>
      </c>
      <c r="F1175" s="84" t="b">
        <v>0</v>
      </c>
      <c r="G1175" s="84" t="b">
        <v>0</v>
      </c>
    </row>
    <row r="1176" spans="1:7" ht="15">
      <c r="A1176" s="84" t="s">
        <v>5752</v>
      </c>
      <c r="B1176" s="84">
        <v>2</v>
      </c>
      <c r="C1176" s="118">
        <v>0.011534493004986598</v>
      </c>
      <c r="D1176" s="84" t="s">
        <v>4585</v>
      </c>
      <c r="E1176" s="84" t="b">
        <v>0</v>
      </c>
      <c r="F1176" s="84" t="b">
        <v>0</v>
      </c>
      <c r="G1176" s="84" t="b">
        <v>0</v>
      </c>
    </row>
    <row r="1177" spans="1:7" ht="15">
      <c r="A1177" s="84" t="s">
        <v>6002</v>
      </c>
      <c r="B1177" s="84">
        <v>2</v>
      </c>
      <c r="C1177" s="118">
        <v>0.011534493004986598</v>
      </c>
      <c r="D1177" s="84" t="s">
        <v>4585</v>
      </c>
      <c r="E1177" s="84" t="b">
        <v>0</v>
      </c>
      <c r="F1177" s="84" t="b">
        <v>0</v>
      </c>
      <c r="G1177" s="84" t="b">
        <v>0</v>
      </c>
    </row>
    <row r="1178" spans="1:7" ht="15">
      <c r="A1178" s="84" t="s">
        <v>5686</v>
      </c>
      <c r="B1178" s="84">
        <v>2</v>
      </c>
      <c r="C1178" s="118">
        <v>0.011534493004986598</v>
      </c>
      <c r="D1178" s="84" t="s">
        <v>4585</v>
      </c>
      <c r="E1178" s="84" t="b">
        <v>1</v>
      </c>
      <c r="F1178" s="84" t="b">
        <v>0</v>
      </c>
      <c r="G1178" s="84" t="b">
        <v>0</v>
      </c>
    </row>
    <row r="1179" spans="1:7" ht="15">
      <c r="A1179" s="84" t="s">
        <v>6003</v>
      </c>
      <c r="B1179" s="84">
        <v>2</v>
      </c>
      <c r="C1179" s="118">
        <v>0.011534493004986598</v>
      </c>
      <c r="D1179" s="84" t="s">
        <v>4585</v>
      </c>
      <c r="E1179" s="84" t="b">
        <v>0</v>
      </c>
      <c r="F1179" s="84" t="b">
        <v>0</v>
      </c>
      <c r="G1179" s="84" t="b">
        <v>0</v>
      </c>
    </row>
    <row r="1180" spans="1:7" ht="15">
      <c r="A1180" s="84" t="s">
        <v>293</v>
      </c>
      <c r="B1180" s="84">
        <v>2</v>
      </c>
      <c r="C1180" s="118">
        <v>0.011534493004986598</v>
      </c>
      <c r="D1180" s="84" t="s">
        <v>4585</v>
      </c>
      <c r="E1180" s="84" t="b">
        <v>0</v>
      </c>
      <c r="F1180" s="84" t="b">
        <v>0</v>
      </c>
      <c r="G1180" s="84" t="b">
        <v>0</v>
      </c>
    </row>
    <row r="1181" spans="1:7" ht="15">
      <c r="A1181" s="84" t="s">
        <v>6004</v>
      </c>
      <c r="B1181" s="84">
        <v>2</v>
      </c>
      <c r="C1181" s="118">
        <v>0.011534493004986598</v>
      </c>
      <c r="D1181" s="84" t="s">
        <v>4585</v>
      </c>
      <c r="E1181" s="84" t="b">
        <v>1</v>
      </c>
      <c r="F1181" s="84" t="b">
        <v>0</v>
      </c>
      <c r="G1181" s="84" t="b">
        <v>0</v>
      </c>
    </row>
    <row r="1182" spans="1:7" ht="15">
      <c r="A1182" s="84" t="s">
        <v>6005</v>
      </c>
      <c r="B1182" s="84">
        <v>2</v>
      </c>
      <c r="C1182" s="118">
        <v>0.011534493004986598</v>
      </c>
      <c r="D1182" s="84" t="s">
        <v>4585</v>
      </c>
      <c r="E1182" s="84" t="b">
        <v>0</v>
      </c>
      <c r="F1182" s="84" t="b">
        <v>0</v>
      </c>
      <c r="G1182" s="84" t="b">
        <v>0</v>
      </c>
    </row>
    <row r="1183" spans="1:7" ht="15">
      <c r="A1183" s="84" t="s">
        <v>5554</v>
      </c>
      <c r="B1183" s="84">
        <v>2</v>
      </c>
      <c r="C1183" s="118">
        <v>0.011534493004986598</v>
      </c>
      <c r="D1183" s="84" t="s">
        <v>4585</v>
      </c>
      <c r="E1183" s="84" t="b">
        <v>0</v>
      </c>
      <c r="F1183" s="84" t="b">
        <v>0</v>
      </c>
      <c r="G1183" s="84" t="b">
        <v>0</v>
      </c>
    </row>
    <row r="1184" spans="1:7" ht="15">
      <c r="A1184" s="84" t="s">
        <v>951</v>
      </c>
      <c r="B1184" s="84">
        <v>3</v>
      </c>
      <c r="C1184" s="118">
        <v>0</v>
      </c>
      <c r="D1184" s="84" t="s">
        <v>4587</v>
      </c>
      <c r="E1184" s="84" t="b">
        <v>0</v>
      </c>
      <c r="F1184" s="84" t="b">
        <v>0</v>
      </c>
      <c r="G1184" s="84" t="b">
        <v>0</v>
      </c>
    </row>
    <row r="1185" spans="1:7" ht="15">
      <c r="A1185" s="84" t="s">
        <v>4740</v>
      </c>
      <c r="B1185" s="84">
        <v>3</v>
      </c>
      <c r="C1185" s="118">
        <v>0</v>
      </c>
      <c r="D1185" s="84" t="s">
        <v>4587</v>
      </c>
      <c r="E1185" s="84" t="b">
        <v>0</v>
      </c>
      <c r="F1185" s="84" t="b">
        <v>0</v>
      </c>
      <c r="G1185" s="84" t="b">
        <v>0</v>
      </c>
    </row>
    <row r="1186" spans="1:7" ht="15">
      <c r="A1186" s="84" t="s">
        <v>5615</v>
      </c>
      <c r="B1186" s="84">
        <v>3</v>
      </c>
      <c r="C1186" s="118">
        <v>0</v>
      </c>
      <c r="D1186" s="84" t="s">
        <v>4587</v>
      </c>
      <c r="E1186" s="84" t="b">
        <v>0</v>
      </c>
      <c r="F1186" s="84" t="b">
        <v>0</v>
      </c>
      <c r="G1186" s="84" t="b">
        <v>0</v>
      </c>
    </row>
    <row r="1187" spans="1:7" ht="15">
      <c r="A1187" s="84" t="s">
        <v>5779</v>
      </c>
      <c r="B1187" s="84">
        <v>3</v>
      </c>
      <c r="C1187" s="118">
        <v>0</v>
      </c>
      <c r="D1187" s="84" t="s">
        <v>4587</v>
      </c>
      <c r="E1187" s="84" t="b">
        <v>0</v>
      </c>
      <c r="F1187" s="84" t="b">
        <v>0</v>
      </c>
      <c r="G1187" s="84" t="b">
        <v>0</v>
      </c>
    </row>
    <row r="1188" spans="1:7" ht="15">
      <c r="A1188" s="84" t="s">
        <v>5780</v>
      </c>
      <c r="B1188" s="84">
        <v>3</v>
      </c>
      <c r="C1188" s="118">
        <v>0</v>
      </c>
      <c r="D1188" s="84" t="s">
        <v>4587</v>
      </c>
      <c r="E1188" s="84" t="b">
        <v>0</v>
      </c>
      <c r="F1188" s="84" t="b">
        <v>0</v>
      </c>
      <c r="G1188" s="84" t="b">
        <v>0</v>
      </c>
    </row>
    <row r="1189" spans="1:7" ht="15">
      <c r="A1189" s="84" t="s">
        <v>5572</v>
      </c>
      <c r="B1189" s="84">
        <v>3</v>
      </c>
      <c r="C1189" s="118">
        <v>0</v>
      </c>
      <c r="D1189" s="84" t="s">
        <v>4587</v>
      </c>
      <c r="E1189" s="84" t="b">
        <v>0</v>
      </c>
      <c r="F1189" s="84" t="b">
        <v>0</v>
      </c>
      <c r="G1189" s="84" t="b">
        <v>0</v>
      </c>
    </row>
    <row r="1190" spans="1:7" ht="15">
      <c r="A1190" s="84" t="s">
        <v>5629</v>
      </c>
      <c r="B1190" s="84">
        <v>3</v>
      </c>
      <c r="C1190" s="118">
        <v>0</v>
      </c>
      <c r="D1190" s="84" t="s">
        <v>4587</v>
      </c>
      <c r="E1190" s="84" t="b">
        <v>0</v>
      </c>
      <c r="F1190" s="84" t="b">
        <v>0</v>
      </c>
      <c r="G1190" s="84" t="b">
        <v>0</v>
      </c>
    </row>
    <row r="1191" spans="1:7" ht="15">
      <c r="A1191" s="84" t="s">
        <v>5607</v>
      </c>
      <c r="B1191" s="84">
        <v>3</v>
      </c>
      <c r="C1191" s="118">
        <v>0</v>
      </c>
      <c r="D1191" s="84" t="s">
        <v>4587</v>
      </c>
      <c r="E1191" s="84" t="b">
        <v>0</v>
      </c>
      <c r="F1191" s="84" t="b">
        <v>0</v>
      </c>
      <c r="G1191" s="84" t="b">
        <v>0</v>
      </c>
    </row>
    <row r="1192" spans="1:7" ht="15">
      <c r="A1192" s="84" t="s">
        <v>5781</v>
      </c>
      <c r="B1192" s="84">
        <v>3</v>
      </c>
      <c r="C1192" s="118">
        <v>0</v>
      </c>
      <c r="D1192" s="84" t="s">
        <v>4587</v>
      </c>
      <c r="E1192" s="84" t="b">
        <v>0</v>
      </c>
      <c r="F1192" s="84" t="b">
        <v>0</v>
      </c>
      <c r="G1192" s="84" t="b">
        <v>0</v>
      </c>
    </row>
    <row r="1193" spans="1:7" ht="15">
      <c r="A1193" s="84" t="s">
        <v>5782</v>
      </c>
      <c r="B1193" s="84">
        <v>3</v>
      </c>
      <c r="C1193" s="118">
        <v>0</v>
      </c>
      <c r="D1193" s="84" t="s">
        <v>4587</v>
      </c>
      <c r="E1193" s="84" t="b">
        <v>0</v>
      </c>
      <c r="F1193" s="84" t="b">
        <v>0</v>
      </c>
      <c r="G1193" s="84" t="b">
        <v>0</v>
      </c>
    </row>
    <row r="1194" spans="1:7" ht="15">
      <c r="A1194" s="84" t="s">
        <v>5783</v>
      </c>
      <c r="B1194" s="84">
        <v>3</v>
      </c>
      <c r="C1194" s="118">
        <v>0</v>
      </c>
      <c r="D1194" s="84" t="s">
        <v>4587</v>
      </c>
      <c r="E1194" s="84" t="b">
        <v>0</v>
      </c>
      <c r="F1194" s="84" t="b">
        <v>0</v>
      </c>
      <c r="G1194" s="84" t="b">
        <v>0</v>
      </c>
    </row>
    <row r="1195" spans="1:7" ht="15">
      <c r="A1195" s="84" t="s">
        <v>4750</v>
      </c>
      <c r="B1195" s="84">
        <v>3</v>
      </c>
      <c r="C1195" s="118">
        <v>0</v>
      </c>
      <c r="D1195" s="84" t="s">
        <v>4587</v>
      </c>
      <c r="E1195" s="84" t="b">
        <v>0</v>
      </c>
      <c r="F1195" s="84" t="b">
        <v>0</v>
      </c>
      <c r="G1195" s="84" t="b">
        <v>0</v>
      </c>
    </row>
    <row r="1196" spans="1:7" ht="15">
      <c r="A1196" s="84" t="s">
        <v>5784</v>
      </c>
      <c r="B1196" s="84">
        <v>3</v>
      </c>
      <c r="C1196" s="118">
        <v>0</v>
      </c>
      <c r="D1196" s="84" t="s">
        <v>4587</v>
      </c>
      <c r="E1196" s="84" t="b">
        <v>0</v>
      </c>
      <c r="F1196" s="84" t="b">
        <v>0</v>
      </c>
      <c r="G1196" s="84" t="b">
        <v>0</v>
      </c>
    </row>
    <row r="1197" spans="1:7" ht="15">
      <c r="A1197" s="84" t="s">
        <v>5622</v>
      </c>
      <c r="B1197" s="84">
        <v>3</v>
      </c>
      <c r="C1197" s="118">
        <v>0</v>
      </c>
      <c r="D1197" s="84" t="s">
        <v>4587</v>
      </c>
      <c r="E1197" s="84" t="b">
        <v>0</v>
      </c>
      <c r="F1197" s="84" t="b">
        <v>0</v>
      </c>
      <c r="G1197" s="84" t="b">
        <v>0</v>
      </c>
    </row>
    <row r="1198" spans="1:7" ht="15">
      <c r="A1198" s="84" t="s">
        <v>5785</v>
      </c>
      <c r="B1198" s="84">
        <v>3</v>
      </c>
      <c r="C1198" s="118">
        <v>0</v>
      </c>
      <c r="D1198" s="84" t="s">
        <v>4587</v>
      </c>
      <c r="E1198" s="84" t="b">
        <v>0</v>
      </c>
      <c r="F1198" s="84" t="b">
        <v>0</v>
      </c>
      <c r="G1198" s="84" t="b">
        <v>0</v>
      </c>
    </row>
    <row r="1199" spans="1:7" ht="15">
      <c r="A1199" s="84" t="s">
        <v>281</v>
      </c>
      <c r="B1199" s="84">
        <v>2</v>
      </c>
      <c r="C1199" s="118">
        <v>0.007043650362227249</v>
      </c>
      <c r="D1199" s="84" t="s">
        <v>4587</v>
      </c>
      <c r="E1199" s="84" t="b">
        <v>0</v>
      </c>
      <c r="F1199" s="84" t="b">
        <v>0</v>
      </c>
      <c r="G1199" s="84" t="b">
        <v>0</v>
      </c>
    </row>
    <row r="1200" spans="1:7" ht="15">
      <c r="A1200" s="84" t="s">
        <v>6016</v>
      </c>
      <c r="B1200" s="84">
        <v>2</v>
      </c>
      <c r="C1200" s="118">
        <v>0.007043650362227249</v>
      </c>
      <c r="D1200" s="84" t="s">
        <v>4587</v>
      </c>
      <c r="E1200" s="84" t="b">
        <v>0</v>
      </c>
      <c r="F1200" s="84" t="b">
        <v>0</v>
      </c>
      <c r="G1200" s="84" t="b">
        <v>0</v>
      </c>
    </row>
    <row r="1201" spans="1:7" ht="15">
      <c r="A1201" s="84" t="s">
        <v>951</v>
      </c>
      <c r="B1201" s="84">
        <v>2</v>
      </c>
      <c r="C1201" s="118">
        <v>0</v>
      </c>
      <c r="D1201" s="84" t="s">
        <v>4591</v>
      </c>
      <c r="E1201" s="84" t="b">
        <v>0</v>
      </c>
      <c r="F1201" s="84" t="b">
        <v>0</v>
      </c>
      <c r="G1201" s="84" t="b">
        <v>0</v>
      </c>
    </row>
    <row r="1202" spans="1:7" ht="15">
      <c r="A1202" s="84" t="s">
        <v>4832</v>
      </c>
      <c r="B1202" s="84">
        <v>2</v>
      </c>
      <c r="C1202" s="118">
        <v>0</v>
      </c>
      <c r="D1202" s="84" t="s">
        <v>4596</v>
      </c>
      <c r="E1202" s="84" t="b">
        <v>0</v>
      </c>
      <c r="F1202" s="84" t="b">
        <v>0</v>
      </c>
      <c r="G1202" s="84" t="b">
        <v>0</v>
      </c>
    </row>
    <row r="1203" spans="1:7" ht="15">
      <c r="A1203" s="84" t="s">
        <v>5606</v>
      </c>
      <c r="B1203" s="84">
        <v>3</v>
      </c>
      <c r="C1203" s="118">
        <v>0</v>
      </c>
      <c r="D1203" s="84" t="s">
        <v>4600</v>
      </c>
      <c r="E1203" s="84" t="b">
        <v>0</v>
      </c>
      <c r="F1203" s="84" t="b">
        <v>0</v>
      </c>
      <c r="G1203" s="84" t="b">
        <v>0</v>
      </c>
    </row>
    <row r="1204" spans="1:7" ht="15">
      <c r="A1204" s="84" t="s">
        <v>4803</v>
      </c>
      <c r="B1204" s="84">
        <v>3</v>
      </c>
      <c r="C1204" s="118">
        <v>0</v>
      </c>
      <c r="D1204" s="84" t="s">
        <v>4600</v>
      </c>
      <c r="E1204" s="84" t="b">
        <v>0</v>
      </c>
      <c r="F1204" s="84" t="b">
        <v>0</v>
      </c>
      <c r="G1204" s="84" t="b">
        <v>0</v>
      </c>
    </row>
    <row r="1205" spans="1:7" ht="15">
      <c r="A1205" s="84" t="s">
        <v>951</v>
      </c>
      <c r="B1205" s="84">
        <v>3</v>
      </c>
      <c r="C1205" s="118">
        <v>0</v>
      </c>
      <c r="D1205" s="84" t="s">
        <v>4600</v>
      </c>
      <c r="E1205" s="84" t="b">
        <v>0</v>
      </c>
      <c r="F1205" s="84" t="b">
        <v>0</v>
      </c>
      <c r="G1205" s="84" t="b">
        <v>0</v>
      </c>
    </row>
    <row r="1206" spans="1:7" ht="15">
      <c r="A1206" s="84" t="s">
        <v>4749</v>
      </c>
      <c r="B1206" s="84">
        <v>3</v>
      </c>
      <c r="C1206" s="118">
        <v>0</v>
      </c>
      <c r="D1206" s="84" t="s">
        <v>4600</v>
      </c>
      <c r="E1206" s="84" t="b">
        <v>0</v>
      </c>
      <c r="F1206" s="84" t="b">
        <v>0</v>
      </c>
      <c r="G1206" s="84" t="b">
        <v>0</v>
      </c>
    </row>
    <row r="1207" spans="1:7" ht="15">
      <c r="A1207" s="84" t="s">
        <v>4703</v>
      </c>
      <c r="B1207" s="84">
        <v>3</v>
      </c>
      <c r="C1207" s="118">
        <v>0</v>
      </c>
      <c r="D1207" s="84" t="s">
        <v>4600</v>
      </c>
      <c r="E1207" s="84" t="b">
        <v>0</v>
      </c>
      <c r="F1207" s="84" t="b">
        <v>0</v>
      </c>
      <c r="G1207" s="84" t="b">
        <v>0</v>
      </c>
    </row>
    <row r="1208" spans="1:7" ht="15">
      <c r="A1208" s="84" t="s">
        <v>4750</v>
      </c>
      <c r="B1208" s="84">
        <v>3</v>
      </c>
      <c r="C1208" s="118">
        <v>0</v>
      </c>
      <c r="D1208" s="84" t="s">
        <v>4600</v>
      </c>
      <c r="E1208" s="84" t="b">
        <v>0</v>
      </c>
      <c r="F1208" s="84" t="b">
        <v>0</v>
      </c>
      <c r="G1208" s="84" t="b">
        <v>0</v>
      </c>
    </row>
    <row r="1209" spans="1:7" ht="15">
      <c r="A1209" s="84" t="s">
        <v>541</v>
      </c>
      <c r="B1209" s="84">
        <v>3</v>
      </c>
      <c r="C1209" s="118">
        <v>0</v>
      </c>
      <c r="D1209" s="84" t="s">
        <v>4600</v>
      </c>
      <c r="E1209" s="84" t="b">
        <v>0</v>
      </c>
      <c r="F1209" s="84" t="b">
        <v>0</v>
      </c>
      <c r="G1209" s="84" t="b">
        <v>0</v>
      </c>
    </row>
    <row r="1210" spans="1:7" ht="15">
      <c r="A1210" s="84" t="s">
        <v>5909</v>
      </c>
      <c r="B1210" s="84">
        <v>2</v>
      </c>
      <c r="C1210" s="118">
        <v>0.007337135793986718</v>
      </c>
      <c r="D1210" s="84" t="s">
        <v>4600</v>
      </c>
      <c r="E1210" s="84" t="b">
        <v>0</v>
      </c>
      <c r="F1210" s="84" t="b">
        <v>0</v>
      </c>
      <c r="G1210" s="84" t="b">
        <v>0</v>
      </c>
    </row>
    <row r="1211" spans="1:7" ht="15">
      <c r="A1211" s="84" t="s">
        <v>5910</v>
      </c>
      <c r="B1211" s="84">
        <v>2</v>
      </c>
      <c r="C1211" s="118">
        <v>0.007337135793986718</v>
      </c>
      <c r="D1211" s="84" t="s">
        <v>4600</v>
      </c>
      <c r="E1211" s="84" t="b">
        <v>0</v>
      </c>
      <c r="F1211" s="84" t="b">
        <v>0</v>
      </c>
      <c r="G1211" s="84" t="b">
        <v>0</v>
      </c>
    </row>
    <row r="1212" spans="1:7" ht="15">
      <c r="A1212" s="84" t="s">
        <v>5911</v>
      </c>
      <c r="B1212" s="84">
        <v>2</v>
      </c>
      <c r="C1212" s="118">
        <v>0.007337135793986718</v>
      </c>
      <c r="D1212" s="84" t="s">
        <v>4600</v>
      </c>
      <c r="E1212" s="84" t="b">
        <v>0</v>
      </c>
      <c r="F1212" s="84" t="b">
        <v>0</v>
      </c>
      <c r="G1212" s="84" t="b">
        <v>0</v>
      </c>
    </row>
    <row r="1213" spans="1:7" ht="15">
      <c r="A1213" s="84" t="s">
        <v>5912</v>
      </c>
      <c r="B1213" s="84">
        <v>2</v>
      </c>
      <c r="C1213" s="118">
        <v>0.007337135793986718</v>
      </c>
      <c r="D1213" s="84" t="s">
        <v>4600</v>
      </c>
      <c r="E1213" s="84" t="b">
        <v>0</v>
      </c>
      <c r="F1213" s="84" t="b">
        <v>0</v>
      </c>
      <c r="G1213" s="84" t="b">
        <v>0</v>
      </c>
    </row>
    <row r="1214" spans="1:7" ht="15">
      <c r="A1214" s="84" t="s">
        <v>5913</v>
      </c>
      <c r="B1214" s="84">
        <v>2</v>
      </c>
      <c r="C1214" s="118">
        <v>0.007337135793986718</v>
      </c>
      <c r="D1214" s="84" t="s">
        <v>4600</v>
      </c>
      <c r="E1214" s="84" t="b">
        <v>0</v>
      </c>
      <c r="F1214" s="84" t="b">
        <v>0</v>
      </c>
      <c r="G1214" s="84" t="b">
        <v>0</v>
      </c>
    </row>
    <row r="1215" spans="1:7" ht="15">
      <c r="A1215" s="84" t="s">
        <v>5571</v>
      </c>
      <c r="B1215" s="84">
        <v>2</v>
      </c>
      <c r="C1215" s="118">
        <v>0.007337135793986718</v>
      </c>
      <c r="D1215" s="84" t="s">
        <v>4600</v>
      </c>
      <c r="E1215" s="84" t="b">
        <v>1</v>
      </c>
      <c r="F1215" s="84" t="b">
        <v>0</v>
      </c>
      <c r="G1215" s="84" t="b">
        <v>0</v>
      </c>
    </row>
    <row r="1216" spans="1:7" ht="15">
      <c r="A1216" s="84" t="s">
        <v>5914</v>
      </c>
      <c r="B1216" s="84">
        <v>2</v>
      </c>
      <c r="C1216" s="118">
        <v>0.007337135793986718</v>
      </c>
      <c r="D1216" s="84" t="s">
        <v>4600</v>
      </c>
      <c r="E1216" s="84" t="b">
        <v>1</v>
      </c>
      <c r="F1216" s="84" t="b">
        <v>0</v>
      </c>
      <c r="G1216" s="84" t="b">
        <v>0</v>
      </c>
    </row>
    <row r="1217" spans="1:7" ht="15">
      <c r="A1217" s="84" t="s">
        <v>5593</v>
      </c>
      <c r="B1217" s="84">
        <v>2</v>
      </c>
      <c r="C1217" s="118">
        <v>0.007337135793986718</v>
      </c>
      <c r="D1217" s="84" t="s">
        <v>4600</v>
      </c>
      <c r="E1217" s="84" t="b">
        <v>0</v>
      </c>
      <c r="F1217" s="84" t="b">
        <v>0</v>
      </c>
      <c r="G1217" s="84" t="b">
        <v>0</v>
      </c>
    </row>
    <row r="1218" spans="1:7" ht="15">
      <c r="A1218" s="84" t="s">
        <v>5915</v>
      </c>
      <c r="B1218" s="84">
        <v>2</v>
      </c>
      <c r="C1218" s="118">
        <v>0.007337135793986718</v>
      </c>
      <c r="D1218" s="84" t="s">
        <v>4600</v>
      </c>
      <c r="E1218" s="84" t="b">
        <v>0</v>
      </c>
      <c r="F1218" s="84" t="b">
        <v>0</v>
      </c>
      <c r="G1218" s="84" t="b">
        <v>0</v>
      </c>
    </row>
    <row r="1219" spans="1:7" ht="15">
      <c r="A1219" s="84" t="s">
        <v>5553</v>
      </c>
      <c r="B1219" s="84">
        <v>2</v>
      </c>
      <c r="C1219" s="118">
        <v>0</v>
      </c>
      <c r="D1219" s="84" t="s">
        <v>4601</v>
      </c>
      <c r="E1219" s="84" t="b">
        <v>0</v>
      </c>
      <c r="F1219" s="84" t="b">
        <v>0</v>
      </c>
      <c r="G1219" s="84" t="b">
        <v>0</v>
      </c>
    </row>
    <row r="1220" spans="1:7" ht="15">
      <c r="A1220" s="84" t="s">
        <v>5698</v>
      </c>
      <c r="B1220" s="84">
        <v>2</v>
      </c>
      <c r="C1220" s="118">
        <v>0</v>
      </c>
      <c r="D1220" s="84" t="s">
        <v>4601</v>
      </c>
      <c r="E1220" s="84" t="b">
        <v>0</v>
      </c>
      <c r="F1220" s="84" t="b">
        <v>0</v>
      </c>
      <c r="G1220" s="84" t="b">
        <v>0</v>
      </c>
    </row>
    <row r="1221" spans="1:7" ht="15">
      <c r="A1221" s="84" t="s">
        <v>951</v>
      </c>
      <c r="B1221" s="84">
        <v>2</v>
      </c>
      <c r="C1221" s="118">
        <v>0</v>
      </c>
      <c r="D1221" s="84" t="s">
        <v>4602</v>
      </c>
      <c r="E1221" s="84" t="b">
        <v>0</v>
      </c>
      <c r="F1221" s="84" t="b">
        <v>0</v>
      </c>
      <c r="G1221" s="84" t="b">
        <v>0</v>
      </c>
    </row>
    <row r="1222" spans="1:7" ht="15">
      <c r="A1222" s="84" t="s">
        <v>5557</v>
      </c>
      <c r="B1222" s="84">
        <v>2</v>
      </c>
      <c r="C1222" s="118">
        <v>0.0316873679646296</v>
      </c>
      <c r="D1222" s="84" t="s">
        <v>4602</v>
      </c>
      <c r="E1222" s="84" t="b">
        <v>0</v>
      </c>
      <c r="F1222" s="84" t="b">
        <v>0</v>
      </c>
      <c r="G1222" s="84" t="b">
        <v>0</v>
      </c>
    </row>
    <row r="1223" spans="1:7" ht="15">
      <c r="A1223" s="84" t="s">
        <v>361</v>
      </c>
      <c r="B1223" s="84">
        <v>2</v>
      </c>
      <c r="C1223" s="118">
        <v>0</v>
      </c>
      <c r="D1223" s="84" t="s">
        <v>4605</v>
      </c>
      <c r="E1223" s="84" t="b">
        <v>0</v>
      </c>
      <c r="F1223" s="84" t="b">
        <v>0</v>
      </c>
      <c r="G1223" s="84" t="b">
        <v>0</v>
      </c>
    </row>
    <row r="1224" spans="1:7" ht="15">
      <c r="A1224" s="84" t="s">
        <v>5930</v>
      </c>
      <c r="B1224" s="84">
        <v>2</v>
      </c>
      <c r="C1224" s="118">
        <v>0</v>
      </c>
      <c r="D1224" s="84" t="s">
        <v>4605</v>
      </c>
      <c r="E1224" s="84" t="b">
        <v>0</v>
      </c>
      <c r="F1224" s="84" t="b">
        <v>0</v>
      </c>
      <c r="G1224" s="84" t="b">
        <v>0</v>
      </c>
    </row>
    <row r="1225" spans="1:7" ht="15">
      <c r="A1225" s="84" t="s">
        <v>951</v>
      </c>
      <c r="B1225" s="84">
        <v>2</v>
      </c>
      <c r="C1225" s="118">
        <v>0</v>
      </c>
      <c r="D1225" s="84" t="s">
        <v>4605</v>
      </c>
      <c r="E1225" s="84" t="b">
        <v>0</v>
      </c>
      <c r="F1225" s="84" t="b">
        <v>0</v>
      </c>
      <c r="G1225" s="84" t="b">
        <v>0</v>
      </c>
    </row>
    <row r="1226" spans="1:7" ht="15">
      <c r="A1226" s="84" t="s">
        <v>4837</v>
      </c>
      <c r="B1226" s="84">
        <v>2</v>
      </c>
      <c r="C1226" s="118">
        <v>0</v>
      </c>
      <c r="D1226" s="84" t="s">
        <v>4608</v>
      </c>
      <c r="E1226" s="84" t="b">
        <v>0</v>
      </c>
      <c r="F1226" s="84" t="b">
        <v>0</v>
      </c>
      <c r="G1226" s="84" t="b">
        <v>0</v>
      </c>
    </row>
    <row r="1227" spans="1:7" ht="15">
      <c r="A1227" s="84" t="s">
        <v>4838</v>
      </c>
      <c r="B1227" s="84">
        <v>2</v>
      </c>
      <c r="C1227" s="118">
        <v>0</v>
      </c>
      <c r="D1227" s="84" t="s">
        <v>4610</v>
      </c>
      <c r="E1227" s="84" t="b">
        <v>0</v>
      </c>
      <c r="F1227" s="84" t="b">
        <v>0</v>
      </c>
      <c r="G1227" s="84" t="b">
        <v>0</v>
      </c>
    </row>
    <row r="1228" spans="1:7" ht="15">
      <c r="A1228" s="84" t="s">
        <v>951</v>
      </c>
      <c r="B1228" s="84">
        <v>2</v>
      </c>
      <c r="C1228" s="118">
        <v>0</v>
      </c>
      <c r="D1228" s="84" t="s">
        <v>4611</v>
      </c>
      <c r="E1228" s="84" t="b">
        <v>0</v>
      </c>
      <c r="F1228" s="84" t="b">
        <v>0</v>
      </c>
      <c r="G1228" s="84" t="b">
        <v>0</v>
      </c>
    </row>
    <row r="1229" spans="1:7" ht="15">
      <c r="A1229" s="84" t="s">
        <v>5554</v>
      </c>
      <c r="B1229" s="84">
        <v>2</v>
      </c>
      <c r="C1229" s="118">
        <v>0</v>
      </c>
      <c r="D1229" s="84" t="s">
        <v>4611</v>
      </c>
      <c r="E1229" s="84" t="b">
        <v>0</v>
      </c>
      <c r="F1229" s="84" t="b">
        <v>0</v>
      </c>
      <c r="G1229" s="84" t="b">
        <v>0</v>
      </c>
    </row>
    <row r="1230" spans="1:7" ht="15">
      <c r="A1230" s="84" t="s">
        <v>5597</v>
      </c>
      <c r="B1230" s="84">
        <v>2</v>
      </c>
      <c r="C1230" s="118">
        <v>0</v>
      </c>
      <c r="D1230" s="84" t="s">
        <v>4611</v>
      </c>
      <c r="E1230" s="84" t="b">
        <v>0</v>
      </c>
      <c r="F1230" s="84" t="b">
        <v>0</v>
      </c>
      <c r="G1230" s="84" t="b">
        <v>0</v>
      </c>
    </row>
    <row r="1231" spans="1:7" ht="15">
      <c r="A1231" s="84" t="s">
        <v>5944</v>
      </c>
      <c r="B1231" s="84">
        <v>2</v>
      </c>
      <c r="C1231" s="118">
        <v>0</v>
      </c>
      <c r="D1231" s="84" t="s">
        <v>4611</v>
      </c>
      <c r="E1231" s="84" t="b">
        <v>1</v>
      </c>
      <c r="F1231" s="84" t="b">
        <v>0</v>
      </c>
      <c r="G1231" s="84" t="b">
        <v>0</v>
      </c>
    </row>
    <row r="1232" spans="1:7" ht="15">
      <c r="A1232" s="84" t="s">
        <v>5945</v>
      </c>
      <c r="B1232" s="84">
        <v>2</v>
      </c>
      <c r="C1232" s="118">
        <v>0</v>
      </c>
      <c r="D1232" s="84" t="s">
        <v>4611</v>
      </c>
      <c r="E1232" s="84" t="b">
        <v>0</v>
      </c>
      <c r="F1232" s="84" t="b">
        <v>0</v>
      </c>
      <c r="G1232" s="84" t="b">
        <v>0</v>
      </c>
    </row>
    <row r="1233" spans="1:7" ht="15">
      <c r="A1233" s="84" t="s">
        <v>5946</v>
      </c>
      <c r="B1233" s="84">
        <v>2</v>
      </c>
      <c r="C1233" s="118">
        <v>0</v>
      </c>
      <c r="D1233" s="84" t="s">
        <v>4611</v>
      </c>
      <c r="E1233" s="84" t="b">
        <v>1</v>
      </c>
      <c r="F1233" s="84" t="b">
        <v>0</v>
      </c>
      <c r="G1233" s="84" t="b">
        <v>0</v>
      </c>
    </row>
    <row r="1234" spans="1:7" ht="15">
      <c r="A1234" s="84" t="s">
        <v>5947</v>
      </c>
      <c r="B1234" s="84">
        <v>2</v>
      </c>
      <c r="C1234" s="118">
        <v>0</v>
      </c>
      <c r="D1234" s="84" t="s">
        <v>4611</v>
      </c>
      <c r="E1234" s="84" t="b">
        <v>0</v>
      </c>
      <c r="F1234" s="84" t="b">
        <v>0</v>
      </c>
      <c r="G1234" s="84" t="b">
        <v>0</v>
      </c>
    </row>
    <row r="1235" spans="1:7" ht="15">
      <c r="A1235" s="84" t="s">
        <v>5948</v>
      </c>
      <c r="B1235" s="84">
        <v>2</v>
      </c>
      <c r="C1235" s="118">
        <v>0</v>
      </c>
      <c r="D1235" s="84" t="s">
        <v>4611</v>
      </c>
      <c r="E1235" s="84" t="b">
        <v>0</v>
      </c>
      <c r="F1235" s="84" t="b">
        <v>0</v>
      </c>
      <c r="G1235" s="84" t="b">
        <v>0</v>
      </c>
    </row>
    <row r="1236" spans="1:7" ht="15">
      <c r="A1236" s="84" t="s">
        <v>5949</v>
      </c>
      <c r="B1236" s="84">
        <v>2</v>
      </c>
      <c r="C1236" s="118">
        <v>0</v>
      </c>
      <c r="D1236" s="84" t="s">
        <v>4611</v>
      </c>
      <c r="E1236" s="84" t="b">
        <v>0</v>
      </c>
      <c r="F1236" s="84" t="b">
        <v>0</v>
      </c>
      <c r="G1236" s="84" t="b">
        <v>0</v>
      </c>
    </row>
    <row r="1237" spans="1:7" ht="15">
      <c r="A1237" s="84" t="s">
        <v>5961</v>
      </c>
      <c r="B1237" s="84">
        <v>2</v>
      </c>
      <c r="C1237" s="118">
        <v>0</v>
      </c>
      <c r="D1237" s="84" t="s">
        <v>4613</v>
      </c>
      <c r="E1237" s="84" t="b">
        <v>0</v>
      </c>
      <c r="F1237" s="84" t="b">
        <v>1</v>
      </c>
      <c r="G1237" s="84" t="b">
        <v>0</v>
      </c>
    </row>
    <row r="1238" spans="1:7" ht="15">
      <c r="A1238" s="84" t="s">
        <v>5962</v>
      </c>
      <c r="B1238" s="84">
        <v>2</v>
      </c>
      <c r="C1238" s="118">
        <v>0</v>
      </c>
      <c r="D1238" s="84" t="s">
        <v>4613</v>
      </c>
      <c r="E1238" s="84" t="b">
        <v>0</v>
      </c>
      <c r="F1238" s="84" t="b">
        <v>0</v>
      </c>
      <c r="G1238" s="84" t="b">
        <v>0</v>
      </c>
    </row>
    <row r="1239" spans="1:7" ht="15">
      <c r="A1239" s="84" t="s">
        <v>4841</v>
      </c>
      <c r="B1239" s="84">
        <v>2</v>
      </c>
      <c r="C1239" s="118">
        <v>0</v>
      </c>
      <c r="D1239" s="84" t="s">
        <v>4614</v>
      </c>
      <c r="E1239" s="84" t="b">
        <v>0</v>
      </c>
      <c r="F1239" s="84" t="b">
        <v>0</v>
      </c>
      <c r="G1239" s="84" t="b">
        <v>0</v>
      </c>
    </row>
    <row r="1240" spans="1:7" ht="15">
      <c r="A1240" s="84" t="s">
        <v>5732</v>
      </c>
      <c r="B1240" s="84">
        <v>2</v>
      </c>
      <c r="C1240" s="118">
        <v>0</v>
      </c>
      <c r="D1240" s="84" t="s">
        <v>4615</v>
      </c>
      <c r="E1240" s="84" t="b">
        <v>0</v>
      </c>
      <c r="F1240" s="84" t="b">
        <v>0</v>
      </c>
      <c r="G1240" s="84" t="b">
        <v>0</v>
      </c>
    </row>
    <row r="1241" spans="1:7" ht="15">
      <c r="A1241" s="84" t="s">
        <v>4743</v>
      </c>
      <c r="B1241" s="84">
        <v>2</v>
      </c>
      <c r="C1241" s="118">
        <v>0</v>
      </c>
      <c r="D1241" s="84" t="s">
        <v>4615</v>
      </c>
      <c r="E1241" s="84" t="b">
        <v>0</v>
      </c>
      <c r="F1241" s="84" t="b">
        <v>0</v>
      </c>
      <c r="G1241" s="84" t="b">
        <v>0</v>
      </c>
    </row>
    <row r="1242" spans="1:7" ht="15">
      <c r="A1242" s="84" t="s">
        <v>4827</v>
      </c>
      <c r="B1242" s="84">
        <v>2</v>
      </c>
      <c r="C1242" s="118">
        <v>0</v>
      </c>
      <c r="D1242" s="84" t="s">
        <v>4615</v>
      </c>
      <c r="E1242" s="84" t="b">
        <v>0</v>
      </c>
      <c r="F1242" s="84" t="b">
        <v>1</v>
      </c>
      <c r="G1242" s="84" t="b">
        <v>0</v>
      </c>
    </row>
    <row r="1243" spans="1:7" ht="15">
      <c r="A1243" s="84" t="s">
        <v>5553</v>
      </c>
      <c r="B1243" s="84">
        <v>2</v>
      </c>
      <c r="C1243" s="118">
        <v>0</v>
      </c>
      <c r="D1243" s="84" t="s">
        <v>4615</v>
      </c>
      <c r="E1243" s="84" t="b">
        <v>0</v>
      </c>
      <c r="F1243" s="84" t="b">
        <v>0</v>
      </c>
      <c r="G1243" s="84" t="b">
        <v>0</v>
      </c>
    </row>
    <row r="1244" spans="1:7" ht="15">
      <c r="A1244" s="84" t="s">
        <v>4843</v>
      </c>
      <c r="B1244" s="84">
        <v>2</v>
      </c>
      <c r="C1244" s="118">
        <v>0</v>
      </c>
      <c r="D1244" s="84" t="s">
        <v>4616</v>
      </c>
      <c r="E1244" s="84" t="b">
        <v>0</v>
      </c>
      <c r="F1244" s="84" t="b">
        <v>0</v>
      </c>
      <c r="G1244" s="84" t="b">
        <v>0</v>
      </c>
    </row>
    <row r="1245" spans="1:7" ht="15">
      <c r="A1245" s="84" t="s">
        <v>4844</v>
      </c>
      <c r="B1245" s="84">
        <v>2</v>
      </c>
      <c r="C1245" s="118">
        <v>0</v>
      </c>
      <c r="D1245" s="84" t="s">
        <v>4617</v>
      </c>
      <c r="E1245" s="84" t="b">
        <v>0</v>
      </c>
      <c r="F1245" s="84" t="b">
        <v>0</v>
      </c>
      <c r="G1245" s="84" t="b">
        <v>0</v>
      </c>
    </row>
    <row r="1246" spans="1:7" ht="15">
      <c r="A1246" s="84" t="s">
        <v>951</v>
      </c>
      <c r="B1246" s="84">
        <v>2</v>
      </c>
      <c r="C1246" s="118">
        <v>0</v>
      </c>
      <c r="D1246" s="84" t="s">
        <v>4620</v>
      </c>
      <c r="E1246" s="84" t="b">
        <v>0</v>
      </c>
      <c r="F1246" s="84" t="b">
        <v>0</v>
      </c>
      <c r="G1246" s="84" t="b">
        <v>0</v>
      </c>
    </row>
    <row r="1247" spans="1:7" ht="15">
      <c r="A1247" s="84" t="s">
        <v>6021</v>
      </c>
      <c r="B1247" s="84">
        <v>2</v>
      </c>
      <c r="C1247" s="118">
        <v>0</v>
      </c>
      <c r="D1247" s="84" t="s">
        <v>4627</v>
      </c>
      <c r="E1247" s="84" t="b">
        <v>0</v>
      </c>
      <c r="F1247" s="84" t="b">
        <v>0</v>
      </c>
      <c r="G1247" s="84" t="b">
        <v>0</v>
      </c>
    </row>
    <row r="1248" spans="1:7" ht="15">
      <c r="A1248" s="84" t="s">
        <v>6022</v>
      </c>
      <c r="B1248" s="84">
        <v>2</v>
      </c>
      <c r="C1248" s="118">
        <v>0</v>
      </c>
      <c r="D1248" s="84" t="s">
        <v>4627</v>
      </c>
      <c r="E1248" s="84" t="b">
        <v>0</v>
      </c>
      <c r="F1248" s="84" t="b">
        <v>0</v>
      </c>
      <c r="G1248" s="84" t="b">
        <v>0</v>
      </c>
    </row>
    <row r="1249" spans="1:7" ht="15">
      <c r="A1249" s="84" t="s">
        <v>6023</v>
      </c>
      <c r="B1249" s="84">
        <v>2</v>
      </c>
      <c r="C1249" s="118">
        <v>0</v>
      </c>
      <c r="D1249" s="84" t="s">
        <v>4627</v>
      </c>
      <c r="E1249" s="84" t="b">
        <v>0</v>
      </c>
      <c r="F1249" s="84" t="b">
        <v>0</v>
      </c>
      <c r="G1249" s="84" t="b">
        <v>0</v>
      </c>
    </row>
    <row r="1250" spans="1:7" ht="15">
      <c r="A1250" s="84" t="s">
        <v>6024</v>
      </c>
      <c r="B1250" s="84">
        <v>2</v>
      </c>
      <c r="C1250" s="118">
        <v>0</v>
      </c>
      <c r="D1250" s="84" t="s">
        <v>4627</v>
      </c>
      <c r="E1250" s="84" t="b">
        <v>0</v>
      </c>
      <c r="F1250" s="84" t="b">
        <v>0</v>
      </c>
      <c r="G1250" s="84" t="b">
        <v>0</v>
      </c>
    </row>
    <row r="1251" spans="1:7" ht="15">
      <c r="A1251" s="84" t="s">
        <v>5621</v>
      </c>
      <c r="B1251" s="84">
        <v>2</v>
      </c>
      <c r="C1251" s="118">
        <v>0</v>
      </c>
      <c r="D1251" s="84" t="s">
        <v>4627</v>
      </c>
      <c r="E1251" s="84" t="b">
        <v>0</v>
      </c>
      <c r="F1251" s="84" t="b">
        <v>0</v>
      </c>
      <c r="G1251" s="84" t="b">
        <v>0</v>
      </c>
    </row>
    <row r="1252" spans="1:7" ht="15">
      <c r="A1252" s="84" t="s">
        <v>6025</v>
      </c>
      <c r="B1252" s="84">
        <v>2</v>
      </c>
      <c r="C1252" s="118">
        <v>0</v>
      </c>
      <c r="D1252" s="84" t="s">
        <v>4627</v>
      </c>
      <c r="E1252" s="84" t="b">
        <v>0</v>
      </c>
      <c r="F1252" s="84" t="b">
        <v>0</v>
      </c>
      <c r="G1252" s="84" t="b">
        <v>0</v>
      </c>
    </row>
    <row r="1253" spans="1:7" ht="15">
      <c r="A1253" s="84" t="s">
        <v>5702</v>
      </c>
      <c r="B1253" s="84">
        <v>2</v>
      </c>
      <c r="C1253" s="118">
        <v>0</v>
      </c>
      <c r="D1253" s="84" t="s">
        <v>4627</v>
      </c>
      <c r="E1253" s="84" t="b">
        <v>0</v>
      </c>
      <c r="F1253" s="84" t="b">
        <v>0</v>
      </c>
      <c r="G1253" s="84" t="b">
        <v>0</v>
      </c>
    </row>
    <row r="1254" spans="1:7" ht="15">
      <c r="A1254" s="84" t="s">
        <v>6026</v>
      </c>
      <c r="B1254" s="84">
        <v>2</v>
      </c>
      <c r="C1254" s="118">
        <v>0</v>
      </c>
      <c r="D1254" s="84" t="s">
        <v>4627</v>
      </c>
      <c r="E1254" s="84" t="b">
        <v>0</v>
      </c>
      <c r="F1254" s="84" t="b">
        <v>0</v>
      </c>
      <c r="G1254" s="84" t="b">
        <v>0</v>
      </c>
    </row>
    <row r="1255" spans="1:7" ht="15">
      <c r="A1255" s="84" t="s">
        <v>951</v>
      </c>
      <c r="B1255" s="84">
        <v>2</v>
      </c>
      <c r="C1255" s="118">
        <v>0</v>
      </c>
      <c r="D1255" s="84" t="s">
        <v>4627</v>
      </c>
      <c r="E1255" s="84" t="b">
        <v>0</v>
      </c>
      <c r="F1255" s="84" t="b">
        <v>0</v>
      </c>
      <c r="G1255" s="84" t="b">
        <v>0</v>
      </c>
    </row>
    <row r="1256" spans="1:7" ht="15">
      <c r="A1256" s="84" t="s">
        <v>6027</v>
      </c>
      <c r="B1256" s="84">
        <v>2</v>
      </c>
      <c r="C1256" s="118">
        <v>0</v>
      </c>
      <c r="D1256" s="84" t="s">
        <v>4627</v>
      </c>
      <c r="E1256" s="84" t="b">
        <v>0</v>
      </c>
      <c r="F1256" s="84" t="b">
        <v>0</v>
      </c>
      <c r="G1256" s="84" t="b">
        <v>0</v>
      </c>
    </row>
    <row r="1257" spans="1:7" ht="15">
      <c r="A1257" s="84" t="s">
        <v>6028</v>
      </c>
      <c r="B1257" s="84">
        <v>2</v>
      </c>
      <c r="C1257" s="118">
        <v>0</v>
      </c>
      <c r="D1257" s="84" t="s">
        <v>4627</v>
      </c>
      <c r="E1257" s="84" t="b">
        <v>0</v>
      </c>
      <c r="F1257" s="84" t="b">
        <v>0</v>
      </c>
      <c r="G1257" s="84" t="b">
        <v>0</v>
      </c>
    </row>
    <row r="1258" spans="1:7" ht="15">
      <c r="A1258" s="84" t="s">
        <v>6029</v>
      </c>
      <c r="B1258" s="84">
        <v>2</v>
      </c>
      <c r="C1258" s="118">
        <v>0</v>
      </c>
      <c r="D1258" s="84" t="s">
        <v>4627</v>
      </c>
      <c r="E1258" s="84" t="b">
        <v>0</v>
      </c>
      <c r="F1258" s="84" t="b">
        <v>0</v>
      </c>
      <c r="G1258" s="84" t="b">
        <v>0</v>
      </c>
    </row>
    <row r="1259" spans="1:7" ht="15">
      <c r="A1259" s="84" t="s">
        <v>467</v>
      </c>
      <c r="B1259" s="84">
        <v>2</v>
      </c>
      <c r="C1259" s="118">
        <v>0</v>
      </c>
      <c r="D1259" s="84" t="s">
        <v>4629</v>
      </c>
      <c r="E1259" s="84" t="b">
        <v>0</v>
      </c>
      <c r="F1259" s="84" t="b">
        <v>0</v>
      </c>
      <c r="G1259" s="84" t="b">
        <v>0</v>
      </c>
    </row>
    <row r="1260" spans="1:7" ht="15">
      <c r="A1260" s="84" t="s">
        <v>951</v>
      </c>
      <c r="B1260" s="84">
        <v>2</v>
      </c>
      <c r="C1260" s="118">
        <v>0</v>
      </c>
      <c r="D1260" s="84" t="s">
        <v>4629</v>
      </c>
      <c r="E1260" s="84" t="b">
        <v>0</v>
      </c>
      <c r="F1260" s="84" t="b">
        <v>0</v>
      </c>
      <c r="G1260" s="84" t="b">
        <v>0</v>
      </c>
    </row>
    <row r="1261" spans="1:7" ht="15">
      <c r="A1261" s="84" t="s">
        <v>4704</v>
      </c>
      <c r="B1261" s="84">
        <v>2</v>
      </c>
      <c r="C1261" s="118">
        <v>0</v>
      </c>
      <c r="D1261" s="84" t="s">
        <v>4629</v>
      </c>
      <c r="E1261" s="84" t="b">
        <v>0</v>
      </c>
      <c r="F1261" s="84" t="b">
        <v>0</v>
      </c>
      <c r="G1261" s="84" t="b">
        <v>0</v>
      </c>
    </row>
    <row r="1262" spans="1:7" ht="15">
      <c r="A1262" s="84" t="s">
        <v>6032</v>
      </c>
      <c r="B1262" s="84">
        <v>2</v>
      </c>
      <c r="C1262" s="118">
        <v>0</v>
      </c>
      <c r="D1262" s="84" t="s">
        <v>4629</v>
      </c>
      <c r="E1262" s="84" t="b">
        <v>0</v>
      </c>
      <c r="F1262" s="84" t="b">
        <v>0</v>
      </c>
      <c r="G1262" s="84" t="b">
        <v>0</v>
      </c>
    </row>
    <row r="1263" spans="1:7" ht="15">
      <c r="A1263" s="84" t="s">
        <v>5635</v>
      </c>
      <c r="B1263" s="84">
        <v>2</v>
      </c>
      <c r="C1263" s="118">
        <v>0.020760689356136633</v>
      </c>
      <c r="D1263" s="84" t="s">
        <v>4629</v>
      </c>
      <c r="E1263" s="84" t="b">
        <v>0</v>
      </c>
      <c r="F1263" s="84" t="b">
        <v>0</v>
      </c>
      <c r="G1263" s="84" t="b">
        <v>0</v>
      </c>
    </row>
    <row r="1264" spans="1:7" ht="15">
      <c r="A1264" s="84" t="s">
        <v>5580</v>
      </c>
      <c r="B1264" s="84">
        <v>2</v>
      </c>
      <c r="C1264" s="118">
        <v>0.020760689356136633</v>
      </c>
      <c r="D1264" s="84" t="s">
        <v>4629</v>
      </c>
      <c r="E1264" s="84" t="b">
        <v>0</v>
      </c>
      <c r="F1264" s="84" t="b">
        <v>0</v>
      </c>
      <c r="G1264" s="84" t="b">
        <v>0</v>
      </c>
    </row>
    <row r="1265" spans="1:7" ht="15">
      <c r="A1265" s="84" t="s">
        <v>6033</v>
      </c>
      <c r="B1265" s="84">
        <v>2</v>
      </c>
      <c r="C1265" s="118">
        <v>0.02709096293164327</v>
      </c>
      <c r="D1265" s="84" t="s">
        <v>4630</v>
      </c>
      <c r="E1265" s="84" t="b">
        <v>0</v>
      </c>
      <c r="F1265" s="84" t="b">
        <v>0</v>
      </c>
      <c r="G1265" s="84" t="b">
        <v>0</v>
      </c>
    </row>
    <row r="1266" spans="1:7" ht="15">
      <c r="A1266" s="84" t="s">
        <v>6034</v>
      </c>
      <c r="B1266" s="84">
        <v>2</v>
      </c>
      <c r="C1266" s="118">
        <v>0.02709096293164327</v>
      </c>
      <c r="D1266" s="84" t="s">
        <v>4630</v>
      </c>
      <c r="E1266" s="84" t="b">
        <v>0</v>
      </c>
      <c r="F1266" s="84" t="b">
        <v>0</v>
      </c>
      <c r="G1266" s="84" t="b">
        <v>0</v>
      </c>
    </row>
    <row r="1267" spans="1:7" ht="15">
      <c r="A1267" s="84" t="s">
        <v>6035</v>
      </c>
      <c r="B1267" s="84">
        <v>2</v>
      </c>
      <c r="C1267" s="118">
        <v>0.02709096293164327</v>
      </c>
      <c r="D1267" s="84" t="s">
        <v>4630</v>
      </c>
      <c r="E1267" s="84" t="b">
        <v>0</v>
      </c>
      <c r="F1267" s="84" t="b">
        <v>0</v>
      </c>
      <c r="G1267" s="84" t="b">
        <v>0</v>
      </c>
    </row>
    <row r="1268" spans="1:7" ht="15">
      <c r="A1268" s="84" t="s">
        <v>6036</v>
      </c>
      <c r="B1268" s="84">
        <v>2</v>
      </c>
      <c r="C1268" s="118">
        <v>0.02709096293164327</v>
      </c>
      <c r="D1268" s="84" t="s">
        <v>4630</v>
      </c>
      <c r="E1268" s="84" t="b">
        <v>0</v>
      </c>
      <c r="F1268" s="84" t="b">
        <v>0</v>
      </c>
      <c r="G1268" s="84" t="b">
        <v>0</v>
      </c>
    </row>
    <row r="1269" spans="1:7" ht="15">
      <c r="A1269" s="84" t="s">
        <v>6037</v>
      </c>
      <c r="B1269" s="84">
        <v>2</v>
      </c>
      <c r="C1269" s="118">
        <v>0.02709096293164327</v>
      </c>
      <c r="D1269" s="84" t="s">
        <v>4630</v>
      </c>
      <c r="E1269" s="84" t="b">
        <v>0</v>
      </c>
      <c r="F1269" s="84" t="b">
        <v>0</v>
      </c>
      <c r="G1269" s="84" t="b">
        <v>0</v>
      </c>
    </row>
    <row r="1270" spans="1:7" ht="15">
      <c r="A1270" s="84" t="s">
        <v>4848</v>
      </c>
      <c r="B1270" s="84">
        <v>2</v>
      </c>
      <c r="C1270" s="118">
        <v>0</v>
      </c>
      <c r="D1270" s="84" t="s">
        <v>4631</v>
      </c>
      <c r="E1270" s="84" t="b">
        <v>0</v>
      </c>
      <c r="F1270" s="84" t="b">
        <v>0</v>
      </c>
      <c r="G1270" s="84" t="b">
        <v>0</v>
      </c>
    </row>
    <row r="1271" spans="1:7" ht="15">
      <c r="A1271" s="84" t="s">
        <v>5760</v>
      </c>
      <c r="B1271" s="84">
        <v>2</v>
      </c>
      <c r="C1271" s="118">
        <v>0</v>
      </c>
      <c r="D1271" s="84" t="s">
        <v>4634</v>
      </c>
      <c r="E1271" s="84" t="b">
        <v>0</v>
      </c>
      <c r="F1271" s="84" t="b">
        <v>0</v>
      </c>
      <c r="G1271" s="84" t="b">
        <v>0</v>
      </c>
    </row>
    <row r="1272" spans="1:7" ht="15">
      <c r="A1272" s="84" t="s">
        <v>6051</v>
      </c>
      <c r="B1272" s="84">
        <v>2</v>
      </c>
      <c r="C1272" s="118">
        <v>0</v>
      </c>
      <c r="D1272" s="84" t="s">
        <v>4634</v>
      </c>
      <c r="E1272" s="84" t="b">
        <v>0</v>
      </c>
      <c r="F1272" s="84" t="b">
        <v>0</v>
      </c>
      <c r="G1272" s="84" t="b">
        <v>0</v>
      </c>
    </row>
    <row r="1273" spans="1:7" ht="15">
      <c r="A1273" s="84" t="s">
        <v>6052</v>
      </c>
      <c r="B1273" s="84">
        <v>2</v>
      </c>
      <c r="C1273" s="118">
        <v>0</v>
      </c>
      <c r="D1273" s="84" t="s">
        <v>4634</v>
      </c>
      <c r="E1273" s="84" t="b">
        <v>0</v>
      </c>
      <c r="F1273" s="84" t="b">
        <v>0</v>
      </c>
      <c r="G1273" s="84" t="b">
        <v>0</v>
      </c>
    </row>
    <row r="1274" spans="1:7" ht="15">
      <c r="A1274" s="84" t="s">
        <v>6053</v>
      </c>
      <c r="B1274" s="84">
        <v>2</v>
      </c>
      <c r="C1274" s="118">
        <v>0</v>
      </c>
      <c r="D1274" s="84" t="s">
        <v>4634</v>
      </c>
      <c r="E1274" s="84" t="b">
        <v>0</v>
      </c>
      <c r="F1274" s="84" t="b">
        <v>0</v>
      </c>
      <c r="G1274" s="84" t="b">
        <v>0</v>
      </c>
    </row>
    <row r="1275" spans="1:7" ht="15">
      <c r="A1275" s="84" t="s">
        <v>6054</v>
      </c>
      <c r="B1275" s="84">
        <v>2</v>
      </c>
      <c r="C1275" s="118">
        <v>0</v>
      </c>
      <c r="D1275" s="84" t="s">
        <v>4634</v>
      </c>
      <c r="E1275" s="84" t="b">
        <v>0</v>
      </c>
      <c r="F1275" s="84" t="b">
        <v>0</v>
      </c>
      <c r="G1275" s="84" t="b">
        <v>0</v>
      </c>
    </row>
    <row r="1276" spans="1:7" ht="15">
      <c r="A1276" s="84" t="s">
        <v>6055</v>
      </c>
      <c r="B1276" s="84">
        <v>2</v>
      </c>
      <c r="C1276" s="118">
        <v>0</v>
      </c>
      <c r="D1276" s="84" t="s">
        <v>4634</v>
      </c>
      <c r="E1276" s="84" t="b">
        <v>0</v>
      </c>
      <c r="F1276" s="84" t="b">
        <v>0</v>
      </c>
      <c r="G1276" s="84" t="b">
        <v>0</v>
      </c>
    </row>
    <row r="1277" spans="1:7" ht="15">
      <c r="A1277" s="84" t="s">
        <v>6056</v>
      </c>
      <c r="B1277" s="84">
        <v>2</v>
      </c>
      <c r="C1277" s="118">
        <v>0</v>
      </c>
      <c r="D1277" s="84" t="s">
        <v>4634</v>
      </c>
      <c r="E1277" s="84" t="b">
        <v>0</v>
      </c>
      <c r="F1277" s="84" t="b">
        <v>0</v>
      </c>
      <c r="G1277" s="84" t="b">
        <v>0</v>
      </c>
    </row>
    <row r="1278" spans="1:7" ht="15">
      <c r="A1278" s="84" t="s">
        <v>951</v>
      </c>
      <c r="B1278" s="84">
        <v>2</v>
      </c>
      <c r="C1278" s="118">
        <v>0</v>
      </c>
      <c r="D1278" s="84" t="s">
        <v>4634</v>
      </c>
      <c r="E1278" s="84" t="b">
        <v>0</v>
      </c>
      <c r="F1278" s="84" t="b">
        <v>0</v>
      </c>
      <c r="G1278" s="84" t="b">
        <v>0</v>
      </c>
    </row>
    <row r="1279" spans="1:7" ht="15">
      <c r="A1279" s="84" t="s">
        <v>4740</v>
      </c>
      <c r="B1279" s="84">
        <v>2</v>
      </c>
      <c r="C1279" s="118">
        <v>0</v>
      </c>
      <c r="D1279" s="84" t="s">
        <v>4634</v>
      </c>
      <c r="E1279" s="84" t="b">
        <v>0</v>
      </c>
      <c r="F1279" s="84" t="b">
        <v>0</v>
      </c>
      <c r="G1279" s="84" t="b">
        <v>0</v>
      </c>
    </row>
    <row r="1280" spans="1:7" ht="15">
      <c r="A1280" s="84" t="s">
        <v>5763</v>
      </c>
      <c r="B1280" s="84">
        <v>2</v>
      </c>
      <c r="C1280" s="118">
        <v>0</v>
      </c>
      <c r="D1280" s="84" t="s">
        <v>4634</v>
      </c>
      <c r="E1280" s="84" t="b">
        <v>0</v>
      </c>
      <c r="F1280" s="84" t="b">
        <v>0</v>
      </c>
      <c r="G1280" s="84" t="b">
        <v>0</v>
      </c>
    </row>
    <row r="1281" spans="1:7" ht="15">
      <c r="A1281" s="84" t="s">
        <v>4850</v>
      </c>
      <c r="B1281" s="84">
        <v>2</v>
      </c>
      <c r="C1281" s="118">
        <v>0</v>
      </c>
      <c r="D1281" s="84" t="s">
        <v>4635</v>
      </c>
      <c r="E1281" s="84" t="b">
        <v>0</v>
      </c>
      <c r="F1281" s="84" t="b">
        <v>0</v>
      </c>
      <c r="G1281" s="84" t="b">
        <v>0</v>
      </c>
    </row>
    <row r="1282" spans="1:7" ht="15">
      <c r="A1282" s="84" t="s">
        <v>4851</v>
      </c>
      <c r="B1282" s="84">
        <v>2</v>
      </c>
      <c r="C1282" s="118">
        <v>0</v>
      </c>
      <c r="D1282" s="84" t="s">
        <v>4637</v>
      </c>
      <c r="E1282" s="84" t="b">
        <v>0</v>
      </c>
      <c r="F1282" s="84" t="b">
        <v>0</v>
      </c>
      <c r="G1282" s="84" t="b">
        <v>0</v>
      </c>
    </row>
    <row r="1283" spans="1:7" ht="15">
      <c r="A1283" s="84" t="s">
        <v>4741</v>
      </c>
      <c r="B1283" s="84">
        <v>15</v>
      </c>
      <c r="C1283" s="118">
        <v>0</v>
      </c>
      <c r="D1283" s="84" t="s">
        <v>4638</v>
      </c>
      <c r="E1283" s="84" t="b">
        <v>0</v>
      </c>
      <c r="F1283" s="84" t="b">
        <v>0</v>
      </c>
      <c r="G1283" s="84" t="b">
        <v>0</v>
      </c>
    </row>
    <row r="1284" spans="1:7" ht="15">
      <c r="A1284" s="84" t="s">
        <v>951</v>
      </c>
      <c r="B1284" s="84">
        <v>15</v>
      </c>
      <c r="C1284" s="118">
        <v>0</v>
      </c>
      <c r="D1284" s="84" t="s">
        <v>4638</v>
      </c>
      <c r="E1284" s="84" t="b">
        <v>0</v>
      </c>
      <c r="F1284" s="84" t="b">
        <v>0</v>
      </c>
      <c r="G1284" s="84" t="b">
        <v>0</v>
      </c>
    </row>
    <row r="1285" spans="1:7" ht="15">
      <c r="A1285" s="84" t="s">
        <v>4746</v>
      </c>
      <c r="B1285" s="84">
        <v>9</v>
      </c>
      <c r="C1285" s="118">
        <v>0.017569509835542178</v>
      </c>
      <c r="D1285" s="84" t="s">
        <v>4638</v>
      </c>
      <c r="E1285" s="84" t="b">
        <v>0</v>
      </c>
      <c r="F1285" s="84" t="b">
        <v>0</v>
      </c>
      <c r="G1285" s="84" t="b">
        <v>0</v>
      </c>
    </row>
    <row r="1286" spans="1:7" ht="15">
      <c r="A1286" s="84" t="s">
        <v>5564</v>
      </c>
      <c r="B1286" s="84">
        <v>9</v>
      </c>
      <c r="C1286" s="118">
        <v>0.017569509835542178</v>
      </c>
      <c r="D1286" s="84" t="s">
        <v>4638</v>
      </c>
      <c r="E1286" s="84" t="b">
        <v>0</v>
      </c>
      <c r="F1286" s="84" t="b">
        <v>0</v>
      </c>
      <c r="G1286" s="84" t="b">
        <v>0</v>
      </c>
    </row>
    <row r="1287" spans="1:7" ht="15">
      <c r="A1287" s="84" t="s">
        <v>5628</v>
      </c>
      <c r="B1287" s="84">
        <v>5</v>
      </c>
      <c r="C1287" s="118">
        <v>0.02970400325871922</v>
      </c>
      <c r="D1287" s="84" t="s">
        <v>4638</v>
      </c>
      <c r="E1287" s="84" t="b">
        <v>0</v>
      </c>
      <c r="F1287" s="84" t="b">
        <v>0</v>
      </c>
      <c r="G1287" s="84" t="b">
        <v>0</v>
      </c>
    </row>
    <row r="1288" spans="1:7" ht="15">
      <c r="A1288" s="84" t="s">
        <v>5793</v>
      </c>
      <c r="B1288" s="84">
        <v>3</v>
      </c>
      <c r="C1288" s="118">
        <v>0.028221562093498236</v>
      </c>
      <c r="D1288" s="84" t="s">
        <v>4638</v>
      </c>
      <c r="E1288" s="84" t="b">
        <v>0</v>
      </c>
      <c r="F1288" s="84" t="b">
        <v>0</v>
      </c>
      <c r="G1288" s="84" t="b">
        <v>0</v>
      </c>
    </row>
    <row r="1289" spans="1:7" ht="15">
      <c r="A1289" s="84" t="s">
        <v>5689</v>
      </c>
      <c r="B1289" s="84">
        <v>3</v>
      </c>
      <c r="C1289" s="118">
        <v>0.028221562093498236</v>
      </c>
      <c r="D1289" s="84" t="s">
        <v>4638</v>
      </c>
      <c r="E1289" s="84" t="b">
        <v>0</v>
      </c>
      <c r="F1289" s="84" t="b">
        <v>0</v>
      </c>
      <c r="G1289" s="84" t="b">
        <v>0</v>
      </c>
    </row>
    <row r="1290" spans="1:7" ht="15">
      <c r="A1290" s="84" t="s">
        <v>5792</v>
      </c>
      <c r="B1290" s="84">
        <v>3</v>
      </c>
      <c r="C1290" s="118">
        <v>0.028221562093498236</v>
      </c>
      <c r="D1290" s="84" t="s">
        <v>4638</v>
      </c>
      <c r="E1290" s="84" t="b">
        <v>0</v>
      </c>
      <c r="F1290" s="84" t="b">
        <v>0</v>
      </c>
      <c r="G129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2019-10-18T19:25:06Z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